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<sst xmlns="http://schemas.openxmlformats.org/spreadsheetml/2006/main" count="30036" uniqueCount="5612">
  <si>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</si>
  <si>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</si>
  <si>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</si>
  <si>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</si>
  <si>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</si>
  <si>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</si>
  <si>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</si>
  <si>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</si>
  <si>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</si>
  <si>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</si>
  <si>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</si>
  <si>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</si>
  <si>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</si>
  <si>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</si>
  <si>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</si>
  <si>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</si>
  <si>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</si>
  <si>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</si>
  <si>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</si>
  <si>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</si>
  <si>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</si>
  <si>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</si>
  <si>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</si>
  <si>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</si>
  <si>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</si>
  <si>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</si>
  <si>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</si>
  <si>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</si>
  <si>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</si>
  <si>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</si>
  <si>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</si>
  <si>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</si>
  <si>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</si>
  <si>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</si>
  <si>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</si>
  <si>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</si>
  <si>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</si>
  <si>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</si>
  <si>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</si>
  <si>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</si>
  <si>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</si>
  <si>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</si>
  <si>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</si>
  <si>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</si>
  <si>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</si>
  <si>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</si>
  <si>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</si>
  <si>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</si>
  <si>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</si>
  <si>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</si>
  <si>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</si>
  <si>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</si>
  <si>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</si>
  <si>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</si>
  <si>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</si>
  <si>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</si>
  <si>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</si>
  <si>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</si>
  <si>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</si>
  <si>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</si>
  <si>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</si>
  <si>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</si>
  <si>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</si>
  <si>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</si>
  <si>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</si>
  <si>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</si>
  <si>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</si>
  <si>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</si>
  <si>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</si>
  <si>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</si>
  <si>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</si>
  <si>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</si>
  <si>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</si>
  <si>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</si>
  <si>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</si>
  <si>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</si>
  <si>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</si>
  <si>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</si>
  <si>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</si>
  <si>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</si>
  <si>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</si>
  <si>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</si>
  <si>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</si>
  <si>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</si>
  <si>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</si>
  <si>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</si>
  <si>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</si>
  <si>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</si>
  <si>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</si>
  <si>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</si>
  <si>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</si>
  <si>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</si>
  <si>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</si>
  <si>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</si>
  <si>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</si>
  <si>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</si>
  <si>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</si>
  <si>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</si>
  <si>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</si>
  <si>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</si>
  <si>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</si>
  <si>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</si>
  <si>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</si>
  <si>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</si>
  <si>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</si>
  <si>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</si>
  <si>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</si>
  <si>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</si>
  <si>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</si>
  <si>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</si>
  <si>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</si>
  <si>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</si>
  <si>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</si>
  <si>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</si>
  <si>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</si>
  <si>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</si>
  <si>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</si>
  <si>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</si>
  <si>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</si>
  <si>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</si>
  <si>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</si>
  <si>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</si>
  <si>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</si>
  <si>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</si>
  <si>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</si>
  <si>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</si>
  <si>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</si>
  <si>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</si>
  <si>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</si>
  <si>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</si>
  <si>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</si>
  <si>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</si>
  <si>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</si>
  <si>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</si>
  <si>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</si>
  <si>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</si>
  <si>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</si>
  <si>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</si>
  <si>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</si>
  <si>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</si>
  <si>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</si>
  <si>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</si>
  <si>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</si>
  <si>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</si>
  <si>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</si>
  <si>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</si>
  <si>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</si>
  <si>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</si>
  <si>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</si>
  <si>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</si>
  <si>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</si>
  <si>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</si>
  <si>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</si>
  <si>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</si>
  <si>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</si>
  <si>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</si>
  <si>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</si>
  <si>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</si>
  <si>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</si>
  <si>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</si>
  <si>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</si>
  <si>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</si>
  <si>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</si>
  <si>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</si>
  <si>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</si>
  <si>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</si>
  <si>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</si>
  <si>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</si>
  <si>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</si>
  <si>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</si>
  <si>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</si>
  <si>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</si>
  <si>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</si>
  <si>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</si>
  <si>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</si>
  <si>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</si>
  <si>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</si>
  <si>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</si>
  <si>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</si>
  <si>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</si>
  <si>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</si>
  <si>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</si>
  <si>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</si>
  <si>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</si>
  <si>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</si>
  <si>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</si>
  <si>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</si>
  <si>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</si>
  <si>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</si>
  <si>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</si>
  <si>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</si>
  <si>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</si>
  <si>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</si>
  <si>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</si>
  <si>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</si>
  <si>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</si>
  <si>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</si>
  <si>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</si>
  <si>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</si>
  <si>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</si>
  <si>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</si>
  <si>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</si>
  <si>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</si>
  <si>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</si>
  <si>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</si>
  <si>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</si>
  <si>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</si>
  <si>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</si>
  <si>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</si>
  <si>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</si>
  <si>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</si>
  <si>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</si>
  <si>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tfortune_100</t>
  </si>
  <si>
    <t>dhscgovuk</t>
  </si>
  <si>
    <t>elaine_wyllie</t>
  </si>
  <si>
    <t>aharrell2000</t>
  </si>
  <si>
    <t>shift_org</t>
  </si>
  <si>
    <t>missbturner</t>
  </si>
  <si>
    <t>healthykidsblog</t>
  </si>
  <si>
    <t>educationblog</t>
  </si>
  <si>
    <t>hsphnutrition</t>
  </si>
  <si>
    <t>kieronjboyle</t>
  </si>
  <si>
    <t>aboutkp</t>
  </si>
  <si>
    <t>govcanhealth</t>
  </si>
  <si>
    <t>rchilderhose</t>
  </si>
  <si>
    <t>michconstant</t>
  </si>
  <si>
    <t>rletsie77</t>
  </si>
  <si>
    <t>hbcrg</t>
  </si>
  <si>
    <t>kathleen_ryan33</t>
  </si>
  <si>
    <t>mghclaycenter</t>
  </si>
  <si>
    <t>mgh_ri</t>
  </si>
  <si>
    <t>chrissiejuliano</t>
  </si>
  <si>
    <t>epichealthnews</t>
  </si>
  <si>
    <t>pollockmd</t>
  </si>
  <si>
    <t>aapjournals</t>
  </si>
  <si>
    <t>meeproductions</t>
  </si>
  <si>
    <t>ijjuzang</t>
  </si>
  <si>
    <t>gonapsacc</t>
  </si>
  <si>
    <t>jillianreganmph</t>
  </si>
  <si>
    <t>kpscalresearch</t>
  </si>
  <si>
    <t>thrivingschools</t>
  </si>
  <si>
    <t>lisakkillen</t>
  </si>
  <si>
    <t>arnonkrongrad</t>
  </si>
  <si>
    <t>scott_kocher</t>
  </si>
  <si>
    <t>markehardy</t>
  </si>
  <si>
    <t>drderbyshire</t>
  </si>
  <si>
    <t>me_nranjan</t>
  </si>
  <si>
    <t>mehdi_eck</t>
  </si>
  <si>
    <t>noirewellness</t>
  </si>
  <si>
    <t>incensu</t>
  </si>
  <si>
    <t>matt_nutrition</t>
  </si>
  <si>
    <t>dietindetail</t>
  </si>
  <si>
    <t>elmamurwall</t>
  </si>
  <si>
    <t>birdconsultancy</t>
  </si>
  <si>
    <t>debsjkay</t>
  </si>
  <si>
    <t>mcr_charity</t>
  </si>
  <si>
    <t>tom_gardiner95</t>
  </si>
  <si>
    <t>eadphev</t>
  </si>
  <si>
    <t>rhonaea</t>
  </si>
  <si>
    <t>jasorourke</t>
  </si>
  <si>
    <t>sinclair_tweets</t>
  </si>
  <si>
    <t>lrussellwolpe</t>
  </si>
  <si>
    <t>ihealthvisiting</t>
  </si>
  <si>
    <t>babycatcher09</t>
  </si>
  <si>
    <t>hvecop</t>
  </si>
  <si>
    <t>lizmayessex</t>
  </si>
  <si>
    <t>phplymouth</t>
  </si>
  <si>
    <t>elaineyoungnhs1</t>
  </si>
  <si>
    <t>london_hcc</t>
  </si>
  <si>
    <t>lsharon_smith</t>
  </si>
  <si>
    <t>dr_cscott</t>
  </si>
  <si>
    <t>food_active</t>
  </si>
  <si>
    <t>saphnasharonobe</t>
  </si>
  <si>
    <t>evidencerobot</t>
  </si>
  <si>
    <t>teethteam</t>
  </si>
  <si>
    <t>babyhart</t>
  </si>
  <si>
    <t>lakenutrition</t>
  </si>
  <si>
    <t>bigo_project</t>
  </si>
  <si>
    <t>thelancetendo</t>
  </si>
  <si>
    <t>mmazariegos_</t>
  </si>
  <si>
    <t>wendynowak</t>
  </si>
  <si>
    <t>sportsandpe</t>
  </si>
  <si>
    <t>jaykatnumberone</t>
  </si>
  <si>
    <t>agilechilli</t>
  </si>
  <si>
    <t>prca_ireland</t>
  </si>
  <si>
    <t>hanovertweets</t>
  </si>
  <si>
    <t>foodmfguk</t>
  </si>
  <si>
    <t>meetingsobesity</t>
  </si>
  <si>
    <t>rela_institute</t>
  </si>
  <si>
    <t>robinheg</t>
  </si>
  <si>
    <t>magdalenamuc</t>
  </si>
  <si>
    <t>cpphtx</t>
  </si>
  <si>
    <t>sarahmessiah</t>
  </si>
  <si>
    <t>acpartner</t>
  </si>
  <si>
    <t>inftodforum</t>
  </si>
  <si>
    <t>francescarosep1</t>
  </si>
  <si>
    <t>armandompereira</t>
  </si>
  <si>
    <t>tombspencer</t>
  </si>
  <si>
    <t>dzayski</t>
  </si>
  <si>
    <t>louisaahodge</t>
  </si>
  <si>
    <t>amcaritas</t>
  </si>
  <si>
    <t>selfhelpteam</t>
  </si>
  <si>
    <t>capitoladvocate</t>
  </si>
  <si>
    <t>lineymason</t>
  </si>
  <si>
    <t>iggykain</t>
  </si>
  <si>
    <t>crisribes</t>
  </si>
  <si>
    <t>healthaction_uk</t>
  </si>
  <si>
    <t>nicole01823312</t>
  </si>
  <si>
    <t>chali4pa</t>
  </si>
  <si>
    <t>neil_play</t>
  </si>
  <si>
    <t>alisonddcox</t>
  </si>
  <si>
    <t>brohannon6</t>
  </si>
  <si>
    <t>salj42</t>
  </si>
  <si>
    <t>sandynesh</t>
  </si>
  <si>
    <t>jo_kwon</t>
  </si>
  <si>
    <t>spalmeri_rd</t>
  </si>
  <si>
    <t>tyleigh64</t>
  </si>
  <si>
    <t>eliseanderson2</t>
  </si>
  <si>
    <t>wilpertwitt</t>
  </si>
  <si>
    <t>ketogeniccook</t>
  </si>
  <si>
    <t>prcpsdvi</t>
  </si>
  <si>
    <t>2020dentistry3</t>
  </si>
  <si>
    <t>holly_gabe</t>
  </si>
  <si>
    <t>thinkingslimmer</t>
  </si>
  <si>
    <t>tessatricks</t>
  </si>
  <si>
    <t>actiononsugar</t>
  </si>
  <si>
    <t>actiononsalt</t>
  </si>
  <si>
    <t>sputniknewsuk</t>
  </si>
  <si>
    <t>k_worldpanel</t>
  </si>
  <si>
    <t>foodmatterslive</t>
  </si>
  <si>
    <t>ahj_dr</t>
  </si>
  <si>
    <t>alzeinpeds</t>
  </si>
  <si>
    <t>sancroftint</t>
  </si>
  <si>
    <t>saucyaffairraw</t>
  </si>
  <si>
    <t>morecurricular</t>
  </si>
  <si>
    <t>jm10gaiton</t>
  </si>
  <si>
    <t>yuqi2109</t>
  </si>
  <si>
    <t>qutmedia</t>
  </si>
  <si>
    <t>c_springsteen</t>
  </si>
  <si>
    <t>sophiam66540189</t>
  </si>
  <si>
    <t>milton_theresa</t>
  </si>
  <si>
    <t>kamiladavidson</t>
  </si>
  <si>
    <t>georges75825230</t>
  </si>
  <si>
    <t>raiseddactylion</t>
  </si>
  <si>
    <t>astho</t>
  </si>
  <si>
    <t>harvardprc</t>
  </si>
  <si>
    <t>energykrazed</t>
  </si>
  <si>
    <t>shapeupsville</t>
  </si>
  <si>
    <t>goulding76</t>
  </si>
  <si>
    <t>rfradaeli</t>
  </si>
  <si>
    <t>organicerica</t>
  </si>
  <si>
    <t>helenlloyd_or</t>
  </si>
  <si>
    <t>phdprof1</t>
  </si>
  <si>
    <t>maritahennessy</t>
  </si>
  <si>
    <t>globalfoodman</t>
  </si>
  <si>
    <t>caring_mobile</t>
  </si>
  <si>
    <t>mslichai</t>
  </si>
  <si>
    <t>oliverdietitian</t>
  </si>
  <si>
    <t>tomrebair</t>
  </si>
  <si>
    <t>profccollins</t>
  </si>
  <si>
    <t>krishnaradha310</t>
  </si>
  <si>
    <t>drvikramlotwala</t>
  </si>
  <si>
    <t>drtracyburrows</t>
  </si>
  <si>
    <t>journo_oliver</t>
  </si>
  <si>
    <t>wendy_allen2</t>
  </si>
  <si>
    <t>bodyhealthcom</t>
  </si>
  <si>
    <t>childofgodlu9</t>
  </si>
  <si>
    <t>icesupreme</t>
  </si>
  <si>
    <t>kerrywekelo</t>
  </si>
  <si>
    <t>fettkeven</t>
  </si>
  <si>
    <t>worldobesity</t>
  </si>
  <si>
    <t>fitbygayle</t>
  </si>
  <si>
    <t>allendersteve</t>
  </si>
  <si>
    <t>gasolfoundation</t>
  </si>
  <si>
    <t>corinnahawkes</t>
  </si>
  <si>
    <t>enriquepalenzue</t>
  </si>
  <si>
    <t>asklorraines</t>
  </si>
  <si>
    <t>ciara_litch</t>
  </si>
  <si>
    <t>team_morelife</t>
  </si>
  <si>
    <t>asolermarin</t>
  </si>
  <si>
    <t>dorofischer</t>
  </si>
  <si>
    <t>ucam_alimenta</t>
  </si>
  <si>
    <t>cemasvlc</t>
  </si>
  <si>
    <t>photographyand6</t>
  </si>
  <si>
    <t>ucam_openred</t>
  </si>
  <si>
    <t>ucam_ciard</t>
  </si>
  <si>
    <t>ketansheth3</t>
  </si>
  <si>
    <t>liebertpub</t>
  </si>
  <si>
    <t>ucam_mu_ard</t>
  </si>
  <si>
    <t>ucam</t>
  </si>
  <si>
    <t>pedroe_alcaraz</t>
  </si>
  <si>
    <t>ucam_nsca_hps</t>
  </si>
  <si>
    <t>aasthabariatric</t>
  </si>
  <si>
    <t>diethealth_tips</t>
  </si>
  <si>
    <t>msjoycetarot</t>
  </si>
  <si>
    <t>hlthydrvnchi</t>
  </si>
  <si>
    <t>greatindoor</t>
  </si>
  <si>
    <t>cecil4allofus</t>
  </si>
  <si>
    <t>gsttcharity</t>
  </si>
  <si>
    <t>shareaction</t>
  </si>
  <si>
    <t>oha_updates</t>
  </si>
  <si>
    <t>henryhealthy</t>
  </si>
  <si>
    <t>julierevelant</t>
  </si>
  <si>
    <t>stepits3</t>
  </si>
  <si>
    <t>thehuggroup</t>
  </si>
  <si>
    <t>educatormaguk</t>
  </si>
  <si>
    <t>n_q_p_c</t>
  </si>
  <si>
    <t>bigcitieshealth</t>
  </si>
  <si>
    <t>choicesproject</t>
  </si>
  <si>
    <t>drprasad77</t>
  </si>
  <si>
    <t>nccor</t>
  </si>
  <si>
    <t>monitor_ph</t>
  </si>
  <si>
    <t>ffl_lamsouth</t>
  </si>
  <si>
    <t>harvardchansph</t>
  </si>
  <si>
    <t>cdevalicourt</t>
  </si>
  <si>
    <t>leyfcareers</t>
  </si>
  <si>
    <t>weightnomoredc</t>
  </si>
  <si>
    <t>randirobics</t>
  </si>
  <si>
    <t>skoocofficial</t>
  </si>
  <si>
    <t>schoolsimprove</t>
  </si>
  <si>
    <t>citywide45</t>
  </si>
  <si>
    <t>phillyinquirer</t>
  </si>
  <si>
    <t>pbluenovember</t>
  </si>
  <si>
    <t>theadvocateisin</t>
  </si>
  <si>
    <t>amblerschool</t>
  </si>
  <si>
    <t>seemakennedy</t>
  </si>
  <si>
    <t>imetabiopharma</t>
  </si>
  <si>
    <t>frameworksinst</t>
  </si>
  <si>
    <t>safmradio</t>
  </si>
  <si>
    <t>healthpsychrev</t>
  </si>
  <si>
    <t>sschlozman</t>
  </si>
  <si>
    <t>pedsendosociety</t>
  </si>
  <si>
    <t>steakstoic</t>
  </si>
  <si>
    <t>m_diaries</t>
  </si>
  <si>
    <t>jorae17</t>
  </si>
  <si>
    <t>swimscarf</t>
  </si>
  <si>
    <t>wearefuturel</t>
  </si>
  <si>
    <t>sarahj_baines</t>
  </si>
  <si>
    <t>therunningbee</t>
  </si>
  <si>
    <t>mayorofgm</t>
  </si>
  <si>
    <t>sweeteggy</t>
  </si>
  <si>
    <t>cityam</t>
  </si>
  <si>
    <t>api_chairuk</t>
  </si>
  <si>
    <t>apiplay</t>
  </si>
  <si>
    <t>ymcaofkv</t>
  </si>
  <si>
    <t>obesityconf</t>
  </si>
  <si>
    <t>specnews1socal</t>
  </si>
  <si>
    <t>jo_k</t>
  </si>
  <si>
    <t>altamedhealths</t>
  </si>
  <si>
    <t>shncares</t>
  </si>
  <si>
    <t>seanhannity</t>
  </si>
  <si>
    <t>billdeblasio</t>
  </si>
  <si>
    <t>torontostar</t>
  </si>
  <si>
    <t>foodanddrinkfed</t>
  </si>
  <si>
    <t>sciencedaily</t>
  </si>
  <si>
    <t>realhealthm</t>
  </si>
  <si>
    <t>heraldsun</t>
  </si>
  <si>
    <t>euroscicon</t>
  </si>
  <si>
    <t>lawrence</t>
  </si>
  <si>
    <t>skysportspl</t>
  </si>
  <si>
    <t>cherishstudy</t>
  </si>
  <si>
    <t>karenmsikar</t>
  </si>
  <si>
    <t>boydswinburn</t>
  </si>
  <si>
    <t>alison_tovar</t>
  </si>
  <si>
    <t>plosone</t>
  </si>
  <si>
    <t>jesshainesphd</t>
  </si>
  <si>
    <t>ifamilystudy</t>
  </si>
  <si>
    <t>caveroredondo</t>
  </si>
  <si>
    <t>jamapediatrics</t>
  </si>
  <si>
    <t>cre_epoch</t>
  </si>
  <si>
    <t>baur_louise</t>
  </si>
  <si>
    <t>jencohendiet</t>
  </si>
  <si>
    <t>bryant73j</t>
  </si>
  <si>
    <t>pinkisahota</t>
  </si>
  <si>
    <t>denneywilson</t>
  </si>
  <si>
    <t>helenvidgen</t>
  </si>
  <si>
    <t>chefahki</t>
  </si>
  <si>
    <t>stopobesityeu</t>
  </si>
  <si>
    <t>eu_cocreate</t>
  </si>
  <si>
    <t>iht_deakin</t>
  </si>
  <si>
    <t>globe_obesity</t>
  </si>
  <si>
    <t>childobesity_jn</t>
  </si>
  <si>
    <t>washingtonpost</t>
  </si>
  <si>
    <t>lisadlaporte</t>
  </si>
  <si>
    <t>jonsiddall</t>
  </si>
  <si>
    <t>fssaiindia</t>
  </si>
  <si>
    <t>mofpi_goi</t>
  </si>
  <si>
    <t>dominos_india</t>
  </si>
  <si>
    <t>dominos</t>
  </si>
  <si>
    <t>lb_southwark</t>
  </si>
  <si>
    <t>safoodforlife</t>
  </si>
  <si>
    <t>mayflowerfed</t>
  </si>
  <si>
    <t>iss_education</t>
  </si>
  <si>
    <t>mayoroflondon</t>
  </si>
  <si>
    <t>abreak4mommy</t>
  </si>
  <si>
    <t>Mentions</t>
  </si>
  <si>
    <t>Replies to</t>
  </si>
  <si>
    <t>@PBlueNovember @PhillyInquirer Lower-income parents often feel they have limited choices. MEE focuses on where parents CAN exert control, by making more informed choices about what they put in their shopping carts. #SocialMarketing #type2diabetes #childhoodobesity #HealthDisparities https://t.co/1DAUHVZD9q https://t.co/11mfiL6hjf</t>
  </si>
  <si>
    <t>@TheAdvocateIsIn Lower-income parents often feel they have limited choices. MEE focuses on where parents CAN exert control, by making more informed choices about what they put in their shopping carts. #SocialMarketing #type2diabetes #childhoodobesity #HealthDisparities https://t.co/1DAUHVZD9q https://t.co/aiWnOimu1p</t>
  </si>
  <si>
    <t>Lower-income parents often feel they have limited choices. MEE focuses on where parents CAN exert control, by making more informed choices about what they put in their shopping carts. #SocialMarketing #type2diabetes #childhoodobesity #HealthDisparities https://t.co/1DAUHVZD9q https://t.co/oYxrcjweee</t>
  </si>
  <si>
    <t>Our new Minister for Public Health and Primary Care @SeemaKennedy visited @AmblerSchool last week to take part in their #DailyMile and discuss healthy food choices.
Take part in our latest #ChildhoodObesity consultation:
_xD83D__xDC49_ https://t.co/B5IyqfKzhP #GrowingUpHealthy https://t.co/6qoMEiSpI5</t>
  </si>
  <si>
    <t>RT @DHSCgovuk: Our new Minister for Public Health and Primary Care @SeemaKennedy visited @AmblerSchool last week to take part in their #Dai…</t>
  </si>
  <si>
    <t>TENNESSEE…is not the only state (STOP CHILDHOOD OBESITY)
https://t.co/MBqAeigfXW
iMetabolic Biopharma Corporation 
#obesity #cardiovasculardisease #diabetes #childhoodobesity #minoritybusiness #pharmaceuticalindustry #biopharma #diet #food @iMetabiopharma</t>
  </si>
  <si>
    <t>“And then what?” Taking a leaf out of Howard Marks’ book and doing some #secondorderthinking for ideas focused on #localaction, #community and reducing #childhoodobesity_xD83D__xDCA1_ https://t.co/S7Vm5ISi6o</t>
  </si>
  <si>
    <t>Regular physical activity and a good understanding of nutrition is vital for our children. This just shows it! @DHSCgovuk #childhoodobesityplan #childhoodobesity #health #shocking https://t.co/WBwudtZ64L</t>
  </si>
  <si>
    <t>For #children, #exercise is the key to battling #obesity
https://t.co/fuYCeTy0av
#ChildhoodObesity #kids #PhysicalActivity #parents https://t.co/QUmru0YSwg</t>
  </si>
  <si>
    <t>RT @HealthyKidsBlog: For #children, #exercise is the key to battling #obesity
https://t.co/fuYCeTy0av
#ChildhoodObesity #kids #PhysicalAc…</t>
  </si>
  <si>
    <t>RT @CHOICESproject: We're pleased to announce that we've just released a request for proposals today for a new Learning Collaborative Partn…</t>
  </si>
  <si>
    <t>We have our own work underway with @FrameWorksInst on ways of framing #childhoodobesity that draws on many of these tools. Do get in touch if of interest — we're keen to share widely!</t>
  </si>
  <si>
    <t>RT @thrivingschools: To truly get at the root causes of #ChildhoodObesity, we must look at the social conditions in which children and thei…</t>
  </si>
  <si>
    <t>The obesity rate among children in Canada has tripled in the last 40 years.  Find out how you can help your child in maintaining a healthy weight: https://t.co/8nkNg56gJd #ChildhoodObesity https://t.co/VChQM8wWPw</t>
  </si>
  <si>
    <t>RT @GovCanHealth: The obesity rate among children in Canada has tripled in the last 40 years.  Find out how you can help your child in main…</t>
  </si>
  <si>
    <t>Chatting to the delightful @lebo_child_author about her book #Bizzarcar #bullying #childhoodobesity @SAfmRadio #SAfmJetSetBreakfast https://t.co/J16dujDY6q</t>
  </si>
  <si>
    <t>RT @MichConstant: Chatting to the delightful @lebo_child_author about her book #Bizzarcar #bullying #childhoodobesity @SAfmRadio #SAfmJetSe…</t>
  </si>
  <si>
    <t>RT @MaritaHennessy: ICYMI - now in print @HealthPsychRev: #BehaviourChangeTechniques &amp;amp; #theory use in healthcare professional-delivered #in…</t>
  </si>
  <si>
    <t>Does watching television actually lead to childhood obesity? Our co-director @SSchlozman says the answer is complicated. https://t.co/zvEIwawJ0p #ChildhoodObesity #ScreenTime</t>
  </si>
  <si>
    <t>RT @MGHClayCenter: Does watching television actually lead to childhood obesity? Our co-director @SSchlozman says the answer is complicated.…</t>
  </si>
  <si>
    <t>RT @BigCitiesHealth: The @CHOICESproject at the @HarvardPRC has released a request for proposals for a Learning Collaborative Partnership o…</t>
  </si>
  <si>
    <t>Know how you can fight #ChildhoodObesity and help your children live a healthy and happy life https://t.co/guwMheKqLa
#HealthyCalories #ObesityInChildren #UnhealthyKids #UnhealthyHabits https://t.co/iCImbMDRAX</t>
  </si>
  <si>
    <t>Study in Pediatrics focuses on parenting practices rather than diet and exercise to curb #childhoodobesity Abstract: https://t.co/Sc8xIe4bqF 
Article: https://t.co/Sc8xIe4bqF #pedsendo @pedsendosociety @AAPJournals</t>
  </si>
  <si>
    <t>RT @PollockMD: Study in Pediatrics focuses on parenting practices rather than diet and exercise to curb #childhoodobesity Abstract: https:/…</t>
  </si>
  <si>
    <t>Lower-income parents often feel they have limited choices. MEE focuses on where parents CAN exert control, by making more informed choices about what they put in their shopping carts. #SocialMarketing #type2diabetes #childhoodobesity #HealthDisparities https://t.co/q6OaRRVtnE https://t.co/p6WfrVqjoE</t>
  </si>
  <si>
    <t>RT @MEEProductions: Lower-income parents often feel they have limited choices. MEE focuses on where parents CAN exert control, by making mo…</t>
  </si>
  <si>
    <t>To truly get at the root causes of #ChildhoodObesity, we must look at the social conditions in which children and their families are living. Schools are an important part of the equation. Insights from #COC19 on our blog. https://t.co/oKXYwemnoN</t>
  </si>
  <si>
    <t>@SteakStoic With Shawna Sterling running on the ice cream platform (link), not a minute too soon!!! ðŸ’ªðŸ»
#childhoodobesity
#nutrition
#nafld
#obesity
https://t.co/l8SCopZGxF</t>
  </si>
  <si>
    <t>Do you have any books for the kiddos about â© #ClimateCrisis #VisionZero #ChildhoodObesity #OilWars #RideABike #ItsPortland  #JustWalkDammit â¦@MultCoLibâ© https://t.co/tkCqV1ScgI</t>
  </si>
  <si>
    <t>Great video by @M_Diaries demonstrating why #Playmuststay api_play #play #playgrounds #childhoodobesity https://t.co/bD9PAoZqTc</t>
  </si>
  <si>
    <t>Does marketing influence what our children chose to eat and drink? Read our insight on the topic here:
 #childhoodobesity #foodindustry #nutrition #health #food https://t.co/9bW7o8a2gv</t>
  </si>
  <si>
    <t>RT @Randirobics: Hi super #Moms Follow my #Randirobics https://t.co/4D5oaJBZ1d #HealthyKids #ChildhoodObesity #Exercise #Family #Education #Recipes #Parents #Randirobicsready #Randirobicsrecipes #Randirobicsraw #Randirobicsrelaxation #Moms #Dads</t>
  </si>
  <si>
    <t>RT @Randirobics: Hi super #Moms Follow my #Randirobics https://t.co/MEUw3VAxyM #HealthyKids #ChildhoodObesity #Exercise #Family #Education #Recipes #Parents #Randirobicsready #Randirobicsrecipes #Randirobicsraw #Randirobicsrelaxation #Moms #Dads</t>
  </si>
  <si>
    <t>We're loving the innovations that are helping break down typical barriers for a new generation of #Blackswimmers âœŠðŸ¾ðŸŠðŸ¾â€â™€ï¸ðŸŠðŸ¿â€â™‚ï¸
#PhysicalActivity #MentalWellness #ChildhoodObesity #Sports
Check out @swimscarf @JoRae17 ðŸ’• https://t.co/jMvpgd7FEG</t>
  </si>
  <si>
    <t>RT @EducatorMagUK: Join us @wearefuturel bringing #KS1 &amp;amp; #KS2 #activelearning to your classroom tackling #childhoodobesity #classroombasedâ€¦</t>
  </si>
  <si>
    <t>RT @OHA_updates: We've written to the Prime Minister and ministers calling for ongoing commitment to reduce #ChildhoodObesity. We are at aâ€¦</t>
  </si>
  <si>
    <t>@sarahj_baines Try @TheRunningBee events all profits go back into communities to support #health and #wellbeing initiatives and to fight #childhoodobesity</t>
  </si>
  <si>
    <t>Dear @MayorofGM please can you show your support for @TheRunningBee all profits from every event stay in the communities they take place. We will help fund #healthandwellbeing initiatives and the fight to reduce #childhoodobesity across our region. #BeeActiveBeeHealthy#BeeHappy</t>
  </si>
  <si>
    <t>RT @birdconsultancy: Dear @MayorofGM please can you show your support for @TheRunningBee all profits from every event stay in the communitiâ€¦</t>
  </si>
  <si>
    <t>@sweeteggy and the--random #childhoodobesity tags</t>
  </si>
  <si>
    <t>Advertisers warn the new PM to scrap the #JunkFoodAdBan after concerns of the â€œsevere impactsâ€ on media revenue. There will be "severe impacts" on the health of future generations if we don't take bold steps towards tackling #ChildhoodObesity. https://t.co/Tk8jCu45i9 via @CityAM</t>
  </si>
  <si>
    <t>RT @MaritaHennessy: Prevalence &amp;amp; Trends of Overweight &amp;amp; #Obesity in European Children From 1999 to 2016: A Systematic Review &amp;amp; Meta-analysiâ€¦</t>
  </si>
  <si>
    <t>RT @food_active: Advertisers warn the new PM to scrap the #JunkFoodAdBan after concerns of the â€œsevere impactsâ€ on media revenue. There wilâ€¦</t>
  </si>
  <si>
    <t>RT @GSTTCharity: Interested in how we're delivering on our ambition to layer-up activities and approach #UrbanHealth ssues from many differ…</t>
  </si>
  <si>
    <t>RT @Sportsandpe: Please support &amp;amp; share this important campaign from @apiplay @API_ChairUK before #playgrounds disappear for good. In the mâ€¦</t>
  </si>
  <si>
    <t>#Latest Editorial: #Baby #foods: time to get tough on #sugars https://t.co/SlrKLzG0Na #diet #nutrition #food #childhealth #ChildhoodObesity #publichealth #free to read https://t.co/fsu2yrHOMJ</t>
  </si>
  <si>
    <t>RT @TheLancetEndo: #Latest Editorial: #Baby #foods: time to get tough on #sugars https://t.co/SlrKLzG0Na #diet #nutrition #food #childhealtâ€¦</t>
  </si>
  <si>
    <t>Important new research from @apiplay @API_ChairUK out tomorrow #PlayMustStay #ChildhoodObesity #MentalHealth #physicalactivity https://t.co/dhUegDRdy4</t>
  </si>
  <si>
    <t>Please support &amp;amp; share this important campaign from @apiplay @API_ChairUK before #playgrounds disappear for good. In the midst of a #childhoodobesity epidemic and #mentalhealth crisis all opportunities for children to be active are vital. #PlayMustStay https://t.co/g6ZWjWU0ny</t>
  </si>
  <si>
    <t>RT @Sportsandpe: Important new research from @apiplay @API_ChairUK out tomorrow #PlayMustStay #ChildhoodObesity #MentalHealth #physicalactiâ€¦</t>
  </si>
  <si>
    <t>RT @FoodMattersLive: It has been 2 years since the #sugarreduction programme was introduced &amp;amp; 1 year since the #caloriereduction programme.â€¦</t>
  </si>
  <si>
    <t>RT @hanovertweets: This week our trade team helped to announce @MDLZâ€™s plans to bring all its chocolate and biscuit products typically bougâ€¦</t>
  </si>
  <si>
    <t>This week our trade team helped to announce @MDLZâ€™s plans to bring all its chocolate and biscuit products typically bought for children to under 100 calories. This is an important industry-leading move as part of @MDLZâ€™s commitment to help fight #childhoodobesity. #client #FMCG https://t.co/FZTV6DGJUd</t>
  </si>
  <si>
    <t>Signals from skin cells control fat cell specialization. More info:  https://t.co/kkXTRGjRJT
#Obesity #Food #Diet #weightloss #weightlosstips #nutrition #conferences #meetings #bariatricsurgery #scientficevents #childhoodobesity #fitness https://t.co/hSYidCp3T9</t>
  </si>
  <si>
    <t>#Childhoodobesity is a forerunner of #metabolicsyndrome, poor physical health, mental disorders, respiratory problems and glucose intolerance, all of which can track into adulthood
https://t.co/xunWIfgpbB
+919384681770
#paediatrichospitalinchennai #paediatricsurgeryhospital https://t.co/2ZbX3wsAR4</t>
  </si>
  <si>
    <t>Our #TrendingTopicTuesday this week targets the link between obesity and dairy consumption. What are your thoughts? #publichealth #nutrition #dairy #plantbasedfood #vegan #obesity #childhoodhealth #texaschildrens #UTHealth #UTSPH #childhoodobesity https://t.co/w7D8M0pWYe</t>
  </si>
  <si>
    <t>RT @CPPHTX: Our #TrendingTopicTuesday this week targets the link between obesity and dairy consumption. What are your thoughts? #publichealâ€¦</t>
  </si>
  <si>
    <t>We're bringing Healthy HoopsÂ® program to the Downtown Charleston YMCA in West Virginia this Friday. See this flyer for more information about this fun and informative health education program. #healthyhoops #asthma #childhoodobesity #basketball @ymcaofkv https://t.co/oMMH3nTtA3</t>
  </si>
  <si>
    <t>#Preschools have a vital role to play in tackling #ChildhoodObesity. We have advice on how https://t.co/9xlFEXAES0 https://t.co/ORAoKyULLK</t>
  </si>
  <si>
    <t>RT @SaucyAffairRaw: Government urged to impose â€˜calorie taxâ€™ on #unhealthyfood.
Health campaigners are urging the government to introduceâ€¦</t>
  </si>
  <si>
    <t>RT @HENRYhealthy: Date for your diary: 19th November London @FoodMattersLive 2.55p.m. @HENRYhealthy Policy &amp;amp; Communications Manager, Di Swaâ€¦</t>
  </si>
  <si>
    <t>RT @ShareAction: The announced ban on energy drink sales to under 16s is a reminder of the political and public support for regulatory actiâ€¦</t>
  </si>
  <si>
    <t>AmeriHealth Caritas Partnership is bringing its Healthy HoopsÂ® program to the Downtown Charleston YMCA this Friday. See this flyer for more information about this fun and informative health education program. #healthyhoops #asthma #childhoodobesity #basketball @ymcaofkv https://t.co/1mPIdu6HVt</t>
  </si>
  <si>
    <t>Take a look at #NottsCC who are holding a free event held on 17.9.19, looking at the complexity of #childhoodobesity in Nottingham. Places are limited so book now by visiting:
https://t.co/oAEp8DKvkf
Need advice to set up a #selfhelp group
https://t.co/iMIbf0FG6Z https://t.co/sprgdkB3x6</t>
  </si>
  <si>
    <t>RT @AmCaritas: AmeriHealth Caritas Partnership is bringing its Healthy Hoops® program to the Downtown Charleston YMCA this Friday. See this…</t>
  </si>
  <si>
    <t>RT @ShareAction: The announced ban on energy drink sales to under 16s is a reminder of the political and public support for regulatory acti…</t>
  </si>
  <si>
    <t>Check out our latest blog on our Healthy Markets campaign #ChildhoodObesity https://t.co/TgFqnhoaBi</t>
  </si>
  <si>
    <t>RT @GSTTCharity: "With 2 in 3 adults and 1 in 3 children in the UK overweight or obese, future regulation should come as no surprise." Alon…</t>
  </si>
  <si>
    <t>RT @GasolFoundation: Recently our team attended the @ObesityConf in Anaheim, California, presenting our programs to prevent and reduce #Chi…</t>
  </si>
  <si>
    <t>Combined with the sugar tax, a calorie tax can help to #prevent excess energy intake leading to weight gain. HAC supports actions that can help prevent #childhoodobesity. #PreventionNotCure
https://t.co/cpZw583wta</t>
  </si>
  <si>
    <t>RT @HealthAction_UK: Combined with the sugar tax, a calorie tax can help to #prevent excess energy intake leading to weight gain. HAC suppo…</t>
  </si>
  <si>
    <t>RT @MaritaHennessy: Prevalence and associated factors of childhood overweight/obesity among primary school children in urban Nepal https://…</t>
  </si>
  <si>
    <t>RT @OHA_updates: We've written to the Prime Minister and ministers calling for ongoing commitment to reduce #ChildhoodObesity. We are at a…</t>
  </si>
  <si>
    <t>Fighting childhood obesity, the @AltaMedHealthS STOMP program is teaching families healthy eating and exercise habits. @jo_kwon of @SpecNews1SoCal tells us more about the program. https://t.co/EfgNcaBGRT
#childhoodobesity #AltaMed #ChildrensHealth #obesity</t>
  </si>
  <si>
    <t>RT @SandyNesh: Fighting childhood obesity, the @AltaMedHealthS STOMP program is teaching families healthy eating and exercise habits. @jo_k…</t>
  </si>
  <si>
    <t>A big thanks to Christine Sismondo from the @TorontoStar for including me on her piece of the rise of added sugars in our diets! @SHNcares #childhoodobesity #healthyeating #nutritioneducation #toronto #sugar 
https://t.co/1ruLB0Ggcc</t>
  </si>
  <si>
    <t>@BilldeBlasio thank you for your interview with @seanhannity ! I’ve been studying obesity problems among children in certain socioeconomic backgrounds. As a nation we can do SO MUCH BETTER than meatless Monday’s! #childhoodobesity</t>
  </si>
  <si>
    <t>RT @SPalmeri_RD: A big thanks to Christine Sismondo from the @TorontoStar for including me on her piece of the rise of added sugars in our…</t>
  </si>
  <si>
    <t>RT @SOPHIAM66540189: New #hormone injection aids #weight #loss in #obese patients
HSOA journal of Obesity and weight loss (ISSN 2473-7372)…</t>
  </si>
  <si>
    <t>RT @SOPHIAM66540189: Analysis identifies patients most at risk for #weight regain after #bariatric #surgery
 journal of Obesity and weight…</t>
  </si>
  <si>
    <t>RT @SOPHIAM66540189: #Researchers tie #metabolic #enzyme to #obesity and #fatty #liver disease
HSOA journal of Obesity and weight loss (ISS…</t>
  </si>
  <si>
    <t>RT @SOPHIAM66540189: #CHILDREN AT #RISK OF #OBESITY DUE TO SLEEP #DEPRIVATION
HSOA journal of Obesity and weight loss (ISSN 2473-7372) inv…</t>
  </si>
  <si>
    <t>RT @SOPHIAM66540189: #Exercise improves #brain function in #overweight and #obese individuals
HSOA journal of Obesity and weight loss (ISSN…</t>
  </si>
  <si>
    <t>RT @HENRYhealthy: Date for your diary: 19th November London @FoodMattersLive 2.55p.m. @HENRYhealthy Policy &amp;amp; Communications Manager, Di Swa…</t>
  </si>
  <si>
    <t>Call for 'calorie tax' on processed food after success of sugar levy #SugarTax. I think we can safely say that Boris will be putting more cloth in his ears on this one #Childhoodobesity #health #inequality 
https://t.co/TtwkFap3gp</t>
  </si>
  <si>
    <t>I spoke with @SputnikNewsUK following @actiononsugar @actiononsalt calorie levy press release yesterday - you can listen here: _xD83D__xDC42_ _xD83D__xDC42__xD83D__xDC47__xD83D__xDC47_ 
https://t.co/UDSQtR4Bet
#obesity #sugartax #childhoodobesity #nutrition #nutritionist</t>
  </si>
  <si>
    <t>RT @holly_gabe: I spoke with @SputnikNewsUK following @actiononsugar @actiononsalt calorie levy press release yesterday - you can listen he…</t>
  </si>
  <si>
    <t>RT @FoodMattersLive: It has been 2 years since the #sugarreduction programme was introduced &amp;amp; 1 year since the #caloriereduction programme.…</t>
  </si>
  <si>
    <t>It has been 2 years since the #sugarreduction programme was introduced &amp;amp; 1 year since the #caloriereduction programme. So what has changed in this time? Join @Foodanddrinkfed &amp;amp; @K_Worldpanel at #FoodMattersLive2019 to find out https://t.co/YJIA4Ombey #sugartax #childhoodobesity</t>
  </si>
  <si>
    <t>It has been 2 years since the #sugarreduction programme was introduced &amp;amp; 1 year since the #caloriereduction programme. So what has changed in this time? Join @Foodanddrinkfed &amp;amp; @K_Worldpanel at #FoodMattersLive2019 to find out https://t.co/YJIA4Ombey #sugartax #childhoodobesity https://t.co/D6VT8STuNN</t>
  </si>
  <si>
    <t>Studies show #children, especially #boys, are more likely to be #overweight if their #parents are overweight. Make #physicalactivity and #healthymeals a family affair and you'll improve everyone's #health! 
#childhoodobesity https://t.co/TJaoXG1KIL</t>
  </si>
  <si>
    <t>Exposure to common chemicals in #plastics linked to childhood obesity'
#Obesity #ChildhoodObesity #PlasticPollution
@ScienceDaily https://t.co/2hOKVgINoV</t>
  </si>
  <si>
    <t>Government urged to impose â€˜calorie taxâ€™ on #unhealthyfood.
Health campaigners are urging the government to introduce a new â€œcalorie taxâ€ to tackle #childhoodobesity, #diabetes and #cancer.
https://t.co/ngHDI9nEZS</t>
  </si>
  <si>
    <t>RT @SaucyAffairRaw: Government urged to impose ‘calorie tax’ on #unhealthyfood.
Health campaigners are urging the government to introduce…</t>
  </si>
  <si>
    <t>RT @MaritaHennessy: Overall gestational weight gain mediates the relationship between maternal &amp;amp; child obesity https://t.co/QNsW0IH9Gd #pre…</t>
  </si>
  <si>
    <t>A study has revealed most #parents don't recognise when their #child is overweight. #QUT researcher, @KamilaDavidson told the @heraldsun parents also underestimate the severity of #childhoodobesity https://t.co/DwOxEzZyRY @RealHealthM https://t.co/bhGgZ4edB4</t>
  </si>
  <si>
    <t>RT @kerrywekelo: Thank you Bianca book_mommy for your review of If It Does Not Grow Say No for TCBR book review "Take a step back and think…</t>
  </si>
  <si>
    <t>Analysis identifies patients most at risk for #weight regain after #bariatric #surgery
 journal of Obesity and weight loss (ISSN 2473-7372) inviting submission of manuscript for the upcoming Issue.
obesity@heraldsopenaccess.us
#Overweight #ChildhoodObesity #BariatricSurgery https://t.co/11dUQMpcDb</t>
  </si>
  <si>
    <t>#Researchers tie #metabolic #enzyme to #obesity and #fatty #liver disease
HSOA journal of Obesity and weight loss (ISSN 2473-7372) inviting submission of manuscript for the upcoming Issue.
obesity@heraldsopenaccess.us
#Overweight #ChildhoodObesity #BariatricSurgery https://t.co/hsJacxPlsu</t>
  </si>
  <si>
    <t>#CHILDREN AT #RISK OF #OBESITY DUE TO SLEEP #DEPRIVATION
HSOA journal of Obesity and weight loss (ISSN 2473-7372) inviting submission of manuscript for the upcoming Issue.
obesity@heraldsopenaccess.us
#Overweight #ChildhoodObesity #BariatricSurgery #DASHDiet https://t.co/sB2uDqTRuE</t>
  </si>
  <si>
    <t>#Exercise improves #brain function in #overweight and #obese individuals
HSOA journal of Obesity and weight loss (ISSN 2473-7372) inviting submission of manuscript for the upcoming Issue.
obesity@heraldsopenaccess.us
#Overweight #ChildhoodObesity #BariatricSurgery https://t.co/p0hYpA2hSs</t>
  </si>
  <si>
    <t>#Anti-starvation trick that saved our ancestors may underlie #obesity epidemic
HSOA journal of Obesity and weight loss (ISSN 2473-7372) inviting submission of manuscript for the upcoming Issue.
obesity@heraldsopenaccess.us
#Overweight #ChildhoodObesity #BariatricSurgery https://t.co/u9AKI0cwkf</t>
  </si>
  <si>
    <t>#Parental education levels, BMI influence #childhood #obesity risk
HSOA journal of Obesity and weight loss (ISSN 2473-7372) inviting submission of manuscript for the upcoming Issue.
obesity@heraldsopenaccess.us
#Overweight #ChildhoodObesity #BariatricSurgery https://t.co/rSn9b6gXNY</t>
  </si>
  <si>
    <t>#Exposure to common chemicals in plastics linked to #childhood #obesity
HSOA journal of Obesity and weight loss (ISSN 2473-7372) inviting submission of manuscript for the upcoming Issue.
obesity@heraldsopenaccess.us
#Overweight #ChildhoodObesity #BariatricSurgery https://t.co/UtE3v7iDs2</t>
  </si>
  <si>
    <t>New #hormone injection aids #weight #loss in #obese patients
HSOA journal of Obesity and weight loss (ISSN 2473-7372) inviting submission of manuscript for the upcoming Issue.
obesity@heraldsopenaccess.us
#Overweight #ChildhoodObesity #BariatricSurgery https://t.co/AE9jkAjjb5</t>
  </si>
  <si>
    <t>RT @QUTmedia: A study has revealed most #parents don't recognise when their #child is overweight. #QUT researcher, @KamilaDavidson told the…</t>
  </si>
  <si>
    <t>https://t.co/yPv7hGLMsy
Present Your Research Ideas and Views 10th Obesity Conference 2019, Barcelona, Spain. Have a glance at :
@Euroscicon
Calls for abstracts: #Obesity #Endocrinilogy #Nutrition #childhoodobesity #Endocrinology #DiabetesMellitus #Eatingdisorders #Type1Diabetes https://t.co/2hmBTw4ajD</t>
  </si>
  <si>
    <t>https://t.co/jhAHXe16HB
find more interest research topics on
#Obesity #WeightManagement
#Anti-Obesity Drugs
#Diet &amp;amp; #Nutrition
#Obesity &amp;amp; #Diabetes
#ObesityCurrentResearch
#ChildhoodObesity And Effects
#Obesity &amp;amp; #Endocrinology
#Gynecology &amp;amp; #Obstetrics
#BariatricSurgery https://t.co/wiFOuTw5sU</t>
  </si>
  <si>
    <t>https://t.co/jhAHXe16HB
Recent Research Methodologies and Discoveries in Obesity and Diabetes, Nov 11-12, 2019 ,Sydney , Australia. call for Abstracts: #Obesity #Childhoodobesity #ObesitycurrentResearch #Bariatricsurgery #ObesityandCancer #Eatingdisorders #Type1Diabetes https://t.co/kyMzwR3RQG</t>
  </si>
  <si>
    <t>https://t.co/yPv7hGLMsy
Collaborate with the global scientists at our prestigious event 10th Obesity Conference 2019 coming November 11-12, 2019 at Barcelona,Spain
  #Obesity #Childhoodobesity #ObesitycurrentResearch #Bariatricsurgery  #ObesityandCancer #Eatingdisorders https://t.co/F1cNH6IgCw</t>
  </si>
  <si>
    <t>https://t.co/yPv7hGLMsy
find more interest research topics on
#Obesity #WeightManagement
#Anti-Obesity Drugs
#Diet &amp;amp; #Nutrition
#Obesity &amp;amp; #Diabetes
#ObesityCurrentResearch
#ChildhoodObesity And Effects
#Obesity &amp;amp; #Endocrinology
#Gynecology &amp;amp; #Obstetrics
#BariatricSurgery https://t.co/aYr3rGsdmE</t>
  </si>
  <si>
    <t>https://t.co/yPv7hGLMsy
Collaborate with the global scientists at our prestigious event 10th Obesity Conference 2019 coming November 11-12, 2019 at Barcelona, Spain
  #Obesity #Childhoodobesity #ObesitycurrentResearch #Bariatricsurgery  #ObesityandCancer #Eatingdisorders https://t.co/1rEwaVZgUz</t>
  </si>
  <si>
    <t>https://t.co/yPv7hGLMsy
Collaborate with the global scientists at our prestigious event 10th Obesity Conference 2019 coming November 11-12, 2019 at Barcelona, Spain
  #Obesity #Childhoodobesity #ObesitycurrentResearch #Bariatricsurgery  #ObesityandCancer #Eatingdisorders https://t.co/ruDecqH74o</t>
  </si>
  <si>
    <t>@Lawrence Feels like Michelle Obama’s food program should be expanded. #ChildhoodObesity</t>
  </si>
  <si>
    <t>Help play a leading role in reducing #childhoodobesity.
@CHOICESproject at @HarvardPRC has a new funding opportunity for state+local health agencies interested in identifying top value-for-money childhood obesity reduction strategies. Details: https://t.co/ZB2OMy1wrS https://t.co/xuRiYDsnyt</t>
  </si>
  <si>
    <t>RT @ASTHO: Help play a leading role in reducing #childhoodobesity.
@CHOICESproject at @HarvardPRC has a new funding opportunity for state+…</t>
  </si>
  <si>
    <t>Exposure to common chemicals in plastics linked to childhood obesity-Study finds replacement chemicals for BPA aren’t safe for consumers, read more here: https://t.co/roA8DiJVGU
#research #childhoodobesity #obesity #plastics https://t.co/P6FB3y5JT6</t>
  </si>
  <si>
    <t>I really love the new @SkySportsPL advert but such a shame about the sponsor #cocacola #childhoodobesity #PremierLeague #unhealthychoices #allaboutmoney</t>
  </si>
  <si>
    <t>RT @MaritaHennessy: Competency-Based Approaches to Community Health: A RCT to Reduce #ChildhoodObesity among Latino #Preschool-Aged Childre…</t>
  </si>
  <si>
    <t>Articles at https://t.co/mRLw4kzIxB : When it comes to your health, your zip code matters more than you know. Growing poverty and obesity go hand in hand in America:  https://t.co/H56hhmkgX6  #obesity #healthcare #poverty #childhoodobesity Obesity has become a growing epiâ€¦ https://t.co/0iVQkfqW60</t>
  </si>
  <si>
    <t>Articles at https://t.co/mRLw4kzIxB : When it comes to your health, your zip code matters more than you know. Growing poverty and obesity go hand in hand in America:  https://t.co/H56hhmkgX6  #obesity #healthcare #poverty #childhoodobesity Obesity has become a growing epi… https://t.co/VBEDruUTfa</t>
  </si>
  <si>
    <t>Articles at https://t.co/R7EcdkWknU : When it comes to your health, your zip code matters more than you know. Growing poverty and obesity go hand in hand in America:  https://t.co/8vQJMvwB0K  #obesity #healthcare #poverty #childhoodobesity Obesity has become a growing epiâ€¦ https://t.co/IXYIamMq7q</t>
  </si>
  <si>
    <t>Articles at https://t.co/R7EcdkWknU : When it comes to your health, your zip code matters more than you know. Growing poverty and obesity go hand in hand in America:  https://t.co/8vQJMvwB0K  #obesity #healthcare #poverty #childhoodobesity Obesity has become a growing epi… https://t.co/PWgwDP07Uf</t>
  </si>
  <si>
    <t>Very relevant paper for colleagues and students researching #childhoodobesity https://t.co/jDfgbJK7aE</t>
  </si>
  <si>
    <t>RT @MaritaHennessy: Fidelity &amp;amp; acceptability of a family-focused technology-based telehealth nutrition intervention for child weight manage…</t>
  </si>
  <si>
    <t>ICYMI - now in print @HealthPsychRev: #BehaviourChangeTechniques &amp;amp; #theory use in healthcare professional-delivered #infantfeeding interventions to prevent #childhoodobesity: a systematic review https://t.co/G5Jz1rykLD @KarenMSikar @cherishstudy https://t.co/dk2o5OrVDA</t>
  </si>
  <si>
    <t>Design &amp;amp; methods of Shape Up Under 5: Integration of #systemsscience &amp;amp; community-engaged research to prevent early #childhoodobesity https://t.co/TapOJv6XbK @PLOSONE @Alison_Tovar @allendersteve @BoydSwinburn</t>
  </si>
  <si>
    <t>The reinforcing value of food &amp;amp; non-food alternative: Associations with #BMI z-score &amp;amp; percent fat mass https://t.co/qmNkookOrl @JessHainesPhD #preschoolers #childhoodobesity</t>
  </si>
  <si>
    <t>Plasma microRNA expression profiles are associated with early #childhoodobesity: Results of the @IFamilyStudy https://t.co/6v29rQjKBk</t>
  </si>
  <si>
    <t>Prevalence &amp;amp; Trends of Overweight &amp;amp; #Obesity in European Children From 1999 to 2016: A Systematic Review &amp;amp; Meta-analysis https://t.co/gZCedGy5cf @JAMAPediatrics @CaveroRedondo #childhoodobesity</t>
  </si>
  <si>
    <t>RT @MaritaHennessy: Perceptions &amp;amp; Impact of a Youth-led #ChildhoodObesity Prevention Intervention among Youth-leaders https://t.co/yI2YvCkE…</t>
  </si>
  <si>
    <t>Perceptions &amp;amp; Impact of a Youth-led #ChildhoodObesity Prevention Intervention among Youth-leaders https://t.co/yI2YvCkEyU @globalfoodman</t>
  </si>
  <si>
    <t>Assessment of Clinicians' Views for Managing Children with #Obesity in the Primary, Secondary, &amp;amp; Tertiary Settings https://t.co/hm0Ygv3yDP @jencohendiet @baur_louise @CRE_EPOCH #childhoodobesity</t>
  </si>
  <si>
    <t>Participant engagement with a UK community-based #preschool #childhoodobesity prevention programme (@HENRYhealthy): a focused ethnography study https://t.co/Hg4tmWqoqH @PinkiSahota @Bryant73J #CFIR #impsci</t>
  </si>
  <si>
    <t>Parental opinions about the responsibility for assessing children’s weight status – a survey of Rockhampton parents https://t.co/jMsw8XCEsi @KamilaDavidson @HelenVidgen @denneywilson #childhoodobesity #primaryschool</t>
  </si>
  <si>
    <t>RT @MaritaHennessy: Feasibility of conducting an early #pregnancy diet &amp;amp; lifestyle #ehealth intervention: the Pregnancy Lifestyle Activity…</t>
  </si>
  <si>
    <t>Fidelity &amp;amp; acceptability of a family-focused technology-based telehealth nutrition intervention for child weight management https://t.co/NlpxAlAll1 @MsLiChai @ProfCCollins @DrTracyBurrows #childhoodobesity #processevaluation #fidelityfriends</t>
  </si>
  <si>
    <t>I agree #childhoodobesity needs to be addressed but using the money system is not the way forward! _xD83D__xDE21_ #nextgeneration #eatingdisorders https://t.co/vi6r89ApiV</t>
  </si>
  <si>
    <t>Is your Child weight's more that normal..? Consult an #bariatricsurgeon today Call +91 99099 66056
#DrVikramLotwala #weightlossexpert #WingsBariatrics #obesitycentresurat #childhoodobesity https://t.co/IqOuFcJvE6</t>
  </si>
  <si>
    <t>#ChildhoodObesity is one the most serious public health challenge of the 21st Century... 
If your Child suffering from Obesity.! Act now before it's too late.. Consult #bariatricsurgeon #DrVikramLotwala #Surat. Call +91 99099 66056
Source - https://t.co/3AzlYJD8C2 https://t.co/boafVwpZmS</t>
  </si>
  <si>
    <t>Glad to see shocking and outdated behaviour like this being exposed in today's Daily Star Sunday. Sadly it seems it's not an isolated case #milka #childhoodobesity #overweight https://t.co/NlTT7CZUPa</t>
  </si>
  <si>
    <t>RT @MaritaHennessy: Participant engagement with a UK community-based #preschool #childhoodobesity prevention programme (@HENRYhealthy): a f…</t>
  </si>
  <si>
    <t>The percentage of American children and adolescents who are considered overweight or obese has tripled since 1970.
.
.
.
.
.
#thetruthhurts #truthsetusfree #foodtruths #HealthyIsEasy #selfcare #healthyfamilyeats #healthynotill #childhoodobesity #childhoodobesityawareness #mom https://t.co/sgd6oI45n4</t>
  </si>
  <si>
    <t>RT @BodyHealthcom: The percentage of American children and adolescents who are considered overweight or obese has tripled since 1970.
.
.
.…</t>
  </si>
  <si>
    <t>Dairy products and Black people don't mix.. like oil and water.
Milk does BLACK Bodies Baaad!
#Diabetes  #HeartDisease 
#Cancer #childhoodobesity
black_vegetarian_society_of_ga @chefahki sadiyawims https://t.co/ThSlg5QCx4</t>
  </si>
  <si>
    <t>Thank you Bianca book_mommy for your review of If It Does Not Grow Say No for TCBR book review "Take a step back and think: What have you eaten today?"  https://t.co/7m8QaJ4iJT #childhoodobesity #childrensnutrition https://t.co/NfbLiLwnLs</t>
  </si>
  <si>
    <t>Obesity affects us all. That is why it is vital that we involve us all in solving it.
This #InternationalYouthDay, read up on our projects @EU_COCREATE and @STOPobesityEU, focusing on #ChildhoodObesity and youth involvement in solving the obesity crisis: https://t.co/D9dzsa1RNH https://t.co/htEpkbaglV</t>
  </si>
  <si>
    <t>Daily Fit Tip: If it's not good for you, it's not good for your children. #childhoodobesity #healthykids</t>
  </si>
  <si>
    <t>Nice venue for symposium on systems science for community based change #childhoodobesity representing @GLOBE_obesity thanks for collab with @CorinnaHawkes @IHT_Deakin https://t.co/HbQnaRgkBE</t>
  </si>
  <si>
    <t>Recently our team attended the @ObesityConf in Anaheim, California, presenting our programs to prevent and reduce #ChildhoodObesity ðŸ˜ƒ. Learn more here ðŸ‘‡
https://t.co/bxqqbCzRx7
#COC19 #youthsparkchange #youth4youth</t>
  </si>
  <si>
    <t>RT @allendersteve: Nice venue for symposium on systems science for community based change #childhoodobesity representing @GLOBE_obesity tha…</t>
  </si>
  <si>
    <t>RT @GasolFoundation: Prof. Dr. @PedroE_Alcaraz, from @UCAM, tells us about the alarming problem of obesity in Spain _xD83D__xDCC8_, one of the countries…</t>
  </si>
  <si>
    <t>I am so grateful to be part of a company that is creating ways to make a difference.  
 #timefreedom #thankyou #makeadifference #sograteful #creating 
#globalcelebration2019
#childhoodobesity 
#happiness https://t.co/CLLpMt45DL</t>
  </si>
  <si>
    <t>RT @cemasvlc: Foodwatch hat den 12. August zum „Kinder-Überzuckerungstag“_xD83C__xDF6B__xD83C__xDF6D_erklärt: Kinder und Jugendliche in Deutschland haben an diesem T…</t>
  </si>
  <si>
    <t>Figs are among the oldest fruits consumed by humans. Before the widespread use of sugar, figs were used to sweeten all types of dessert. They are high in fiber and can be used as a diuretic and laxative. #eathealthy #healthyfood #5aday #fruitandveg #CEMAS #childhoodobesity #fruit https://t.co/LNtj8jrmbo</t>
  </si>
  <si>
    <t>Foodwatch hat den 12. August zum „Kinder-Überzuckerungstag“_xD83C__xDF6B__xD83C__xDF6D_erklärt: Kinder und Jugendliche in Deutschland haben an diesem Tag bereits so viel Zucker konsumiert, wie eigentlich für ein ganzes Jahr empfohlen wird. #CEMAS #healthykids #childhoodobesity https://t.co/UJ0E3zxAJg https://t.co/U3baaJQkTh</t>
  </si>
  <si>
    <t>RT @cemasvlc: Figs are among the oldest fruits consumed by humans. Before the widespread use of sugar, figs were used to sweeten all types…</t>
  </si>
  <si>
    <t>#Brent has one of the highest #childhoodobesity rates in the UK and it’s vital that we take bold action to tackle it. That’s why I’ve set up a #BrentScrutiny task group to find out how we can all work together so that all young ppl can thrive and lead happy, healthy lives! https://t.co/OZoQ08G1Ce</t>
  </si>
  <si>
    <t>Students, bored by cafeteria fare, love food delivery services; schools don’t. @washingtonpost article featuring research from @ChildObesity_jn: https://t.co/8S7pXyXVwF
#Obesity #ChildhoodObesity https://t.co/KMiEZgLNxT</t>
  </si>
  <si>
    <t>Prof. Dr. @PedroE_Alcaraz, from @UCAM, tells us about the alarming problem of obesity in Spain _xD83D__xDCC8_, one of the countries with the highest rates of #ChildhoodObesity across Europe. Hence the importance of initiatives such as the #PASOS2019 Study. _xD83D__xDC47_
https://t.co/qvPt93Fy3t</t>
  </si>
  <si>
    <t>#childhoodobesity is the next big thing, probably bigger and more dangerous than adult #obesity
I wouldn’t mind saying that it’s safe to undergo Bariatric Surgery in children, but why not play a role in preventing… https://t.co/Cc2N92Q6ej</t>
  </si>
  <si>
    <t>#childhoodobesity is the next big thing, probably bigger and more dangerous than adult #obesity
I wouldn’t mind saying that it’s safe to undergo Bariatric Surgery in children, but why not play a role in preventing this disease from growing as an epidemic…https://t.co/5CJdpxocYa</t>
  </si>
  <si>
    <t>RT @WeightNoMoreDC: When it comes to your children, food is not love. https://t.co/J3mAgokOk3 #weightloss #childhoodobesity #health #fitness</t>
  </si>
  <si>
    <t>RT @Randirobics: Hi super #Moms Follow my #Randirobics https://t.co/yM0CnZH7b3 #HealthyKids #ChildhoodObesity #Exercise #Family #Education…</t>
  </si>
  <si>
    <t>With childhood obesity on the rise, it's more important than ever to take steps to address it. Here's how. https://t.co/qUWNarCIdR #ChildhoodObesity #HDCHI</t>
  </si>
  <si>
    <t>By establishing healthy habits at a young age, you'll help your kids combat long-term health issues. Learn more. https://t.co/qUWNarCIdR #ChildhoodObesity #HDCHI https://t.co/qB60nfQGiy</t>
  </si>
  <si>
    <t>RT @Randirobics: Hi #Moms Check out my #Randirobics #KidsFitness Demo https://t.co/Sv3D72AxMj #KidsMusic #HealthyKids #KidsFitness #Obesity…</t>
  </si>
  <si>
    <t>RT @Randirobics: Hi super #Moms Follow my #Randirobics https://t.co/yM0CnZH7b3#KidsFitness #HealthyKids #ChildhoodObesity #Exercise #Familyâ€¦</t>
  </si>
  <si>
    <t>@lisadlaporte #Children and #Teens wasting HOURS EVERYDAY sitting and exposed to blood, guts, killing, etc.  so they’re getting #ChildhoodDiabetes #ChildhoodObesity 
#TeenSuicides 
#ChildhoodDepression 
Psychiatric Meds for teens and children on the rise _xD83D__xDE31_
(You own stock in Video Games???) https://t.co/WlDN8Tkbsk</t>
  </si>
  <si>
    <t>RT @Cecil4allofus: @lisadlaporte #Children and #Teens wasting HOURS EVERYDAY sitting and exposed to blood, guts, killing, etc.  so they’re…</t>
  </si>
  <si>
    <t>Interested in how we're delivering on our ambition to layer-up activities and approach #UrbanHealth ssues from many different angles? #ICYMI @JonSiddall shares the latest developments across our programmes on #ChildhoodObesity and multiple #LTCs. Read here https://t.co/MxgL7YMCvN https://t.co/o2g8RigOPr</t>
  </si>
  <si>
    <t>The announced ban on energy drink sales to under 16s is a reminder of the political and public support for regulatory action to tackle #ChildhoodObesity. Companies must stay ahead of regulatory changes and consumer trends to avoid financial implications https://t.co/kPZImzM2pX</t>
  </si>
  <si>
    <t>"With 2 in 3 adults and 1 in 3 children in the UK overweight or obese, future regulation should come as no surprise." Alongside @ShareAction we're working with investors, manufacturers and retailers to tackle rising #ChildhoodObesity rates by creating healthier environments _xD83D__xDC47_ https://t.co/PGRzi9y4PT</t>
  </si>
  <si>
    <t>We've written to the Prime Minister and ministers calling for ongoing commitment to reduce #ChildhoodObesity. We are at a turning point in the road to halve it by 2030. We need ch2 policies to be fully implemented - incl calorie labeling, action on unhealthy promotions &amp;amp; adverts. https://t.co/sQP1txVoAn</t>
  </si>
  <si>
    <t>10 Best Tips for Packing a Healthy School Lunch:
https://t.co/NQpmBBDqX0
#childhoodobesity #backtoschool #kidsnutrition #healthykids https://t.co/dzLUUWLxWr</t>
  </si>
  <si>
    <t>Is your child's pediatrician really the best person to get advice about nutrition from? https://t.co/GD70KblzV7  
#childhoodobesity #backtoschool #kidsnutrition #healthykids</t>
  </si>
  <si>
    <t>Peanut butter can be a healthy part of your kid's lunch box but not all are created equal. Here, learn how to read labels and find a healthy peanut butter. https://t.co/A5y2veeht3
#childhoodobesity #backtoschool #kidsnutrition #healthykids https://t.co/mb7G2XeLDq</t>
  </si>
  <si>
    <t>Did you know?
That 22% of children are overweight by the time they start primary school and by the time they finish this is increased to 34% #childhoodobesity #primaryschool #schoolactivity #edtech https://t.co/bjvPXUDv1x</t>
  </si>
  <si>
    <t>Associations among amino acid, lipid, &amp;amp; glucose metabolic profiles in #childhoodobesity https://t.co/rUs6WRpU09</t>
  </si>
  <si>
    <t>Prevalence and associated factors of childhood overweight/obesity among primary school children in urban Nepal https://t.co/zqtYfjJDvH #childhoodobesity</t>
  </si>
  <si>
    <t>Overall gestational weight gain mediates the relationship between maternal &amp;amp; child obesity https://t.co/QNsW0IH9Gd #pregnancy #childhoodobesity</t>
  </si>
  <si>
    <t>Association between lifestyle habits &amp;amp; adiposity values among children exposed &amp;amp; unexposed to gestational #diabetes mellitus in utero https://t.co/qxVks8pSpm #pregnancy #childhoodobesity</t>
  </si>
  <si>
    <t>Competency-Based Approaches to Community Health: A RCT to Reduce #ChildhoodObesity among Latino #Preschool-Aged Children https://t.co/w8gVsOh39R</t>
  </si>
  <si>
    <t>Feasibility of conducting an early #pregnancy diet &amp;amp; lifestyle #ehealth intervention: the Pregnancy Lifestyle Activity Nutrition (PLAN) project https://t.co/zJog9kWWV5 #childhoodobesity #DOHaD https://t.co/xfkP64fD0Q</t>
  </si>
  <si>
    <t>Update: the calorie and sugar reduction programme https://t.co/YJIA4Ombey #sugartax #childhoodobesity</t>
  </si>
  <si>
    <t>#Reformulation and #portionsize approaches to meeting calorie and sugar reduction targets https://t.co/XWE0E69ZNm #sugartax #childhoodobesity https://t.co/75oPp14Jgf</t>
  </si>
  <si>
    <t>Date for your diary: 19th November London @FoodMattersLive 2.55p.m. @HENRYhealthy Policy &amp;amp; Communications Manager, Di Swanston talking about "Obesity prevention in the early years â€“ the HENRY approach to behaviour change" #ChildhoodObesity #Obesity #prevention https://t.co/zt0taQJHff</t>
  </si>
  <si>
    <t>@HENRYhealthy completely agrees - prevention of #childhoodobesity needs to be one of the three key strategies to tackle cancer https://t.co/kO7KhepZzR</t>
  </si>
  <si>
    <t>Join us @wearefuturel bringing #KS1 &amp;amp; #KS2 #activelearning to your classroom tackling #childhoodobesity #classroombased #competitivepricing https://t.co/byZs6vB0HO</t>
  </si>
  <si>
    <t>Join us @wearefuturel bringing #KS1 &amp;amp; #KS2 #activelearning to your classroom tackling #childhoodobesity #classroombased #competitivepricing https://t.co/tkHVcny149</t>
  </si>
  <si>
    <t>Join us @wearefuturel bringing #KS1 &amp;amp; #KS2 #activelearning to your classroom tackling #childhoodobesity #classroombased #competitivepricing https://t.co/DKiCq8fDgD</t>
  </si>
  <si>
    <t>Join us @wearefuturel bringing #KS1 &amp;amp; #KS2 #activelearning to your classroom tackling #childhoodobesity #classroombased #competitivepricing https://t.co/rMzrsRuhtq</t>
  </si>
  <si>
    <t>Join us @wearefuturel bringing #KS1 &amp;amp; #KS2 #activelearning to your classroom tackling #childhoodobesity #classroombased #competitivepricing https://t.co/V6Tk40lVHb</t>
  </si>
  <si>
    <t>Join us @wearefuturel bringing #KS1 &amp;amp; #KS2 #activelearning to your classroom tackling #childhoodobesity #classroombased #competitivepricing https://t.co/k37IW2FYS3</t>
  </si>
  <si>
    <t>Join us @wearefuturel bringing #KS1 &amp;amp; #KS2 #activelearning to your classroom tackling #childhoodobesity #classroombased #competitivepricing https://t.co/7UEazLklQG</t>
  </si>
  <si>
    <t>RT @TheHugGroup: Did you know?
22% of children are overweight by the time they start primary school and by the time they finish this is in…</t>
  </si>
  <si>
    <t>The @CHOICESproject at the @HarvardPRC has released a request for proposals for a Learning Collaborative Partnership opportunity! The partnership supports state &amp;amp; local health agencies working to reduce #ChildhoodObesity - find out more and apply here! https://t.co/dHJGsbo9ga</t>
  </si>
  <si>
    <t>The @CHOICESProject is excited to release a request for proposals today for a new Learning Collaborative Partnership opportunity! State &amp;amp; local health agencies: learn about identifying best value for money strategies to reduce #childhoodobesity https://t.co/sYfajsYHe8 https://t.co/viCC5hF5fS</t>
  </si>
  <si>
    <t>RT @CHOICESproject: Consider applying to work with us to see which strategies to reduce #childhoodobesity might offer the best value for mo…</t>
  </si>
  <si>
    <t>We're pleased to announce that we've just released a request for proposals today for a new Learning Collaborative Partnership! This is a great opportunity for state &amp;amp; local health agencies to apply cost-effectiveness to #childhoodobesity prevention https://t.co/etUcZd9bE0 https://t.co/63VgRauO1D</t>
  </si>
  <si>
    <t>Consider applying to work with us to see which strategies to reduce #childhoodobesity might offer the best value for money in your state, county, or city! https://t.co/y7hj3FJRc6</t>
  </si>
  <si>
    <t>State &amp;amp; local health agencies: consider applying for a Learning Collaborative Partnership with us to explore #childhoodobesity prevention strategies. Tune in to a Q&amp;amp;A webinar 3pm ET on Aug 19! More details: https://t.co/etUcZd9bE0 https://t.co/DC98NZ79i7</t>
  </si>
  <si>
    <t>We absolutely need to know the nutritional information of every product sold by #Dominos with the rise of #NCDs and  #childhoodobesity.  @dominos @dominos_india @MOFPI_GOI @fssaiindia https://t.co/2SvemXVmFh</t>
  </si>
  <si>
    <t>The Measures Registry is a searchable database of diet and #physicalactivity measures relevant to #childhoodobesity research available at your fingertips!</t>
  </si>
  <si>
    <t>RT @NCCOR: The Measures Registry is a searchable database of diet and #physicalactivity measures relevant to #childhoodobesity research ava…</t>
  </si>
  <si>
    <t>RT @HarvardChanSPH: An opportunity for state, city, and county health agencies to identify the best ways to reduce #childhoodobesity: https…</t>
  </si>
  <si>
    <t>How did Phoenix primary school get pupils eating more veg? Tip 2: their lunchtime supervisors started giving out salad to pupils at their tables so they could easily get 'top-ups' as and when they wanted @SAfoodforlife @lb_southwark #Child-centred #schoolfood #childhoodobesity https://t.co/vfA1neruDT</t>
  </si>
  <si>
    <t>Find out about how ISS Catering and Phoenix Primary School have collaborated to connect what pupils learn in the classroom about food &amp;amp; nutrition with what they eat at lunchtime: https://t.co/glG85ehScu @ISS_Education @MayflowerFed #schoolfood #RealWorldLearning #childhoodobesity https://t.co/Q0rADxLqoF</t>
  </si>
  <si>
    <t>An opportunity for state, city, and county health agencies to identify the best ways to reduce #childhoodobesity: https://t.co/qUuoXBAISX</t>
  </si>
  <si>
    <t>Positive eating habits start at home. LEYF are passionate about tackling #childhoodobesity. We have teamed up with @GSTTCharity and have a firm seat on the @MayorofLondon #Obesitytaskforce https://t.co/lI5tAaO9LH</t>
  </si>
  <si>
    <t>1 in 10 children start school obese in the UK. Our #ChildhoodObesity programme aims to close the obesity deprivation gap in Lambeth and Southwark by ensuring homes, schools and streets make the healthy thing to do, the easy thing to do. Find out more: https://t.co/x4SLKrSq3A https://t.co/4aPqbWfMgv</t>
  </si>
  <si>
    <t>How do you improve complex health issues like #ChildhoodObesity and #LTCs in cities? Explore how we do it in our home in South London by combining insight, collaborating and working beyond our local boundaries to drive lasting change https://t.co/tjjA17zzMM #PlaceBasedHealth https://t.co/HcqD2iayQJ</t>
  </si>
  <si>
    <t>Childhood obesity is a result of ADULT behavior. I posted an "Open Letter" to parents today on #LinkedIn: https://t.co/QjklSnuuyH #weightloss #childhoodobesity #health #fitness</t>
  </si>
  <si>
    <t>Childhood obesity is a result of ADULT behavior. I posted an "Open Letter" to parents today on #LinkedIn: https://t.co/QjklSnM5qf #weightloss #childhoodobesity #health #fitness</t>
  </si>
  <si>
    <t>When it comes to your children, food is not love. https://t.co/J3mAgokOk3 #weightloss #childhoodobesity #health #fitness</t>
  </si>
  <si>
    <t>@abreak4mommy *TY* Janelle 4 kind share &amp;amp; supporting my mission 2 combat #childhoodobesity around the globe!</t>
  </si>
  <si>
    <t>Are BPA substitutes causing childhood obesity?
A recent study has investigated whether there is a link between BPA substitutes and childhood and adolescent obesity.
Read More: https://t.co/7YFfKNwbTU
#childhoodObesity #overweightKids #Skooc #KidsHealth #Obesity https://t.co/JFgXirNH3k</t>
  </si>
  <si>
    <t>Childhood obesity can be remedied
Perhaps the most disturbing fact about childhood obesity came to light in a 2014 survey.
ReadMore:https://t.co/PJoOPPVaPe
#childhoodobesity #overweight #kidshealth #skooc #obesity https://t.co/ZHL1niDAaH</t>
  </si>
  <si>
    <t>Parental education levels, BMI influence childhood obesity risk
ReadMore: https://t.co/DFyXUsCkVU
#childhoodobesity #BMI  #Overweightkids #skooc #kidshealth https://t.co/frkxCXepHn</t>
  </si>
  <si>
    <t>‘#Childhoodobesity can lead to #bullying’
A healthy lifestyle begins at home. Parents should discourage their kids from snacking on unhealthy food between meals or while watching TV. 
Read More: https://t.co/IS7GY5KldH
 #KidsHealth #Obesity #skooc #HealthCare #overweight https://t.co/MHLpFkkLTH</t>
  </si>
  <si>
    <t>We are facing a childhood obesity emergency
IT is common knowledge that physical activity makes for a healthy mind and body. 
Read More : https://t.co/Nc6e7xbKJH
#childhoodobesity #overweightkids #skooc #kidshealth #Obesity https://t.co/YvcMzzVyWJ</t>
  </si>
  <si>
    <t>Childhood Obesity May Up Risk Of Hip Disease in Teenage: What To Eat And Avoid In Obesity
Read More: https://t.co/nuarWgWpnx
#ChildhoodObesity #Kidshealth #ChildrenHealth #WeightLossProgram #ObeseKids #Skooc #HealthyEating</t>
  </si>
  <si>
    <t>Record high levels of severe obesity found in year 6 children
Read More:https://t.co/5wKJSM1B2u
#childhoodObesity #KidsHealth #Obesity  #skooc #HealthCare #overweight</t>
  </si>
  <si>
    <t>RT @Skoocofficial: Record high levels of severe obesity found in year 6 children
Read More:https://t.co/5wKJSM1B2u
#childhoodObesity #Kid…</t>
  </si>
  <si>
    <t>Did you know?
22% of children are overweight by the time they start primary school and by the time they finish this is increased to 34% #childhoodobesity #primaryschool #schoolactivity #edtech https://t.co/kwwCm3Y21V</t>
  </si>
  <si>
    <t>Why are school lunches still so unhealthy? #obesity #schoolmeals #FSM #poverty #ukedchat #scotedchat #NIedchat #edchatie #edchat #schooldinner #diabetes #HealthyFood #HealthyEating #primaryrocks #headteacherchat #dinnerladies #parenting #childhoodobesity   https://t.co/X0aePvh55k</t>
  </si>
  <si>
    <t>RT @SchoolsImprove: Why are school lunches still so unhealthy? #obesity #schoolmeals #FSM #poverty #ukedchat #scotedchat #NIedchat #edchati…</t>
  </si>
  <si>
    <t>Hi #Moms Check out my #Randirobics #KidsFitness Demo https://t.co/Sv3D72AxMj #KidsMusic #HealthyKids #KidsFitness #Obesity #ChildhoodObesity #Obesity #Wellness #HealthyLiving #Parenting #Fitness #Weightloss #Exercise #Health #Dance</t>
  </si>
  <si>
    <t>Hi super #Moms Follow my #Randirobics https://t.co/yM0CnZH7b3#KidsFitness #HealthyKids #ChildhoodObesity #Exercise #Family #Education #Recipes #Parents #Randirobicsready #Randirobicsrecipes #Randirobicsraw #Randirobicsrelaxation #Moms #Dads</t>
  </si>
  <si>
    <t>Hi super #Moms Follow my #Pinterest boards! #HealthyKids #ChildhoodObesity #Exercise #Family #Education #Recipes #Parents #Randirobicsready #Randirobicsrecipes #Randirobicsraw #Randirobicsrelaxation #Randirobicsreading #Moms #Dads https://t.co/yM0CnZH7b3</t>
  </si>
  <si>
    <t>Hi super #Moms Follow my #Randirobics https://t.co/yM0CnZH7b3 #HealthyKids #ChildhoodObesity #Exercise #Family #Education #Recipes #Parents #Randirobicsready #Randirobicsrecipes #Randirobicsraw #Randirobicsrelaxation #Moms #Dads #Randirobicsreading</t>
  </si>
  <si>
    <t>Hi super #Moms Follow my #Randirobics #Pinterest https://t.co/yM0CnZH7b3 #HealthyKids #ChildhoodObesity #Exercise #Family #Education #Recipes #Parents #Randirobicsready #Randirobicsrecipes #Randirobicsraw #Randirobicsrelaxation #Moms #Dads #Randirobicsreading</t>
  </si>
  <si>
    <t>**TY** Doug &amp;amp; Don 4 sharing &amp;amp; ongoing support of my kids global media mission 2 combat #childhoodobesity Mega PURPLE appreciation 4 making my dreams come true! https://t.co/hH7Bhgd9YC</t>
  </si>
  <si>
    <t>Intergalactic #Fitness For #Kids https://t.co/AWLf6a3bxG via @Syosset
 Jericho Tribune #News #Randirobics #Parents #Longisland #Mediabuzz #KidsFitness #Childhoodobesity #Educational #Obesity</t>
  </si>
  <si>
    <t>RT @Randirobics: Intergalactic #Fitness For #Kids https://t.co/AWLf6a3bxG via @Syosset
 Jericho Tribune #News #Randirobics #Parents #Longis…</t>
  </si>
  <si>
    <t>RT @Randirobics: Hi super #Moms Follow my #Randirobics #Pinterest https://t.co/yM0CnZH7b3 #HealthyKids #ChildhoodObesity #Exercise #Family…</t>
  </si>
  <si>
    <t>https://www.meeproductions.com/ebfbdb/</t>
  </si>
  <si>
    <t>https://www.gov.uk/government/consultations/further-advertising-restrictions-for-products-high-in-fat-salt-and-sugar</t>
  </si>
  <si>
    <t>https://www.youtube.com/watch?v=g4QVkoQZgCE&amp;feature=youtu.be</t>
  </si>
  <si>
    <t>http://healthykidsblog.org/for-children-exercise-is-the-key-to-battling-obesity/</t>
  </si>
  <si>
    <t>http://ow.ly/XLEq50vd6uG</t>
  </si>
  <si>
    <t>https://www.mghclaycenter.org/parenting-concerns/families/tv-doesnt-necessarily-make-kids-fat/</t>
  </si>
  <si>
    <t>https://www.epicpc.com/news/infographics/overweight-and-obesity-how-to-raise-healthy-kids/</t>
  </si>
  <si>
    <t>https://www.nfaap.org/sso/sso.aspx?nfredirect=https%3A%2F%2Fpediatrics.aappublications.org%2Fcontent%2F144%2F2%2Fe20183457%3Fsso%3D1%26sso_redirect_count%3D1&amp;no-redirect https://www.nfaap.org/sso/sso.aspx?nfredirect=https%3A%2F%2Fpediatrics.aappublications.org%2Fcontent%2F144%2F2%2Fe20183457%3Fsso%3D1%26sso_redirect_count%3D1&amp;no-redirect</t>
  </si>
  <si>
    <t>https://thrivingschools.kaiserpermanente.org/tackling-root-causes-of-childhood-obesity/</t>
  </si>
  <si>
    <t>https://votesmart.org/public-statement/983523/issue-position-shawna-sterling-will-put-ice-cream-back-in-the-schools#.XUWFEt8pA0M</t>
  </si>
  <si>
    <t>https://www.instagram.com/p/B0vzOOqnl7A/?igshid=y4ehhhv4kjci</t>
  </si>
  <si>
    <t>https://www.linkedin.com/slink?code=gfVx7AK</t>
  </si>
  <si>
    <t>https://t.co/yM0CnZH7b3#KidsFitness</t>
  </si>
  <si>
    <t>https://www.cityam.com/ad-industry-urges-boris-johnson-to-ditch-onerous-junk-food-ad-ban/</t>
  </si>
  <si>
    <t>http://hubs.ly/H0jBtsH0</t>
  </si>
  <si>
    <t>https://twitter.com/apiplay/status/1157603279884496896</t>
  </si>
  <si>
    <t>https://twitter.com/apiplay/status/1158399844945448960</t>
  </si>
  <si>
    <t>https://www.shorturl.at/wKPR6</t>
  </si>
  <si>
    <t>https://www.relainstitute.com/blog/childhood-obesity/</t>
  </si>
  <si>
    <t>http://www.infantandtoddlerforum.org/toddlers-to-preschool/healthy-eating-5/how-much-to-feed</t>
  </si>
  <si>
    <t>https://www.eventbrite.co.uk/e/childhood-obesity-whole-systems-approach-workshop-tickets-64802351578?aff=ebdssbdestsearch https://www.selfhelp.org.uk/</t>
  </si>
  <si>
    <t>https://twitter.com/ShareAction/status/1159080499001716737</t>
  </si>
  <si>
    <t>https://www.independent.co.uk/news/uk/politics/calorie-tax-campaign-health-food-levy-sugar-soft-drinks-a9044521.html</t>
  </si>
  <si>
    <t>https://twitter.com/jo_kwon/status/1158444108370702337</t>
  </si>
  <si>
    <t>https://www.thestar.com/life/health_wellness/2019/08/06/the-rise-of-sugar-and-why-your-dad-puts-sweetener-on-strawberries.html</t>
  </si>
  <si>
    <t>https://news.sky.com/story/call-for-calorie-tax-on-processed-food-after-success-of-sugar-levy-11779137?utm_source=Greenhouse+Morning+News&amp;utm_campaign=925a7e4c19-Greenhouse_Morning_News_GMN__8th_August_2019&amp;utm_medium=email&amp;utm_term=0_e40c447c1a-925a7e4c19-123998953</t>
  </si>
  <si>
    <t>https://soundcloud.com/radiosputnik/obesity-we-believe-liability-here-is-with-the-food-industry-expert</t>
  </si>
  <si>
    <t>https://www.foodmatterslive.com/visit/2019-schedule/2019-sessions-details-update-the-calorie-and-sugar-reduction-programme</t>
  </si>
  <si>
    <t>https://www.sciencedaily.com/releases/2019/07/190725092521.htm</t>
  </si>
  <si>
    <t>https://www.independent.co.uk/news/uk/politics/calorie-tax-campaign-health-food-levy-sugar-soft-drinks-a9044521.html%3Famp</t>
  </si>
  <si>
    <t>https://bmcpublichealth.biomedcentral.com/articles/10.1186/s12889-019-7349-1</t>
  </si>
  <si>
    <t>http://r.socialstudio.radian6.com/69ddb28f-1348-4fb8-b4a9-a777558881ac</t>
  </si>
  <si>
    <t>https://obesityconference.euroscicon.com/</t>
  </si>
  <si>
    <t>https://choicesproject.org/news/choices-partnership-opportunity-announcement-2019/</t>
  </si>
  <si>
    <t>http://SeattleOrganicRestaurants.com http://organiclivefood.com/health/your-zip-code-matters-more-than-you-know-obesity-healthcare-costs.php</t>
  </si>
  <si>
    <t>https://twitter.com/MaritaHennessy/status/1156924968422318081</t>
  </si>
  <si>
    <t>https://www.tandfonline.com/doi/full/10.1080/17437199.2019.1605838?scroll=top&amp;needAccess=true&amp;cookieSet=1</t>
  </si>
  <si>
    <t>https://journals.plos.org/plosone/article?id=10.1371/journal.pone.0220169</t>
  </si>
  <si>
    <t>https://www.sciencedirect.com/science/article/pii/S1471015318304033</t>
  </si>
  <si>
    <t>https://secure.jbs.elsevierhealth.com/action/getSharedSiteSession?redirect=https%3A%2F%2Fwww.nmcd-journal.com%2Farticle%2FS0939-4753%2819%2930161-9%2Fabstract&amp;rc=0</t>
  </si>
  <si>
    <t>https://jamanetwork.com/journals/jamapediatrics/fullarticle/2747328?guestAccessKey=8f525aa4-e5ac-4592-b578-acb2215b984b&amp;utm_source=silverchair&amp;utm_medium=email&amp;utm_campaign=article_alert-jamapediatrics&amp;utm_content=olf&amp;utm_term=080519</t>
  </si>
  <si>
    <t>https://www.tandfonline.com/doi/full/10.1080/19320248.2019.1649777?scroll=top&amp;needAccess=true&amp;cookieSet=1</t>
  </si>
  <si>
    <t>https://www.liebertpub.com/doi/abs/10.1089/chi.2019.0106?rfr_dat=cr_pub%3Dpubmed&amp;url_ver=Z39.88-2003&amp;rfr_id=ori%3Arid%3Acrossref.org&amp;journalCode=chi&amp;cookieSet=1</t>
  </si>
  <si>
    <t>https://bmcpublichealth.biomedcentral.com/articles/10.1186/s12889-019-7410-0</t>
  </si>
  <si>
    <t>https://onlinelibrary.wiley.com/doi/full/10.1111/1753-6405.12928?cookieSet=1</t>
  </si>
  <si>
    <t>https://journals.sagepub.com/doi/full/10.1177/1357633X19864819?cookieSet=1</t>
  </si>
  <si>
    <t>https://twitter.com/Independent/status/1159019693023342592</t>
  </si>
  <si>
    <t>https://www.eypae.com/publication/2019/moving-needle-childhood-obesity</t>
  </si>
  <si>
    <t>https://twitter.com/helenraw/status/1160503824819380224</t>
  </si>
  <si>
    <t>https://www.instagram.com/p/B1CavQMhzLE/?igshid=4c1qo817bggw</t>
  </si>
  <si>
    <t>http://www.thechildrensbookreview.com/weblog/2016/06/if-it-does-not-grow-say-no-eatable-activities-for-kids-dedicated-review.html/</t>
  </si>
  <si>
    <t>https://www.worldobesity.org/what-we-do/projects https://twitter.com/EU_COCREATE/status/1160818766256713728</t>
  </si>
  <si>
    <t>https://www.gasolfoundation.org/en/gasol-foundation-in-the-childhood-obesity-conference-2019/#more-10766</t>
  </si>
  <si>
    <t>https://www.linkedin.com/slink?code=eWWeuf9</t>
  </si>
  <si>
    <t>https://www.foodwatch.org/de/aktuelle-nachrichten/2019/am-12-august-ist-kinder-ueberzuckerungstag/</t>
  </si>
  <si>
    <t>http://www.washingtonpost.com/health/students-bored-by-cafeteria-fare-love-food-delivery-services-schools-dont/2019/06/07/2568d12c-8617-11e9-98c1-e945ae5db8fb_story.html?tid=ss_tw</t>
  </si>
  <si>
    <t>https://www.youtube.com/watch?v=cqYyOEA5PxU</t>
  </si>
  <si>
    <t>https://www.instagram.com/p/B1EzaIsgSj9/?igshid=1076i5outcbup</t>
  </si>
  <si>
    <t>https://www.linkedin.com/slink?code=fsD2Cf8</t>
  </si>
  <si>
    <t>https://www.linkedin.com/posts/loriboxer_weightloss-health-fitness-activity-6564868228844138496-AsA0</t>
  </si>
  <si>
    <t>https://www.pinterest.com/</t>
  </si>
  <si>
    <t>https://www.healthydrivenchicago.com/childrens-health/taking-steps-to-address-childhood-obesity/</t>
  </si>
  <si>
    <t>https://www.youtube.com/watch?v=8QvCAHRjFXw&amp;feature=youtu.be</t>
  </si>
  <si>
    <t>https://www.gsttcharity.org.uk/get-involved/news-and-opinion/news/programmes-roundup-may-june-2019</t>
  </si>
  <si>
    <t>https://shareaction.org/uk-government-clips-the-wings-of-energy-drinks/</t>
  </si>
  <si>
    <t>https://www.julierevelant.com/10-best-tips-for-packing-a-healthy-school-lunch/</t>
  </si>
  <si>
    <t>https://www.julierevelant.com/ask-childs-pediatrician-nutritional-advice/</t>
  </si>
  <si>
    <t>https://www.julierevelant.com/how-to-pick-a-healthy-peanut-butter-for-kids-best-brands/</t>
  </si>
  <si>
    <t>https://bmcpediatr.biomedcentral.com/articles/10.1186/s12887-019-1647-8</t>
  </si>
  <si>
    <t>https://bmcpublichealth.biomedcentral.com/articles/10.1186/s12889-019-7406-9</t>
  </si>
  <si>
    <t>https://www.sciencedirect.com/science/article/abs/pii/S1871402119304783</t>
  </si>
  <si>
    <t>https://www.liebertpub.com/doi/10.1089/chi.2019.0064?cookieSet=1</t>
  </si>
  <si>
    <t>https://www.cambridge.org/core/journals/journal-of-developmental-origins-of-health-and-disease/article/feasibility-of-conducting-an-early-pregnancy-diet-and-lifestyle-ehealth-intervention-the-pregnancy-lifestyle-activity-nutrition-plan-project/3A370AF04F1FC628B0A1809D236CF61D#fndtn-information</t>
  </si>
  <si>
    <t>https://www.foodmatterslive.com/visit/2019-schedule/2019-sessions-details-reformulation-and-portion-size-approaches-to-meeting-calorie-and-sugar-reduction-targets</t>
  </si>
  <si>
    <t>https://twitter.com/CRUK_Policy/status/1156509256658706432</t>
  </si>
  <si>
    <t>https://hsph.me/choicesy5rfp</t>
  </si>
  <si>
    <t>https://twitter.com/CHOICESproject/status/1157002436525117441</t>
  </si>
  <si>
    <t>https://twitter.com/nathanirr/status/1161236383119208449</t>
  </si>
  <si>
    <t>https://www.feedinghungryminds.co.uk/rethinking-healthy-eating-in-lambeth-southwark-with-the-soil-association/</t>
  </si>
  <si>
    <t>https://twitter.com/CHOICESproject/status/1159841058638798848</t>
  </si>
  <si>
    <t>https://www.gsttcharity.org.uk/what-we-do/our-programmes/childhood-obesity-0</t>
  </si>
  <si>
    <t>https://www.gsttcharity.org.uk/content/our-place-based-approach-improving-urban-health#2</t>
  </si>
  <si>
    <t>https://www.linkedin.com/pulse/dear-parents-lori-boxer-/</t>
  </si>
  <si>
    <t>https://www.medicalnewsbulletin.com/bpa-substitutes-causing-childhood-obesity/</t>
  </si>
  <si>
    <t>https://www.mrt.com/business/healthy_living/article/Childhood-obesity-can-be-remedied-14273829.php</t>
  </si>
  <si>
    <t>https://www.healio.com/endocrinology/obesity/news/online/%7Bb2a8ae3f-3689-4174-a52c-22b9b49a8d1d%7D/parental-education-levels-bmi-influence-childhood-obesity-risk</t>
  </si>
  <si>
    <t>http://www.newindianexpress.com/lifestyle/health/2019/aug/08/childhood-obesity-can-lead-to-bullying-2015614.html</t>
  </si>
  <si>
    <t>http://www.nst.com.my/opinion/columnists/2019/08/509728/we-are-facing-childhood-obesity-emergency</t>
  </si>
  <si>
    <t>https://www.ndtv.com/food/childhood-obesity-may-up-risk-of-hip-disease-in-teenage-what-to-eat-and-avoid-in-obesity-1935637</t>
  </si>
  <si>
    <t>https://www.gov.uk/government/news/record-high-levels-of-severe-obesity-found-in-year-6-children</t>
  </si>
  <si>
    <t>https://schoolsimprovement.net/why-are-school-lunches-still-so-unhealthy/</t>
  </si>
  <si>
    <t>https://twitter.com/BBSRadio/status/1158097009821257728</t>
  </si>
  <si>
    <t>http://syossetjerichotribune.com/2018/12/18/intergalactic-fitness-for-kids/</t>
  </si>
  <si>
    <t>meeproductions.com</t>
  </si>
  <si>
    <t>gov.uk</t>
  </si>
  <si>
    <t>youtube.com</t>
  </si>
  <si>
    <t>healthykidsblog.org</t>
  </si>
  <si>
    <t>ow.ly</t>
  </si>
  <si>
    <t>mghclaycenter.org</t>
  </si>
  <si>
    <t>epicpc.com</t>
  </si>
  <si>
    <t>nfaap.org nfaap.org</t>
  </si>
  <si>
    <t>kaiserpermanente.org</t>
  </si>
  <si>
    <t>votesmart.org</t>
  </si>
  <si>
    <t>instagram.com</t>
  </si>
  <si>
    <t>linkedin.com</t>
  </si>
  <si>
    <t>t.co</t>
  </si>
  <si>
    <t>cityam.com</t>
  </si>
  <si>
    <t>hubs.ly</t>
  </si>
  <si>
    <t>twitter.com</t>
  </si>
  <si>
    <t>shorturl.at</t>
  </si>
  <si>
    <t>relainstitute.com</t>
  </si>
  <si>
    <t>infantandtoddlerforum.org</t>
  </si>
  <si>
    <t>co.uk org.uk</t>
  </si>
  <si>
    <t>co.uk</t>
  </si>
  <si>
    <t>thestar.com</t>
  </si>
  <si>
    <t>sky.com</t>
  </si>
  <si>
    <t>soundcloud.com</t>
  </si>
  <si>
    <t>foodmatterslive.com</t>
  </si>
  <si>
    <t>sciencedaily.com</t>
  </si>
  <si>
    <t>biomedcentral.com</t>
  </si>
  <si>
    <t>radian6.com</t>
  </si>
  <si>
    <t>euroscicon.com</t>
  </si>
  <si>
    <t>choicesproject.org</t>
  </si>
  <si>
    <t>seattleorganicrestaurants.com organiclivefood.com</t>
  </si>
  <si>
    <t>tandfonline.com</t>
  </si>
  <si>
    <t>plos.org</t>
  </si>
  <si>
    <t>sciencedirect.com</t>
  </si>
  <si>
    <t>elsevierhealth.com</t>
  </si>
  <si>
    <t>jamanetwork.com</t>
  </si>
  <si>
    <t>liebertpub.com</t>
  </si>
  <si>
    <t>wiley.com</t>
  </si>
  <si>
    <t>sagepub.com</t>
  </si>
  <si>
    <t>eypae.com</t>
  </si>
  <si>
    <t>thechildrensbookreview.com</t>
  </si>
  <si>
    <t>worldobesity.org twitter.com</t>
  </si>
  <si>
    <t>gasolfoundation.org</t>
  </si>
  <si>
    <t>foodwatch.org</t>
  </si>
  <si>
    <t>washingtonpost.com</t>
  </si>
  <si>
    <t>pinterest.com</t>
  </si>
  <si>
    <t>healthydrivenchicago.com</t>
  </si>
  <si>
    <t>org.uk</t>
  </si>
  <si>
    <t>shareaction.org</t>
  </si>
  <si>
    <t>julierevelant.com</t>
  </si>
  <si>
    <t>cambridge.org</t>
  </si>
  <si>
    <t>hsph.me</t>
  </si>
  <si>
    <t>medicalnewsbulletin.com</t>
  </si>
  <si>
    <t>mrt.com</t>
  </si>
  <si>
    <t>healio.com</t>
  </si>
  <si>
    <t>newindianexpress.com</t>
  </si>
  <si>
    <t>com.my</t>
  </si>
  <si>
    <t>ndtv.com</t>
  </si>
  <si>
    <t>schoolsimprovement.net</t>
  </si>
  <si>
    <t>syossetjerichotribune.com</t>
  </si>
  <si>
    <t>socialmarketing type2diabetes childhoodobesity healthdisparities</t>
  </si>
  <si>
    <t>dailymile childhoodobesity growinguphealthy</t>
  </si>
  <si>
    <t>obesity cardiovasculardisease diabetes childhoodobesity minoritybusiness pharmaceuticalindustry biopharma diet food</t>
  </si>
  <si>
    <t>secondorderthinking localaction community childhoodobesity</t>
  </si>
  <si>
    <t>childhoodobesityplan childhoodobesity health shocking</t>
  </si>
  <si>
    <t>children exercise obesity childhoodobesity kids physicalactivity parents</t>
  </si>
  <si>
    <t>children exercise obesity childhoodobesity kids</t>
  </si>
  <si>
    <t>childhoodobesity</t>
  </si>
  <si>
    <t>bizzarcar bullying childhoodobesity safmjetsetbreakfast</t>
  </si>
  <si>
    <t>behaviourchangetechniques theory</t>
  </si>
  <si>
    <t>childhoodobesity screentime</t>
  </si>
  <si>
    <t>childhoodobesity healthycalories obesityinchildren unhealthykids unhealthyhabits</t>
  </si>
  <si>
    <t>childhoodobesity pedsendo</t>
  </si>
  <si>
    <t>childhoodobesity coc19</t>
  </si>
  <si>
    <t>childhoodobesity nutrition nafld obesity</t>
  </si>
  <si>
    <t>climatecrisis visionzero childhoodobesity oilwars rideabike itsportland justwalkdammit</t>
  </si>
  <si>
    <t>playmuststay play playgrounds childhoodobesity</t>
  </si>
  <si>
    <t>childhoodobesity foodindustry nutrition health food</t>
  </si>
  <si>
    <t>moms randirobics healthykids childhoodobesity exercise family education recipes parents randirobicsready randirobicsrecipes randirobicsraw randirobicsrelaxation moms dads</t>
  </si>
  <si>
    <t>blackswimmers physicalactivity mentalwellness childhoodobesity sports</t>
  </si>
  <si>
    <t>ks1 ks2 activelearning childhoodobesity classroombased</t>
  </si>
  <si>
    <t>health wellbeing childhoodobesity</t>
  </si>
  <si>
    <t>healthandwellbeing childhoodobesity</t>
  </si>
  <si>
    <t>junkfoodadban childhoodobesity</t>
  </si>
  <si>
    <t>obesity</t>
  </si>
  <si>
    <t>junkfoodadban</t>
  </si>
  <si>
    <t>urbanhealth</t>
  </si>
  <si>
    <t>playgrounds</t>
  </si>
  <si>
    <t>latest baby foods sugars diet nutrition food childhealth childhoodobesity publichealth free</t>
  </si>
  <si>
    <t>latest baby foods sugars diet nutrition food</t>
  </si>
  <si>
    <t>playmuststay childhoodobesity mentalhealth physicalactivity</t>
  </si>
  <si>
    <t>playgrounds childhoodobesity mentalhealth playmuststay</t>
  </si>
  <si>
    <t>playmuststay childhoodobesity mentalhealth</t>
  </si>
  <si>
    <t>sugarreduction caloriereduction</t>
  </si>
  <si>
    <t>childhoodobesity client fmcg</t>
  </si>
  <si>
    <t>obesity food diet weightloss weightlosstips nutrition conferences meetings bariatricsurgery scientficevents childhoodobesity fitness</t>
  </si>
  <si>
    <t>childhoodobesity metabolicsyndrome paediatrichospitalinchennai paediatricsurgeryhospital</t>
  </si>
  <si>
    <t>trendingtopictuesday publichealth nutrition dairy plantbasedfood vegan obesity childhoodhealth texaschildrens uthealth utsph childhoodobesity</t>
  </si>
  <si>
    <t>trendingtopictuesday</t>
  </si>
  <si>
    <t>healthyhoops asthma childhoodobesity basketball</t>
  </si>
  <si>
    <t>preschools childhoodobesity</t>
  </si>
  <si>
    <t>unhealthyfood</t>
  </si>
  <si>
    <t>nottscc childhoodobesity selfhelp</t>
  </si>
  <si>
    <t>prevent childhoodobesity preventionnotcure</t>
  </si>
  <si>
    <t>prevent</t>
  </si>
  <si>
    <t>childhoodobesity altamed childrenshealth obesity</t>
  </si>
  <si>
    <t>childhoodobesity healthyeating nutritioneducation toronto sugar</t>
  </si>
  <si>
    <t>hormone weight loss obese</t>
  </si>
  <si>
    <t>weight bariatric surgery</t>
  </si>
  <si>
    <t>researchers metabolic enzyme obesity fatty liver</t>
  </si>
  <si>
    <t>children risk obesity deprivation</t>
  </si>
  <si>
    <t>exercise brain overweight obese</t>
  </si>
  <si>
    <t>sugartax childhoodobesity health inequality</t>
  </si>
  <si>
    <t>obesity sugartax childhoodobesity nutrition nutritionist</t>
  </si>
  <si>
    <t>sugarreduction caloriereduction foodmatterslive2019 sugartax childhoodobesity</t>
  </si>
  <si>
    <t>children boys overweight parents physicalactivity healthymeals health childhoodobesity</t>
  </si>
  <si>
    <t>plastics obesity childhoodobesity plasticpollution</t>
  </si>
  <si>
    <t>unhealthyfood childhoodobesity diabetes cancer</t>
  </si>
  <si>
    <t>parents child qut childhoodobesity</t>
  </si>
  <si>
    <t>weight bariatric surgery overweight childhoodobesity bariatricsurgery</t>
  </si>
  <si>
    <t>researchers metabolic enzyme obesity fatty liver overweight childhoodobesity bariatricsurgery</t>
  </si>
  <si>
    <t>children risk obesity deprivation overweight childhoodobesity bariatricsurgery dashdiet</t>
  </si>
  <si>
    <t>exercise brain overweight obese overweight childhoodobesity bariatricsurgery</t>
  </si>
  <si>
    <t>anti obesity overweight childhoodobesity bariatricsurgery</t>
  </si>
  <si>
    <t>parental childhood obesity overweight childhoodobesity bariatricsurgery</t>
  </si>
  <si>
    <t>exposure childhood obesity overweight childhoodobesity bariatricsurgery</t>
  </si>
  <si>
    <t>hormone weight loss obese overweight childhoodobesity bariatricsurgery</t>
  </si>
  <si>
    <t>parents child qut</t>
  </si>
  <si>
    <t>obesity endocrinilogy nutrition childhoodobesity endocrinology diabetesmellitus eatingdisorders type1diabetes</t>
  </si>
  <si>
    <t>obesity weightmanagement anti diet nutrition obesity diabetes obesitycurrentresearch childhoodobesity obesity endocrinology gynecology obstetrics bariatricsurgery</t>
  </si>
  <si>
    <t>obesity childhoodobesity obesitycurrentresearch bariatricsurgery obesityandcancer eatingdisorders type1diabetes</t>
  </si>
  <si>
    <t>obesity childhoodobesity obesitycurrentresearch bariatricsurgery obesityandcancer eatingdisorders</t>
  </si>
  <si>
    <t>research childhoodobesity obesity plastics</t>
  </si>
  <si>
    <t>cocacola childhoodobesity premierleague unhealthychoices allaboutmoney</t>
  </si>
  <si>
    <t>childhoodobesity preschool</t>
  </si>
  <si>
    <t>obesity healthcare poverty childhoodobesity</t>
  </si>
  <si>
    <t>behaviourchangetechniques theory infantfeeding childhoodobesity</t>
  </si>
  <si>
    <t>systemsscience childhoodobesity</t>
  </si>
  <si>
    <t>bmi preschoolers childhoodobesity</t>
  </si>
  <si>
    <t>obesity childhoodobesity</t>
  </si>
  <si>
    <t>preschool childhoodobesity cfir impsci</t>
  </si>
  <si>
    <t>childhoodobesity primaryschool</t>
  </si>
  <si>
    <t>pregnancy ehealth</t>
  </si>
  <si>
    <t>childhoodobesity processevaluation fidelityfriends</t>
  </si>
  <si>
    <t>childhoodobesity nextgeneration eatingdisorders</t>
  </si>
  <si>
    <t>bariatricsurgeon drvikramlotwala weightlossexpert wingsbariatrics obesitycentresurat childhoodobesity</t>
  </si>
  <si>
    <t>childhoodobesity bariatricsurgeon drvikramlotwala surat</t>
  </si>
  <si>
    <t>milka childhoodobesity overweight</t>
  </si>
  <si>
    <t>preschool childhoodobesity</t>
  </si>
  <si>
    <t>thetruthhurts truthsetusfree foodtruths healthyiseasy selfcare healthyfamilyeats healthynotill childhoodobesity childhoodobesityawareness mom</t>
  </si>
  <si>
    <t>diabetes heartdisease cancer childhoodobesity</t>
  </si>
  <si>
    <t>childhoodobesity childrensnutrition</t>
  </si>
  <si>
    <t>internationalyouthday childhoodobesity</t>
  </si>
  <si>
    <t>childhoodobesity healthykids</t>
  </si>
  <si>
    <t>childhoodobesity coc19 youthsparkchange youth4youth</t>
  </si>
  <si>
    <t>timefreedom thankyou makeadifference sograteful creating globalcelebration2019 childhoodobesity happiness</t>
  </si>
  <si>
    <t>eathealthy healthyfood 5aday fruitandveg cemas childhoodobesity fruit</t>
  </si>
  <si>
    <t>cemas healthykids childhoodobesity</t>
  </si>
  <si>
    <t>brent childhoodobesity brentscrutiny</t>
  </si>
  <si>
    <t>childhoodobesity pasos2019</t>
  </si>
  <si>
    <t>childhoodobesity obesity</t>
  </si>
  <si>
    <t>weightloss childhoodobesity health fitness</t>
  </si>
  <si>
    <t>moms randirobics healthykids childhoodobesity exercise family education</t>
  </si>
  <si>
    <t>childhoodobesity hdchi</t>
  </si>
  <si>
    <t>moms randirobics kidsfitness kidsmusic healthykids kidsfitness obesity</t>
  </si>
  <si>
    <t>moms randirobics healthykids childhoodobesity exercise family</t>
  </si>
  <si>
    <t>children teens childhooddiabetes childhoodobesity teensuicides childhooddepression</t>
  </si>
  <si>
    <t>children teens</t>
  </si>
  <si>
    <t>urbanhealth icymi childhoodobesity ltcs</t>
  </si>
  <si>
    <t>childhoodobesity backtoschool kidsnutrition healthykids</t>
  </si>
  <si>
    <t>childhoodobesity primaryschool schoolactivity edtech</t>
  </si>
  <si>
    <t>pregnancy childhoodobesity</t>
  </si>
  <si>
    <t>diabetes pregnancy childhoodobesity</t>
  </si>
  <si>
    <t>pregnancy ehealth childhoodobesity dohad</t>
  </si>
  <si>
    <t>sugartax childhoodobesity</t>
  </si>
  <si>
    <t>reformulation portionsize sugartax childhoodobesity</t>
  </si>
  <si>
    <t>childhoodobesity obesity prevention</t>
  </si>
  <si>
    <t>ks1 ks2 activelearning childhoodobesity classroombased competitivepricing</t>
  </si>
  <si>
    <t>dominos ncds childhoodobesity</t>
  </si>
  <si>
    <t>physicalactivity childhoodobesity</t>
  </si>
  <si>
    <t>child schoolfood childhoodobesity</t>
  </si>
  <si>
    <t>schoolfood realworldlearning childhoodobesity</t>
  </si>
  <si>
    <t>childhoodobesity obesitytaskforce</t>
  </si>
  <si>
    <t>childhoodobesity ltcs placebasedhealth</t>
  </si>
  <si>
    <t>linkedin weightloss childhoodobesity health fitness</t>
  </si>
  <si>
    <t>childhoodobesity overweightkids skooc kidshealth obesity</t>
  </si>
  <si>
    <t>childhoodobesity overweight kidshealth skooc obesity</t>
  </si>
  <si>
    <t>childhoodobesity bmi overweightkids skooc kidshealth</t>
  </si>
  <si>
    <t>childhoodobesity bullying kidshealth obesity skooc healthcare overweight</t>
  </si>
  <si>
    <t>childhoodobesity kidshealth childrenhealth weightlossprogram obesekids skooc healthyeating</t>
  </si>
  <si>
    <t>childhoodobesity kidshealth obesity skooc healthcare overweight</t>
  </si>
  <si>
    <t>obesity schoolmeals fsm poverty ukedchat scotedchat niedchat edchatie edchat schooldinner diabetes healthyfood healthyeating primaryrocks headteacherchat dinnerladies parenting childhoodobesity</t>
  </si>
  <si>
    <t>obesity schoolmeals fsm poverty ukedchat scotedchat niedchat</t>
  </si>
  <si>
    <t>moms randirobics kidsfitness kidsmusic healthykids kidsfitness obesity childhoodobesity obesity wellness healthyliving parenting fitness weightloss exercise health dance</t>
  </si>
  <si>
    <t>moms pinterest healthykids childhoodobesity exercise family education recipes parents randirobicsready randirobicsrecipes randirobicsraw randirobicsrelaxation randirobicsreading moms dads</t>
  </si>
  <si>
    <t>moms randirobics healthykids childhoodobesity exercise family education recipes parents randirobicsready randirobicsrecipes randirobicsraw randirobicsrelaxation moms dads randirobicsreading</t>
  </si>
  <si>
    <t>moms randirobics pinterest healthykids childhoodobesity exercise family education recipes parents randirobicsready randirobicsrecipes randirobicsraw randirobicsrelaxation moms dads randirobicsreading</t>
  </si>
  <si>
    <t>fitness kids news randirobics parents longisland mediabuzz kidsfitness childhoodobesity educational obesity</t>
  </si>
  <si>
    <t>fitness kids news randirobics parents</t>
  </si>
  <si>
    <t>moms randirobics pinterest healthykids childhoodobesity exercise family</t>
  </si>
  <si>
    <t>https://pbs.twimg.com/media/EA1Il1oW4AAd_II.jpg</t>
  </si>
  <si>
    <t>https://pbs.twimg.com/media/EA1I8WRWwAAx-hw.jpg</t>
  </si>
  <si>
    <t>https://pbs.twimg.com/media/EA1D1hkXoAElfnZ.jpg</t>
  </si>
  <si>
    <t>https://pbs.twimg.com/amplify_video_thumb/1123207785813020673/img/mcAFROj9OoLJIdiu.jpg</t>
  </si>
  <si>
    <t>https://pbs.twimg.com/media/EA40NlCXYAAa39a.jpg</t>
  </si>
  <si>
    <t>https://pbs.twimg.com/media/EA5EZxjWsAAJG-8.jpg</t>
  </si>
  <si>
    <t>https://pbs.twimg.com/media/EA06O4hXYAE-yiv.jpg</t>
  </si>
  <si>
    <t>https://pbs.twimg.com/media/EAqIPJTX4AM-IDU.jpg</t>
  </si>
  <si>
    <t>https://pbs.twimg.com/media/EAivAfbXkAEJ0kq.jpg</t>
  </si>
  <si>
    <t>https://pbs.twimg.com/media/EA-TOmVXoAAcg62.jpg</t>
  </si>
  <si>
    <t>https://pbs.twimg.com/media/EA1DlRUXYAA-sYr.jpg</t>
  </si>
  <si>
    <t>https://pbs.twimg.com/media/EBE6wzrUIAAAgU3.jpg</t>
  </si>
  <si>
    <t>https://pbs.twimg.com/media/EBNGy4VXkAAXLJo.jpg</t>
  </si>
  <si>
    <t>https://pbs.twimg.com/media/D-8Prn8XkAAhXwy.jpg</t>
  </si>
  <si>
    <t>https://pbs.twimg.com/media/EBR0FOxXsAEJr8F.jpg</t>
  </si>
  <si>
    <t>https://pbs.twimg.com/media/EBSK1m6U0AAyp-E.jpg</t>
  </si>
  <si>
    <t>https://pbs.twimg.com/media/EBSQCRCXUAAMs7K.jpg</t>
  </si>
  <si>
    <t>https://pbs.twimg.com/media/EBSrar0X4AAgimV.jpg</t>
  </si>
  <si>
    <t>https://pbs.twimg.com/media/EBTGBh2WsAA_uPX.jpg</t>
  </si>
  <si>
    <t>https://pbs.twimg.com/media/EBTiy6uXoAAd1DF.png</t>
  </si>
  <si>
    <t>https://pbs.twimg.com/media/EBXnTQxXkAAUEt-.jpg</t>
  </si>
  <si>
    <t>https://pbs.twimg.com/media/EBXnqHNWsAIKasM.png</t>
  </si>
  <si>
    <t>https://pbs.twimg.com/media/EBRZSn-WsAAaMtV.png</t>
  </si>
  <si>
    <t>https://pbs.twimg.com/media/EBdkaWAWsAAX0ER.jpg</t>
  </si>
  <si>
    <t>https://pbs.twimg.com/media/EBfjb3vXoAAtQiB.jpg</t>
  </si>
  <si>
    <t>https://pbs.twimg.com/media/D_vM-nAU0AATDr_.jpg</t>
  </si>
  <si>
    <t>https://pbs.twimg.com/media/D_fJetXUIAIg-qh.jpg</t>
  </si>
  <si>
    <t>https://pbs.twimg.com/media/D_KsoQqVAAEZ1Tk.jpg</t>
  </si>
  <si>
    <t>https://pbs.twimg.com/media/D_F-_kcVUAA_PD5.jpg</t>
  </si>
  <si>
    <t>https://pbs.twimg.com/media/EBNG17jUwAARPw2.jpg</t>
  </si>
  <si>
    <t>https://pbs.twimg.com/media/EBRMgPyU8AASvkA.jpg</t>
  </si>
  <si>
    <t>https://pbs.twimg.com/media/EBVqGPmU4AAD9cA.jpg</t>
  </si>
  <si>
    <t>https://pbs.twimg.com/media/EBa8UucU0AEF-NI.jpg</t>
  </si>
  <si>
    <t>https://pbs.twimg.com/media/EBcLo3YUIAABuI6.jpg</t>
  </si>
  <si>
    <t>https://pbs.twimg.com/media/EA5ci_qUYAEkFHh.jpg</t>
  </si>
  <si>
    <t>https://pbs.twimg.com/media/EA9pczHU4AEhXaD.jpg</t>
  </si>
  <si>
    <t>https://pbs.twimg.com/media/EBN9kvRU8AAQ1qS.jpg</t>
  </si>
  <si>
    <t>https://pbs.twimg.com/media/EBOABqKUwAITc_v.jpg</t>
  </si>
  <si>
    <t>https://pbs.twimg.com/media/EBYZr9pUEAA23ei.jpg</t>
  </si>
  <si>
    <t>https://pbs.twimg.com/media/EBhezydVAAAbLqM.jpg</t>
  </si>
  <si>
    <t>https://pbs.twimg.com/media/EA6dD6aX4AAu3I5.png</t>
  </si>
  <si>
    <t>https://pbs.twimg.com/media/EBiWdkrUcAIzbQK.jpg</t>
  </si>
  <si>
    <t>https://pbs.twimg.com/media/EBM6dQAXoAAUG7f.jpg</t>
  </si>
  <si>
    <t>https://pbs.twimg.com/media/EBmpUanXUAALQqq.jpg</t>
  </si>
  <si>
    <t>https://pbs.twimg.com/media/EBM5wPtXkAE73Gw.jpg</t>
  </si>
  <si>
    <t>https://pbs.twimg.com/media/EBmqDVuWsAA34JE.jpg</t>
  </si>
  <si>
    <t>https://pbs.twimg.com/media/EA45H0-XsAATIcU.jpg</t>
  </si>
  <si>
    <t>https://pbs.twimg.com/media/EBoz2pwU0AAsscY.jpg</t>
  </si>
  <si>
    <t>https://pbs.twimg.com/media/EBo0zIHU8AAGt6y.jpg</t>
  </si>
  <si>
    <t>https://pbs.twimg.com/media/EBtdFHIX4AEMh1g.jpg</t>
  </si>
  <si>
    <t>https://pbs.twimg.com/media/EBfqWEZWkAEXiG4.jpg</t>
  </si>
  <si>
    <t>https://pbs.twimg.com/media/EBxKX9pXsAAMM55.jpg</t>
  </si>
  <si>
    <t>https://pbs.twimg.com/media/EBwUx8hWwAEpGPG.jpg</t>
  </si>
  <si>
    <t>https://pbs.twimg.com/media/EBxOcyvXUAAtMg5.jpg</t>
  </si>
  <si>
    <t>https://pbs.twimg.com/media/EByPKI4W4AAVYqA.jpg</t>
  </si>
  <si>
    <t>https://pbs.twimg.com/media/EByWO6_XYAURW3P.jpg</t>
  </si>
  <si>
    <t>https://pbs.twimg.com/media/EBzHDFOWwAAFq3b.jpg</t>
  </si>
  <si>
    <t>https://pbs.twimg.com/tweet_video_thumb/EB1cQRYUIAEuGD0.jpg</t>
  </si>
  <si>
    <t>https://pbs.twimg.com/media/EA4bRxdXkAE7KPn.jpg</t>
  </si>
  <si>
    <t>https://pbs.twimg.com/media/EBNQQMGWwAA7xe7.jpg</t>
  </si>
  <si>
    <t>https://pbs.twimg.com/media/EBhRgP6WwAEHQ8F.jpg</t>
  </si>
  <si>
    <t>https://pbs.twimg.com/media/EB13zFpX4AAjp-s.jpg</t>
  </si>
  <si>
    <t>https://pbs.twimg.com/media/EByBNPQXoAgs7SZ.png</t>
  </si>
  <si>
    <t>https://pbs.twimg.com/media/EBnEMKQXkAAU3PA.jpg</t>
  </si>
  <si>
    <t>https://pbs.twimg.com/media/EBcxD-gXYAAbt3x.jpg</t>
  </si>
  <si>
    <t>https://pbs.twimg.com/media/EBW2K8JWsAEcbl0.jpg</t>
  </si>
  <si>
    <t>https://pbs.twimg.com/media/EA4q-wpWwAA-sQd.jpg</t>
  </si>
  <si>
    <t>https://pbs.twimg.com/media/EBC-J9KW4AA8GQU.jpg</t>
  </si>
  <si>
    <t>https://pbs.twimg.com/media/EBNRZj8XYAE3g9z.jpg</t>
  </si>
  <si>
    <t>https://pbs.twimg.com/media/EBXkgx2XoAAMFvP.jpg</t>
  </si>
  <si>
    <t>https://pbs.twimg.com/media/EBh3s8CXUAIu0Fz.jpg</t>
  </si>
  <si>
    <t>https://pbs.twimg.com/media/EBsK31FXoAM1GNX.jpg</t>
  </si>
  <si>
    <t>https://pbs.twimg.com/media/EB2eDiyW4AE1f_4.jpg</t>
  </si>
  <si>
    <t>https://pbs.twimg.com/media/EA5-9NhXkAEOi4x.jpg</t>
  </si>
  <si>
    <t>https://pbs.twimg.com/media/EA5_lClXsAEkBYB.jpg</t>
  </si>
  <si>
    <t>https://pbs.twimg.com/media/EBjet0JUwAAc4mb.jpg</t>
  </si>
  <si>
    <t>https://pbs.twimg.com/media/EBXW2e7WsAEpFPS.jpg</t>
  </si>
  <si>
    <t>https://pbs.twimg.com/media/EB3elBdWwAAt9j5.jpg</t>
  </si>
  <si>
    <t>https://pbs.twimg.com/media/EB2Y-EbXkAM1SO5.jpg</t>
  </si>
  <si>
    <t>https://pbs.twimg.com/media/EBNecAoW4AYAyyl.jpg</t>
  </si>
  <si>
    <t>https://pbs.twimg.com/tweet_video_thumb/EB1khG5XkAAc0Ys.jpg</t>
  </si>
  <si>
    <t>https://pbs.twimg.com/media/EA4MDqDXkAAnIKJ.jpg</t>
  </si>
  <si>
    <t>https://pbs.twimg.com/media/EBM0wW8WkAAmgy4.jpg</t>
  </si>
  <si>
    <t>https://pbs.twimg.com/media/EBWS9WCXUAESALH.jpg</t>
  </si>
  <si>
    <t>https://pbs.twimg.com/media/EBbgvtYW4AEO7nD.jpg</t>
  </si>
  <si>
    <t>https://pbs.twimg.com/media/EBvAOTvXkAAsHp9.jpg</t>
  </si>
  <si>
    <t>https://pbs.twimg.com/media/EB2MWkSX4AEP5AW.jpg</t>
  </si>
  <si>
    <t>http://pbs.twimg.com/profile_images/1108025351429652481/TVNIvC1m_normal.jpg</t>
  </si>
  <si>
    <t>http://pbs.twimg.com/profile_images/769763389161762816/4QqLZ_4S_normal.jpg</t>
  </si>
  <si>
    <t>http://pbs.twimg.com/profile_images/1036666276255416320/AKQ3bO7S_normal.jpg</t>
  </si>
  <si>
    <t>http://pbs.twimg.com/profile_images/941763655271665667/M0ENFXBK_normal.jpg</t>
  </si>
  <si>
    <t>http://pbs.twimg.com/profile_images/953242880319152129/eWCE-H5i_normal.jpg</t>
  </si>
  <si>
    <t>http://pbs.twimg.com/profile_images/616731175332151296/04LgOcoW_normal.png</t>
  </si>
  <si>
    <t>http://pbs.twimg.com/profile_images/848004580491366401/pBNfRIyD_normal.jpg</t>
  </si>
  <si>
    <t>http://pbs.twimg.com/profile_images/550539498590068736/ImuKJPsS_normal.jpeg</t>
  </si>
  <si>
    <t>http://pbs.twimg.com/profile_images/697110852080693248/l04VTewd_normal.jpg</t>
  </si>
  <si>
    <t>http://pbs.twimg.com/profile_images/707531207995760640/3uZiAiHB_normal.jpg</t>
  </si>
  <si>
    <t>http://pbs.twimg.com/profile_images/1134789340779962368/qntYMNiw_normal.jpg</t>
  </si>
  <si>
    <t>http://pbs.twimg.com/profile_images/1000079425638227970/YBTExDK__normal.jpg</t>
  </si>
  <si>
    <t>http://pbs.twimg.com/profile_images/827584459675410435/gE5qF2LB_normal.jpg</t>
  </si>
  <si>
    <t>http://pbs.twimg.com/profile_images/647806494361133056/qGeKSbKp_normal.jpg</t>
  </si>
  <si>
    <t>http://pbs.twimg.com/profile_images/1145703101585854470/dSItZ0KJ_normal.png</t>
  </si>
  <si>
    <t>http://pbs.twimg.com/profile_images/450462164902359040/O1uBndkm_normal.jpeg</t>
  </si>
  <si>
    <t>http://pbs.twimg.com/profile_images/1003286674078457859/imC5pANg_normal.jpg</t>
  </si>
  <si>
    <t>http://pbs.twimg.com/profile_images/927915838568624128/_JxjXf2Y_normal.jpg</t>
  </si>
  <si>
    <t>http://pbs.twimg.com/profile_images/484756288841060352/1ewtdcQT_normal.jpeg</t>
  </si>
  <si>
    <t>http://pbs.twimg.com/profile_images/421042345144881153/_ePhWwmB_normal.jpeg</t>
  </si>
  <si>
    <t>http://pbs.twimg.com/profile_images/481848346135379968/lqSd_4pd_normal.jpeg</t>
  </si>
  <si>
    <t>http://pbs.twimg.com/profile_images/719688849606230016/LmnIPxI5_normal.jpg</t>
  </si>
  <si>
    <t>http://pbs.twimg.com/profile_images/378800000317464153/aca922cbd6727760edeff93a4f6f223d_normal.jpeg</t>
  </si>
  <si>
    <t>http://pbs.twimg.com/profile_images/1017134946295656448/t3nNTTGs_normal.jpg</t>
  </si>
  <si>
    <t>http://pbs.twimg.com/profile_images/1117105155780911104/wHKxyVPI_normal.jpg</t>
  </si>
  <si>
    <t>http://pbs.twimg.com/profile_images/998849399982735360/J0vq8jJ5_normal.jpg</t>
  </si>
  <si>
    <t>http://pbs.twimg.com/profile_images/2696014099/061f29d67362ad158aba8bd38ab6f97b_normal.jpeg</t>
  </si>
  <si>
    <t>http://pbs.twimg.com/profile_images/1126149918018678784/VlyZK3gK_normal.png</t>
  </si>
  <si>
    <t>http://pbs.twimg.com/profile_images/1066427650611265536/2rb68DGI_normal.jpg</t>
  </si>
  <si>
    <t>http://pbs.twimg.com/profile_images/915914219958276096/zEAOnUOJ_normal.jpg</t>
  </si>
  <si>
    <t>http://pbs.twimg.com/profile_images/1062334962626674688/h58jRq-2_normal.jpg</t>
  </si>
  <si>
    <t>http://pbs.twimg.com/profile_images/378800000780676446/f237307ef56d594aa0e943fe03216391_normal.jpeg</t>
  </si>
  <si>
    <t>http://pbs.twimg.com/profile_images/972075883770019840/GUPZ2Z8k_normal.jpg</t>
  </si>
  <si>
    <t>http://pbs.twimg.com/profile_images/1035643441500364800/KO40Wps6_normal.jpg</t>
  </si>
  <si>
    <t>http://pbs.twimg.com/profile_images/648791451372011520/_wVUYtwL_normal.png</t>
  </si>
  <si>
    <t>http://pbs.twimg.com/profile_images/1110353523345145856/BWgyjb_b_normal.jpg</t>
  </si>
  <si>
    <t>http://pbs.twimg.com/profile_images/848637347273080832/yuP-sazu_normal.jpg</t>
  </si>
  <si>
    <t>http://pbs.twimg.com/profile_images/987024801750380544/tBzvT_tj_normal.jpg</t>
  </si>
  <si>
    <t>http://pbs.twimg.com/profile_images/900608823899021316/gTi-uQyJ_normal.jpg</t>
  </si>
  <si>
    <t>http://pbs.twimg.com/profile_images/618861657083658241/3IKF_a-6_normal.png</t>
  </si>
  <si>
    <t>http://pbs.twimg.com/profile_images/1150276175245324288/XOG6oHCK_normal.jpg</t>
  </si>
  <si>
    <t>http://pbs.twimg.com/profile_images/575735462779822083/z41QAqc__normal.jpeg</t>
  </si>
  <si>
    <t>http://pbs.twimg.com/profile_images/1155503106320490497/4LjcmyFe_normal.jpg</t>
  </si>
  <si>
    <t>http://pbs.twimg.com/profile_images/1050684898976120832/jeMWXGTF_normal.jpg</t>
  </si>
  <si>
    <t>http://pbs.twimg.com/profile_images/1105917780635865088/5hO_e8ke_normal.jpg</t>
  </si>
  <si>
    <t>http://pbs.twimg.com/profile_images/799271730116173824/Deqcs150_normal.jpg</t>
  </si>
  <si>
    <t>http://pbs.twimg.com/profile_images/1149665511111704577/dGGh5mQ5_normal.jpg</t>
  </si>
  <si>
    <t>http://pbs.twimg.com/profile_images/666203250002120704/wYFqiQOh_normal.jpg</t>
  </si>
  <si>
    <t>http://pbs.twimg.com/profile_images/1082217758895624192/QZQ_M-VB_normal.jpg</t>
  </si>
  <si>
    <t>http://pbs.twimg.com/profile_images/550682286413594625/lC6sfoXR_normal.jpeg</t>
  </si>
  <si>
    <t>http://pbs.twimg.com/profile_images/986202760881336320/2MRBBaFE_normal.jpg</t>
  </si>
  <si>
    <t>http://pbs.twimg.com/profile_images/838766542468829184/BUSPSPJV_normal.jpg</t>
  </si>
  <si>
    <t>http://pbs.twimg.com/profile_images/1125032533668843520/enVZwmuI_normal.jpg</t>
  </si>
  <si>
    <t>http://pbs.twimg.com/profile_images/968158900490067968/71a4pOal_normal.jpg</t>
  </si>
  <si>
    <t>http://pbs.twimg.com/profile_images/945993432538984449/g7VtvMJt_normal.jpg</t>
  </si>
  <si>
    <t>http://pbs.twimg.com/profile_images/1101263083136339968/Q2vVZblf_normal.jpg</t>
  </si>
  <si>
    <t>http://pbs.twimg.com/profile_images/746486676558651392/fXI24M_9_normal.jpg</t>
  </si>
  <si>
    <t>http://pbs.twimg.com/profile_images/1009800500659834880/Yp2W8sl0_normal.jpg</t>
  </si>
  <si>
    <t>http://pbs.twimg.com/profile_images/864776511437647872/5HY790ol_normal.jpg</t>
  </si>
  <si>
    <t>http://pbs.twimg.com/profile_images/989152799018668032/Su83f-F6_normal.jpg</t>
  </si>
  <si>
    <t>http://pbs.twimg.com/profile_images/850007617804095488/wy4mWmQ__normal.jpg</t>
  </si>
  <si>
    <t>http://pbs.twimg.com/profile_images/780423629473546241/9BjyjaKZ_normal.jpg</t>
  </si>
  <si>
    <t>http://pbs.twimg.com/profile_images/1080380520968716289/E-1zvoMK_normal.jpg</t>
  </si>
  <si>
    <t>http://pbs.twimg.com/profile_images/994566921587712000/sjtMgTIi_normal.jpg</t>
  </si>
  <si>
    <t>http://pbs.twimg.com/profile_images/486303105240141824/iq21HpXh_normal.jpeg</t>
  </si>
  <si>
    <t>http://pbs.twimg.com/profile_images/1102508403031764993/rmwy8sPb_normal.jpg</t>
  </si>
  <si>
    <t>http://pbs.twimg.com/profile_images/1147964416304001024/Du8bXwP__normal.png</t>
  </si>
  <si>
    <t>http://pbs.twimg.com/profile_images/1102167968283328512/kADsSB91_normal.jpg</t>
  </si>
  <si>
    <t>http://pbs.twimg.com/profile_images/1139096637714735105/jaRvLh5S_normal.jpg</t>
  </si>
  <si>
    <t>http://pbs.twimg.com/profile_images/1002279562108076035/Ez1pYzTA_normal.jpg</t>
  </si>
  <si>
    <t>http://pbs.twimg.com/profile_images/498884959969763328/5OWIr_NQ_normal.jpeg</t>
  </si>
  <si>
    <t>http://pbs.twimg.com/profile_images/958063733514883072/kGwOIkky_normal.jpg</t>
  </si>
  <si>
    <t>http://pbs.twimg.com/profile_images/1107987698328002561/eIpp9_IE_normal.png</t>
  </si>
  <si>
    <t>http://pbs.twimg.com/profile_images/894244711380246529/wiPqZEVI_normal.jpg</t>
  </si>
  <si>
    <t>http://pbs.twimg.com/profile_images/1082222180212109313/2xzatsgu_normal.jpg</t>
  </si>
  <si>
    <t>http://pbs.twimg.com/profile_images/1092703728346501120/7iyWdQu0_normal.jpg</t>
  </si>
  <si>
    <t>http://pbs.twimg.com/profile_images/1128153065692061696/LBpL2e1L_normal.jpg</t>
  </si>
  <si>
    <t>http://pbs.twimg.com/profile_images/1161251273972363264/YkN0iccU_normal.jpg</t>
  </si>
  <si>
    <t>http://pbs.twimg.com/profile_images/372216815/Conwy_Valley_060809_crop_normal.jpg</t>
  </si>
  <si>
    <t>http://pbs.twimg.com/profile_images/1020952512843665408/OHDPM3zA_normal.jpg</t>
  </si>
  <si>
    <t>http://pbs.twimg.com/profile_images/698345662329577473/ej5BMKzI_normal.jpg</t>
  </si>
  <si>
    <t>http://pbs.twimg.com/profile_images/378800000047386640/6e8e019d065547f25b6331dbb353f8a3_normal.jpeg</t>
  </si>
  <si>
    <t>http://pbs.twimg.com/profile_images/717597083000156160/6jKsGYfy_normal.jpg</t>
  </si>
  <si>
    <t>http://pbs.twimg.com/profile_images/1138819582951591937/9CTtXdux_normal.png</t>
  </si>
  <si>
    <t>http://pbs.twimg.com/profile_images/975123423801298944/IoZBc3T6_normal.jpg</t>
  </si>
  <si>
    <t>http://pbs.twimg.com/profile_images/808444491170508801/q_-AuLP9_normal.jpg</t>
  </si>
  <si>
    <t>http://pbs.twimg.com/profile_images/922202723096973313/Q_GKo8Fc_normal.jpg</t>
  </si>
  <si>
    <t>http://pbs.twimg.com/profile_images/906266084541595648/vTlT2tLC_normal.jpg</t>
  </si>
  <si>
    <t>http://pbs.twimg.com/profile_images/2998759076/81e8f8eb1d04955a01e988e554baca08_normal.jpeg</t>
  </si>
  <si>
    <t>http://pbs.twimg.com/profile_images/865901096392425472/F6N3KVx2_normal.jpg</t>
  </si>
  <si>
    <t>http://pbs.twimg.com/profile_images/785207304253763586/P99xvrgG_normal.jpg</t>
  </si>
  <si>
    <t>http://pbs.twimg.com/profile_images/3386452415/14f492f309703b0ae4047c39c3a7b8ed_normal.jpeg</t>
  </si>
  <si>
    <t>http://pbs.twimg.com/profile_images/1018542843504103424/ap3rJlxV_normal.jpg</t>
  </si>
  <si>
    <t>http://pbs.twimg.com/profile_images/733658106043981825/uJCejYd__normal.jpg</t>
  </si>
  <si>
    <t>http://pbs.twimg.com/profile_images/1063435487451467777/zicDG6bf_normal.jpg</t>
  </si>
  <si>
    <t>http://pbs.twimg.com/profile_images/865141192194891777/jreOf59z_normal.jpg</t>
  </si>
  <si>
    <t>http://pbs.twimg.com/profile_images/1112975350185803777/iMd4uyfW_normal.png</t>
  </si>
  <si>
    <t>http://pbs.twimg.com/profile_images/996346887048499200/3YkUS1WQ_normal.jpg</t>
  </si>
  <si>
    <t>http://pbs.twimg.com/profile_images/3020534095/0e9f10e3b56652032a533a0a9a0bd5e1_normal.png</t>
  </si>
  <si>
    <t>http://pbs.twimg.com/profile_images/978182066318774278/w9YfusGY_normal.jpg</t>
  </si>
  <si>
    <t>http://pbs.twimg.com/profile_images/1061904398178246656/CefBZu_g_normal.jpg</t>
  </si>
  <si>
    <t>http://pbs.twimg.com/profile_images/650279558088802304/Foi8eSvx_normal.jpg</t>
  </si>
  <si>
    <t>http://pbs.twimg.com/profile_images/801503379788861440/M1mPEQhx_normal.jpg</t>
  </si>
  <si>
    <t>http://pbs.twimg.com/profile_images/1087131598711967744/evnpvvV2_normal.jpg</t>
  </si>
  <si>
    <t>http://pbs.twimg.com/profile_images/765198503203274753/UfDOhrbX_normal.jpg</t>
  </si>
  <si>
    <t>http://pbs.twimg.com/profile_images/796604927787335680/TLj3BCwz_normal.jpg</t>
  </si>
  <si>
    <t>http://pbs.twimg.com/profile_images/644404106505777154/UdAyero2_normal.jpg</t>
  </si>
  <si>
    <t>http://pbs.twimg.com/profile_images/1135736830169681920/jeMcQbwP_normal.jpg</t>
  </si>
  <si>
    <t>http://pbs.twimg.com/profile_images/961704619729674240/k0MG4g7w_normal.jpg</t>
  </si>
  <si>
    <t>http://pbs.twimg.com/profile_images/3346678364/df597d5eab11cb408e24b7a2a2a5961d_normal.png</t>
  </si>
  <si>
    <t>http://pbs.twimg.com/profile_images/1112290598562816000/LUwfYINX_normal.jpg</t>
  </si>
  <si>
    <t>http://pbs.twimg.com/profile_images/1384800514/10_normal.jpg</t>
  </si>
  <si>
    <t>http://pbs.twimg.com/profile_images/1133373889772511232/BUGEydvS_normal.jpg</t>
  </si>
  <si>
    <t>http://pbs.twimg.com/profile_images/896056294246952972/BEWpvdiE_normal.jpg</t>
  </si>
  <si>
    <t>http://pbs.twimg.com/profile_images/678544786337460225/1nS8KxK2_normal.jpg</t>
  </si>
  <si>
    <t>http://pbs.twimg.com/profile_images/727239253529350144/Syga1r2Z_normal.jpg</t>
  </si>
  <si>
    <t>http://pbs.twimg.com/profile_images/804107816646512640/7mOLwBRk_normal.jpg</t>
  </si>
  <si>
    <t>http://pbs.twimg.com/profile_images/998455730821722113/SaWxYhZk_normal.jpg</t>
  </si>
  <si>
    <t>http://pbs.twimg.com/profile_images/974001091141566464/1oc131y8_normal.jpg</t>
  </si>
  <si>
    <t>http://pbs.twimg.com/profile_images/1084366403019300864/7Ud-ppjs_normal.jpg</t>
  </si>
  <si>
    <t>http://pbs.twimg.com/profile_images/1161543864303403010/rFvfBRm8_normal.jpg</t>
  </si>
  <si>
    <t>http://pbs.twimg.com/profile_images/986017885842620416/CYUWqMqs_normal.jpg</t>
  </si>
  <si>
    <t>http://pbs.twimg.com/profile_images/1153757498354151424/fErdTQzp_normal.jpg</t>
  </si>
  <si>
    <t>http://pbs.twimg.com/profile_images/560934326851100673/THT1CeYJ_normal.jpeg</t>
  </si>
  <si>
    <t>http://pbs.twimg.com/profile_images/1088926343109201925/PxH-06wx_normal.jpg</t>
  </si>
  <si>
    <t>http://pbs.twimg.com/profile_images/482894891572162560/VLFIJmhI_normal.jpeg</t>
  </si>
  <si>
    <t>http://pbs.twimg.com/profile_images/833164243767853056/o2dAJMXS_normal.jpg</t>
  </si>
  <si>
    <t>http://pbs.twimg.com/profile_images/1057592862748172288/2AGBa2aM_normal.jpg</t>
  </si>
  <si>
    <t>http://pbs.twimg.com/profile_images/984464200339607553/dTVDd5RP_normal.jpg</t>
  </si>
  <si>
    <t>http://pbs.twimg.com/profile_images/1133326639067275266/6Qx0P3Oo_normal.jpg</t>
  </si>
  <si>
    <t>http://pbs.twimg.com/profile_images/1034050543818297344/6w_gf2Fu_normal.jpg</t>
  </si>
  <si>
    <t>http://pbs.twimg.com/profile_images/1156668007390830593/7AZw5s0K_normal.jpg</t>
  </si>
  <si>
    <t>http://pbs.twimg.com/profile_images/897133213000364033/v7UIuM9B_normal.jpg</t>
  </si>
  <si>
    <t>http://pbs.twimg.com/profile_images/1064589377299537920/w1Z2j4QJ_normal.jpg</t>
  </si>
  <si>
    <t>http://pbs.twimg.com/profile_images/1024237409427447808/aTNXvrVG_normal.jpg</t>
  </si>
  <si>
    <t>http://pbs.twimg.com/profile_images/1137609831408386050/0U0c3t3x_normal.jpg</t>
  </si>
  <si>
    <t>http://pbs.twimg.com/profile_images/1009364844947083264/GLoDY1Ly_normal.jpg</t>
  </si>
  <si>
    <t>http://pbs.twimg.com/profile_images/605304308393984000/OH6myOtQ_normal.jpg</t>
  </si>
  <si>
    <t>http://pbs.twimg.com/profile_images/1140308518878294017/bsg4JTZI_normal.jpg</t>
  </si>
  <si>
    <t>http://pbs.twimg.com/profile_images/378800000185831643/2750c14aa3a59976c37cfb5871531e0f_normal.jpeg</t>
  </si>
  <si>
    <t>http://pbs.twimg.com/profile_images/378800000663893627/ff16f3fa15b1ee26a0ee4e6eec181a3d_normal.png</t>
  </si>
  <si>
    <t>http://pbs.twimg.com/profile_images/378800000627433881/eca3c64c6491cc9f35df525a08fbacfb_normal.png</t>
  </si>
  <si>
    <t>http://pbs.twimg.com/profile_images/1053532150891536384/QbyT7wl8_normal.jpg</t>
  </si>
  <si>
    <t>http://pbs.twimg.com/profile_images/985187091335163904/_YuA_sqz_normal.jpg</t>
  </si>
  <si>
    <t>http://pbs.twimg.com/profile_images/530298287098568704/-j2_jcR9_normal.jpeg</t>
  </si>
  <si>
    <t>http://pbs.twimg.com/profile_images/1119323664657408000/a8Pg9WCD_normal.jpg</t>
  </si>
  <si>
    <t>http://pbs.twimg.com/profile_images/794025292197031936/9axHS1zi_normal.jpg</t>
  </si>
  <si>
    <t>http://pbs.twimg.com/profile_images/1153042894607048707/QhKzkskz_normal.jpg</t>
  </si>
  <si>
    <t>http://pbs.twimg.com/profile_images/923975414082560000/EnfWqZr8_normal.jpg</t>
  </si>
  <si>
    <t>http://pbs.twimg.com/profile_images/1082418140993118208/ZYnsaMVN_normal.jpg</t>
  </si>
  <si>
    <t>http://pbs.twimg.com/profile_images/1152666908371505152/IgTe3ac5_normal.jpg</t>
  </si>
  <si>
    <t>http://pbs.twimg.com/profile_images/1051782880043646976/Dhpa6epq_normal.jpg</t>
  </si>
  <si>
    <t>http://pbs.twimg.com/profile_images/839104651219861504/ZJGfP22d_normal.jpg</t>
  </si>
  <si>
    <t>http://pbs.twimg.com/profile_images/742725383418728449/qhShxX6Q_normal.jpg</t>
  </si>
  <si>
    <t>http://pbs.twimg.com/profile_images/852506377922674688/CHp65jtE_normal.jpg</t>
  </si>
  <si>
    <t>http://pbs.twimg.com/profile_images/1103308980724682752/Ue0VOnye_normal.png</t>
  </si>
  <si>
    <t>http://pbs.twimg.com/profile_images/1041974561313579008/daZQqTDf_normal.jpg</t>
  </si>
  <si>
    <t>http://pbs.twimg.com/profile_images/1050299903170269184/bdI_Pfq3_normal.jpg</t>
  </si>
  <si>
    <t>http://pbs.twimg.com/profile_images/1024636571121840128/bdycnBbU_normal.jpg</t>
  </si>
  <si>
    <t>http://pbs.twimg.com/profile_images/700468052341575680/TGdi1GLd_normal.jpg</t>
  </si>
  <si>
    <t>http://pbs.twimg.com/profile_images/960911059040243712/J0SInju7_normal.jpg</t>
  </si>
  <si>
    <t>http://pbs.twimg.com/profile_images/1034454130620813312/tdzYgnIA_normal.jpg</t>
  </si>
  <si>
    <t>http://pbs.twimg.com/profile_images/827273933145595905/aJPRMTZg_normal.jpg</t>
  </si>
  <si>
    <t>http://pbs.twimg.com/profile_images/870025490576195584/-j8sNx6W_normal.jpg</t>
  </si>
  <si>
    <t>http://pbs.twimg.com/profile_images/1075078522287386624/U_YBOgaQ_normal.jpg</t>
  </si>
  <si>
    <t>http://pbs.twimg.com/profile_images/575390676612857857/vmDt14tE_normal.png</t>
  </si>
  <si>
    <t>http://pbs.twimg.com/profile_images/826805867072847873/xOKaCypa_normal.jpg</t>
  </si>
  <si>
    <t>http://pbs.twimg.com/profile_images/894425099096477696/fJn6-jg5_normal.jpg</t>
  </si>
  <si>
    <t>http://pbs.twimg.com/profile_images/1144733620889948161/ClpSLhG5_normal.png</t>
  </si>
  <si>
    <t>http://pbs.twimg.com/profile_images/1014187347141799936/uM4uI9_2_normal.jpg</t>
  </si>
  <si>
    <t>http://pbs.twimg.com/profile_images/595219916803940354/w3PoRo3P_normal.png</t>
  </si>
  <si>
    <t>http://pbs.twimg.com/profile_images/950552278112591872/BoKnxpg0_normal.jpg</t>
  </si>
  <si>
    <t>https://twitter.com/#!/tfortune_100/status/1156660497263026177</t>
  </si>
  <si>
    <t>https://twitter.com/#!/tfortune_100/status/1156660883650752512</t>
  </si>
  <si>
    <t>https://twitter.com/#!/tfortune_100/status/1156655268819820545</t>
  </si>
  <si>
    <t>https://twitter.com/#!/dhscgovuk/status/1123285894042128387</t>
  </si>
  <si>
    <t>https://twitter.com/#!/elaine_wyllie/status/1156662768856109056</t>
  </si>
  <si>
    <t>https://twitter.com/#!/aharrell2000/status/1156915081126514688</t>
  </si>
  <si>
    <t>https://twitter.com/#!/shift_org/status/1156919570231205888</t>
  </si>
  <si>
    <t>https://twitter.com/#!/missbturner/status/1156937368760397825</t>
  </si>
  <si>
    <t>https://twitter.com/#!/healthykidsblog/status/1156644713308545024</t>
  </si>
  <si>
    <t>https://twitter.com/#!/educationblog/status/1156991604043014146</t>
  </si>
  <si>
    <t>https://twitter.com/#!/hsphnutrition/status/1157008299642015744</t>
  </si>
  <si>
    <t>https://twitter.com/#!/kieronjboyle/status/1157037016820998148</t>
  </si>
  <si>
    <t>https://twitter.com/#!/aboutkp/status/1157053054157373441</t>
  </si>
  <si>
    <t>https://twitter.com/#!/govcanhealth/status/1155886050751000576</t>
  </si>
  <si>
    <t>https://twitter.com/#!/rchilderhose/status/1157091566357532673</t>
  </si>
  <si>
    <t>https://twitter.com/#!/michconstant/status/1155365737889959936</t>
  </si>
  <si>
    <t>https://twitter.com/#!/rletsie77/status/1157194638324895744</t>
  </si>
  <si>
    <t>https://twitter.com/#!/hbcrg/status/1157233230980014083</t>
  </si>
  <si>
    <t>https://twitter.com/#!/kathleen_ryan33/status/1157281142434873344</t>
  </si>
  <si>
    <t>https://twitter.com/#!/mghclaycenter/status/1157279905954095105</t>
  </si>
  <si>
    <t>https://twitter.com/#!/mgh_ri/status/1157293315630538754</t>
  </si>
  <si>
    <t>https://twitter.com/#!/chrissiejuliano/status/1157302367555072002</t>
  </si>
  <si>
    <t>https://twitter.com/#!/epichealthnews/status/1157305509965369345</t>
  </si>
  <si>
    <t>https://twitter.com/#!/pollockmd/status/1157313588417179648</t>
  </si>
  <si>
    <t>https://twitter.com/#!/aapjournals/status/1157317913478598656</t>
  </si>
  <si>
    <t>https://twitter.com/#!/meeproductions/status/1156654989399482369</t>
  </si>
  <si>
    <t>https://twitter.com/#!/ijjuzang/status/1157324736344580101</t>
  </si>
  <si>
    <t>https://twitter.com/#!/gonapsacc/status/1157326952031641600</t>
  </si>
  <si>
    <t>https://twitter.com/#!/jillianreganmph/status/1157349997052157952</t>
  </si>
  <si>
    <t>https://twitter.com/#!/kpscalresearch/status/1157424223779844096</t>
  </si>
  <si>
    <t>https://twitter.com/#!/thrivingschools/status/1157047322834083846</t>
  </si>
  <si>
    <t>https://twitter.com/#!/lisakkillen/status/1157433277264748544</t>
  </si>
  <si>
    <t>https://twitter.com/#!/arnonkrongrad/status/1157637819931774977</t>
  </si>
  <si>
    <t>https://twitter.com/#!/scott_kocher/status/1157771194042470401</t>
  </si>
  <si>
    <t>https://twitter.com/#!/markehardy/status/1158035029357932544</t>
  </si>
  <si>
    <t>https://twitter.com/#!/drderbyshire/status/1158287880042627072</t>
  </si>
  <si>
    <t>https://twitter.com/#!/me_nranjan/status/1158335946766651392</t>
  </si>
  <si>
    <t>https://twitter.com/#!/mehdi_eck/status/1158342329826271233</t>
  </si>
  <si>
    <t>https://twitter.com/#!/noirewellness/status/1158347370435887104</t>
  </si>
  <si>
    <t>https://twitter.com/#!/incensu/status/1158359205864181760</t>
  </si>
  <si>
    <t>https://twitter.com/#!/matt_nutrition/status/1158395436832645121</t>
  </si>
  <si>
    <t>https://twitter.com/#!/dietindetail/status/1158405455082926081</t>
  </si>
  <si>
    <t>https://twitter.com/#!/elmamurwall/status/1158406190239559682</t>
  </si>
  <si>
    <t>https://twitter.com/#!/birdconsultancy/status/1158406165111484417</t>
  </si>
  <si>
    <t>https://twitter.com/#!/debsjkay/status/1158408403921907712</t>
  </si>
  <si>
    <t>https://twitter.com/#!/birdconsultancy/status/1158407468000645121</t>
  </si>
  <si>
    <t>https://twitter.com/#!/mcr_charity/status/1158422896596979712</t>
  </si>
  <si>
    <t>https://twitter.com/#!/tom_gardiner95/status/1158444035935260673</t>
  </si>
  <si>
    <t>https://twitter.com/#!/eadphev/status/1158459266161946624</t>
  </si>
  <si>
    <t>https://twitter.com/#!/rhonaea/status/1158467490319622144</t>
  </si>
  <si>
    <t>https://twitter.com/#!/jasorourke/status/1158481658133303298</t>
  </si>
  <si>
    <t>https://twitter.com/#!/sinclair_tweets/status/1158504591173935105</t>
  </si>
  <si>
    <t>https://twitter.com/#!/lrussellwolpe/status/1158597725723607041</t>
  </si>
  <si>
    <t>https://twitter.com/#!/ihealthvisiting/status/1158615042293735425</t>
  </si>
  <si>
    <t>https://twitter.com/#!/babycatcher09/status/1158617825919062016</t>
  </si>
  <si>
    <t>https://twitter.com/#!/hvecop/status/1158618004592234496</t>
  </si>
  <si>
    <t>https://twitter.com/#!/lizmayessex/status/1158618597117386752</t>
  </si>
  <si>
    <t>https://twitter.com/#!/phplymouth/status/1158619670779486208</t>
  </si>
  <si>
    <t>https://twitter.com/#!/elaineyoungnhs1/status/1158622403704107008</t>
  </si>
  <si>
    <t>https://twitter.com/#!/london_hcc/status/1158623392246960129</t>
  </si>
  <si>
    <t>https://twitter.com/#!/lsharon_smith/status/1158624905551917056</t>
  </si>
  <si>
    <t>https://twitter.com/#!/dr_cscott/status/1158652948718792704</t>
  </si>
  <si>
    <t>https://twitter.com/#!/food_active/status/1158653695749435392</t>
  </si>
  <si>
    <t>https://twitter.com/#!/saphnasharonobe/status/1158654741116858368</t>
  </si>
  <si>
    <t>https://twitter.com/#!/evidencerobot/status/1156928164779712512</t>
  </si>
  <si>
    <t>https://twitter.com/#!/evidencerobot/status/1158656897093918722</t>
  </si>
  <si>
    <t>https://twitter.com/#!/teethteam/status/1158658829854420992</t>
  </si>
  <si>
    <t>https://twitter.com/#!/babyhart/status/1158665078041743360</t>
  </si>
  <si>
    <t>https://twitter.com/#!/lakenutrition/status/1158665699495153666</t>
  </si>
  <si>
    <t>https://twitter.com/#!/bigo_project/status/1156899900984037378</t>
  </si>
  <si>
    <t>https://twitter.com/#!/bigo_project/status/1158668873387917312</t>
  </si>
  <si>
    <t>https://twitter.com/#!/bigo_project/status/1158668994611744769</t>
  </si>
  <si>
    <t>https://twitter.com/#!/thelancetendo/status/1148153723480358912</t>
  </si>
  <si>
    <t>https://twitter.com/#!/mmazariegos_/status/1158673462665318400</t>
  </si>
  <si>
    <t>https://twitter.com/#!/wendynowak/status/1158677682269446144</t>
  </si>
  <si>
    <t>https://twitter.com/#!/sportsandpe/status/1157607546456350720</t>
  </si>
  <si>
    <t>https://twitter.com/#!/sportsandpe/status/1158656196225753088</t>
  </si>
  <si>
    <t>https://twitter.com/#!/jaykatnumberone/status/1157631750773846016</t>
  </si>
  <si>
    <t>https://twitter.com/#!/jaykatnumberone/status/1158678071848964097</t>
  </si>
  <si>
    <t>https://twitter.com/#!/agilechilli/status/1158680362400325632</t>
  </si>
  <si>
    <t>https://twitter.com/#!/prca_ireland/status/1158680696401084416</t>
  </si>
  <si>
    <t>https://twitter.com/#!/hanovertweets/status/1158678639925452801</t>
  </si>
  <si>
    <t>https://twitter.com/#!/foodmfguk/status/1158682254245269509</t>
  </si>
  <si>
    <t>https://twitter.com/#!/meetingsobesity/status/1158703726447611904</t>
  </si>
  <si>
    <t>https://twitter.com/#!/rela_institute/status/1158709374304624640</t>
  </si>
  <si>
    <t>https://twitter.com/#!/robinheg/status/1158721213377785856</t>
  </si>
  <si>
    <t>https://twitter.com/#!/magdalenamuc/status/1158726575346606080</t>
  </si>
  <si>
    <t>https://twitter.com/#!/cpphtx/status/1158739484114128902</t>
  </si>
  <si>
    <t>https://twitter.com/#!/sarahmessiah/status/1158739620735135745</t>
  </si>
  <si>
    <t>https://twitter.com/#!/acpartner/status/1158768741389340675</t>
  </si>
  <si>
    <t>https://twitter.com/#!/inftodforum/status/1158800370195472386</t>
  </si>
  <si>
    <t>https://twitter.com/#!/francescarosep1/status/1159030735296258048</t>
  </si>
  <si>
    <t>https://twitter.com/#!/armandompereira/status/1159030823225561089</t>
  </si>
  <si>
    <t>https://twitter.com/#!/tombspencer/status/1159043298528509953</t>
  </si>
  <si>
    <t>https://twitter.com/#!/dzayski/status/1159072565433794560</t>
  </si>
  <si>
    <t>https://twitter.com/#!/louisaahodge/status/1159085008218394625</t>
  </si>
  <si>
    <t>https://twitter.com/#!/amcaritas/status/1159087052966813696</t>
  </si>
  <si>
    <t>https://twitter.com/#!/selfhelpteam/status/1159087192301625344</t>
  </si>
  <si>
    <t>https://twitter.com/#!/capitoladvocate/status/1159089914211966976</t>
  </si>
  <si>
    <t>https://twitter.com/#!/lineymason/status/1159094638067798017</t>
  </si>
  <si>
    <t>https://twitter.com/#!/iggykain/status/1159085160954044417</t>
  </si>
  <si>
    <t>https://twitter.com/#!/iggykain/status/1159127849938427904</t>
  </si>
  <si>
    <t>https://twitter.com/#!/crisribes/status/1159132976560660482</t>
  </si>
  <si>
    <t>https://twitter.com/#!/healthaction_uk/status/1159132653339254784</t>
  </si>
  <si>
    <t>https://twitter.com/#!/nicole01823312/status/1159134120636817409</t>
  </si>
  <si>
    <t>https://twitter.com/#!/chali4pa/status/1159144877537542144</t>
  </si>
  <si>
    <t>https://twitter.com/#!/neil_play/status/1159170261209571329</t>
  </si>
  <si>
    <t>https://twitter.com/#!/alisonddcox/status/1159171364345057281</t>
  </si>
  <si>
    <t>https://twitter.com/#!/brohannon6/status/1159204410645471233</t>
  </si>
  <si>
    <t>https://twitter.com/#!/salj42/status/1159216098987970560</t>
  </si>
  <si>
    <t>https://twitter.com/#!/sandynesh/status/1159218112585011200</t>
  </si>
  <si>
    <t>https://twitter.com/#!/jo_kwon/status/1159256892306100224</t>
  </si>
  <si>
    <t>https://twitter.com/#!/spalmeri_rd/status/1159280636655538177</t>
  </si>
  <si>
    <t>https://twitter.com/#!/tyleigh64/status/1159306396090998784</t>
  </si>
  <si>
    <t>https://twitter.com/#!/eliseanderson2/status/1159308784310870016</t>
  </si>
  <si>
    <t>https://twitter.com/#!/wilpertwitt/status/1157146312006967296</t>
  </si>
  <si>
    <t>https://twitter.com/#!/wilpertwitt/status/1159308870856118273</t>
  </si>
  <si>
    <t>https://twitter.com/#!/ketogeniccook/status/1159335956949823488</t>
  </si>
  <si>
    <t>https://twitter.com/#!/prcpsdvi/status/1159342610466639872</t>
  </si>
  <si>
    <t>https://twitter.com/#!/prcpsdvi/status/1159342859889328128</t>
  </si>
  <si>
    <t>https://twitter.com/#!/prcpsdvi/status/1159343081356963840</t>
  </si>
  <si>
    <t>https://twitter.com/#!/prcpsdvi/status/1159343185249918976</t>
  </si>
  <si>
    <t>https://twitter.com/#!/2020dentistry3/status/1159373445890793474</t>
  </si>
  <si>
    <t>https://twitter.com/#!/holly_gabe/status/1158684203552301056</t>
  </si>
  <si>
    <t>https://twitter.com/#!/thinkingslimmer/status/1158653862963585024</t>
  </si>
  <si>
    <t>https://twitter.com/#!/thinkingslimmer/status/1159380928277471232</t>
  </si>
  <si>
    <t>https://twitter.com/#!/tessatricks/status/1159393896339841025</t>
  </si>
  <si>
    <t>https://twitter.com/#!/holly_gabe/status/1159374414468833281</t>
  </si>
  <si>
    <t>https://twitter.com/#!/actiononsugar/status/1159374958361006082</t>
  </si>
  <si>
    <t>https://twitter.com/#!/actiononsalt/status/1159388821068406791</t>
  </si>
  <si>
    <t>https://twitter.com/#!/sputniknewsuk/status/1159398932411310081</t>
  </si>
  <si>
    <t>https://twitter.com/#!/actiononsugar/status/1158391260148895744</t>
  </si>
  <si>
    <t>https://twitter.com/#!/actiononsugar/status/1158651925430243329</t>
  </si>
  <si>
    <t>https://twitter.com/#!/holly_gabe/status/1158390970146263042</t>
  </si>
  <si>
    <t>https://twitter.com/#!/k_worldpanel/status/1156828843765829632</t>
  </si>
  <si>
    <t>https://twitter.com/#!/foodmatterslive/status/1156489779275587591</t>
  </si>
  <si>
    <t>https://twitter.com/#!/foodmatterslive/status/1158649182334410752</t>
  </si>
  <si>
    <t>https://twitter.com/#!/ahj_dr/status/1159504895646535680</t>
  </si>
  <si>
    <t>https://twitter.com/#!/alzeinpeds/status/1159505834306678784</t>
  </si>
  <si>
    <t>https://twitter.com/#!/sancroftint/status/1159507083571662848</t>
  </si>
  <si>
    <t>https://twitter.com/#!/saucyaffairraw/status/1159011422237597696</t>
  </si>
  <si>
    <t>https://twitter.com/#!/morecurricular/status/1159567741638103040</t>
  </si>
  <si>
    <t>https://twitter.com/#!/jm10gaiton/status/1159569449730682899</t>
  </si>
  <si>
    <t>https://twitter.com/#!/yuqi2109/status/1159634591809822720</t>
  </si>
  <si>
    <t>https://twitter.com/#!/qutmedia/status/1159645501790273537</t>
  </si>
  <si>
    <t>https://twitter.com/#!/c_springsteen/status/1159666048158904320</t>
  </si>
  <si>
    <t>https://twitter.com/#!/sophiam66540189/status/1151739600139763713</t>
  </si>
  <si>
    <t>https://twitter.com/#!/sophiam66540189/status/1150609788813762560</t>
  </si>
  <si>
    <t>https://twitter.com/#!/sophiam66540189/status/1149170880179666944</t>
  </si>
  <si>
    <t>https://twitter.com/#!/sophiam66540189/status/1148839047386632192</t>
  </si>
  <si>
    <t>https://twitter.com/#!/sophiam66540189/status/1158347430775013376</t>
  </si>
  <si>
    <t>https://twitter.com/#!/sophiam66540189/status/1158635126311358465</t>
  </si>
  <si>
    <t>https://twitter.com/#!/sophiam66540189/status/1158949140170043392</t>
  </si>
  <si>
    <t>https://twitter.com/#!/sophiam66540189/status/1159321027286990849</t>
  </si>
  <si>
    <t>https://twitter.com/#!/milton_theresa/status/1159695987100782592</t>
  </si>
  <si>
    <t>https://twitter.com/#!/kamiladavidson/status/1159719872252661762</t>
  </si>
  <si>
    <t>https://twitter.com/#!/georges75825230/status/1159408230985953287</t>
  </si>
  <si>
    <t>https://twitter.com/#!/georges75825230/status/1156963934676480000</t>
  </si>
  <si>
    <t>https://twitter.com/#!/georges75825230/status/1157259599398916096</t>
  </si>
  <si>
    <t>https://twitter.com/#!/georges75825230/status/1158407606219579393</t>
  </si>
  <si>
    <t>https://twitter.com/#!/georges75825230/status/1158410303966609409</t>
  </si>
  <si>
    <t>https://twitter.com/#!/georges75825230/status/1159142211394498560</t>
  </si>
  <si>
    <t>https://twitter.com/#!/georges75825230/status/1159781160437735425</t>
  </si>
  <si>
    <t>https://twitter.com/#!/raiseddactylion/status/1159835095441661954</t>
  </si>
  <si>
    <t>https://twitter.com/#!/astho/status/1157034846600028168</t>
  </si>
  <si>
    <t>https://twitter.com/#!/harvardprc/status/1157325364215066624</t>
  </si>
  <si>
    <t>https://twitter.com/#!/energykrazed/status/1159842341538025474</t>
  </si>
  <si>
    <t>https://twitter.com/#!/shapeupsville/status/1159854552633528320</t>
  </si>
  <si>
    <t>https://twitter.com/#!/goulding76/status/1159919320698359808</t>
  </si>
  <si>
    <t>https://twitter.com/#!/rfradaeli/status/1159925874382254081</t>
  </si>
  <si>
    <t>https://twitter.com/#!/organicerica/status/1158333804286742528</t>
  </si>
  <si>
    <t>https://twitter.com/#!/organicerica/status/1160144548133265408</t>
  </si>
  <si>
    <t>https://twitter.com/#!/helenlloyd_or/status/1158333031314350080</t>
  </si>
  <si>
    <t>https://twitter.com/#!/helenlloyd_or/status/1160145354328854528</t>
  </si>
  <si>
    <t>https://twitter.com/#!/phdprof1/status/1157243160529121281</t>
  </si>
  <si>
    <t>https://twitter.com/#!/phdprof1/status/1160171223940292608</t>
  </si>
  <si>
    <t>https://twitter.com/#!/maritahennessy/status/1156924968422318081</t>
  </si>
  <si>
    <t>https://twitter.com/#!/maritahennessy/status/1158628630156779520</t>
  </si>
  <si>
    <t>https://twitter.com/#!/maritahennessy/status/1158629382237368320</t>
  </si>
  <si>
    <t>https://twitter.com/#!/maritahennessy/status/1158638759887474688</t>
  </si>
  <si>
    <t>https://twitter.com/#!/maritahennessy/status/1158653341221736448</t>
  </si>
  <si>
    <t>https://twitter.com/#!/globalfoodman/status/1159544971562835968</t>
  </si>
  <si>
    <t>https://twitter.com/#!/maritahennessy/status/1159510036412076032</t>
  </si>
  <si>
    <t>https://twitter.com/#!/maritahennessy/status/1159510768401944579</t>
  </si>
  <si>
    <t>https://twitter.com/#!/maritahennessy/status/1159820301481517056</t>
  </si>
  <si>
    <t>https://twitter.com/#!/maritahennessy/status/1160164410268295168</t>
  </si>
  <si>
    <t>https://twitter.com/#!/caring_mobile/status/1160175832037564416</t>
  </si>
  <si>
    <t>https://twitter.com/#!/maritahennessy/status/1160162510726676480</t>
  </si>
  <si>
    <t>https://twitter.com/#!/mslichai/status/1160178309033951232</t>
  </si>
  <si>
    <t>https://twitter.com/#!/oliverdietitian/status/1160187693478772747</t>
  </si>
  <si>
    <t>https://twitter.com/#!/tomrebair/status/1160192115034525696</t>
  </si>
  <si>
    <t>https://twitter.com/#!/profccollins/status/1160290318559797248</t>
  </si>
  <si>
    <t>https://twitter.com/#!/krishnaradha310/status/1160291047932456960</t>
  </si>
  <si>
    <t>https://twitter.com/#!/drvikramlotwala/status/1160296877880774657</t>
  </si>
  <si>
    <t>https://twitter.com/#!/drvikramlotwala/status/1160297916851900416</t>
  </si>
  <si>
    <t>https://twitter.com/#!/drtracyburrows/status/1160475345268572160</t>
  </si>
  <si>
    <t>https://twitter.com/#!/journo_oliver/status/1160504667069210624</t>
  </si>
  <si>
    <t>https://twitter.com/#!/wendy_allen2/status/1160609198671106048</t>
  </si>
  <si>
    <t>https://twitter.com/#!/bodyhealthcom/status/1160623674136903680</t>
  </si>
  <si>
    <t>https://twitter.com/#!/childofgodlu9/status/1160630345697562626</t>
  </si>
  <si>
    <t>https://twitter.com/#!/icesupreme/status/1160655213591535616</t>
  </si>
  <si>
    <t>https://twitter.com/#!/kerrywekelo/status/1159653096341028864</t>
  </si>
  <si>
    <t>https://twitter.com/#!/fettkeven/status/1160707497516290048</t>
  </si>
  <si>
    <t>https://twitter.com/#!/worldobesity/status/1160850781890842625</t>
  </si>
  <si>
    <t>https://twitter.com/#!/fitbygayle/status/1160879234606219264</t>
  </si>
  <si>
    <t>https://twitter.com/#!/allendersteve/status/1160884584621494272</t>
  </si>
  <si>
    <t>https://twitter.com/#!/gasolfoundation/status/1159087292885143552</t>
  </si>
  <si>
    <t>https://twitter.com/#!/corinnahawkes/status/1160898607551307777</t>
  </si>
  <si>
    <t>https://twitter.com/#!/enriquepalenzue/status/1160900400825978881</t>
  </si>
  <si>
    <t>https://twitter.com/#!/asklorraines/status/1160902314544259072</t>
  </si>
  <si>
    <t>https://twitter.com/#!/ciara_litch/status/1160904958859972608</t>
  </si>
  <si>
    <t>https://twitter.com/#!/team_morelife/status/1160912347986354176</t>
  </si>
  <si>
    <t>https://twitter.com/#!/asolermarin/status/1160912680850468864</t>
  </si>
  <si>
    <t>https://twitter.com/#!/dorofischer/status/1160914941525843969</t>
  </si>
  <si>
    <t>https://twitter.com/#!/ucam_alimenta/status/1160916010364473345</t>
  </si>
  <si>
    <t>https://twitter.com/#!/cemasvlc/status/1160825670508978176</t>
  </si>
  <si>
    <t>https://twitter.com/#!/cemasvlc/status/1160889074724614144</t>
  </si>
  <si>
    <t>https://twitter.com/#!/photographyand6/status/1160927198582386689</t>
  </si>
  <si>
    <t>https://twitter.com/#!/ucam_openred/status/1160944126357049344</t>
  </si>
  <si>
    <t>https://twitter.com/#!/ucam_ciard/status/1160946436361654272</t>
  </si>
  <si>
    <t>https://twitter.com/#!/ketansheth3/status/1160960212750278657</t>
  </si>
  <si>
    <t>https://twitter.com/#!/liebertpub/status/1160967988822061057</t>
  </si>
  <si>
    <t>https://twitter.com/#!/ucam_mu_ard/status/1160970302391771137</t>
  </si>
  <si>
    <t>https://twitter.com/#!/gasolfoundation/status/1160892120422658050</t>
  </si>
  <si>
    <t>https://twitter.com/#!/ucam/status/1160897639363350528</t>
  </si>
  <si>
    <t>https://twitter.com/#!/pedroe_alcaraz/status/1160942701833068545</t>
  </si>
  <si>
    <t>https://twitter.com/#!/ucam_nsca_hps/status/1160970927464693765</t>
  </si>
  <si>
    <t>https://twitter.com/#!/aasthabariatric/status/1160990928250834946</t>
  </si>
  <si>
    <t>https://twitter.com/#!/aasthabariatric/status/1160991144303562752</t>
  </si>
  <si>
    <t>https://twitter.com/#!/diethealth_tips/status/1161004944062930944</t>
  </si>
  <si>
    <t>https://twitter.com/#!/msjoycetarot/status/1161013816076972032</t>
  </si>
  <si>
    <t>https://twitter.com/#!/hlthydrvnchi/status/1158422606007156737</t>
  </si>
  <si>
    <t>https://twitter.com/#!/hlthydrvnchi/status/1161021662806052864</t>
  </si>
  <si>
    <t>https://twitter.com/#!/greatindoor/status/1157086369002377216</t>
  </si>
  <si>
    <t>https://twitter.com/#!/greatindoor/status/1158562592870129664</t>
  </si>
  <si>
    <t>https://twitter.com/#!/greatindoor/status/1161030038948478976</t>
  </si>
  <si>
    <t>https://twitter.com/#!/cecil4allofus/status/1161185723396980736</t>
  </si>
  <si>
    <t>https://twitter.com/#!/cecil4allofus/status/1161186173651263488</t>
  </si>
  <si>
    <t>https://twitter.com/#!/gsttcharity/status/1156892150988193795</t>
  </si>
  <si>
    <t>https://twitter.com/#!/shareaction/status/1159080499001716737</t>
  </si>
  <si>
    <t>https://twitter.com/#!/shareaction/status/1159174860448436226</t>
  </si>
  <si>
    <t>https://twitter.com/#!/gsttcharity/status/1159122688214016002</t>
  </si>
  <si>
    <t>https://twitter.com/#!/oha_updates/status/1158357773463228417</t>
  </si>
  <si>
    <t>https://twitter.com/#!/oha_updates/status/1159032878526869504</t>
  </si>
  <si>
    <t>https://twitter.com/#!/henryhealthy/status/1161205289485557761</t>
  </si>
  <si>
    <t>https://twitter.com/#!/julierevelant/status/1159766520404332545</t>
  </si>
  <si>
    <t>https://twitter.com/#!/julierevelant/status/1160853613431930880</t>
  </si>
  <si>
    <t>https://twitter.com/#!/julierevelant/status/1161216002887180288</t>
  </si>
  <si>
    <t>https://twitter.com/#!/stepits3/status/1158670884971958272</t>
  </si>
  <si>
    <t>https://twitter.com/#!/stepits3/status/1160832623129837570</t>
  </si>
  <si>
    <t>https://twitter.com/#!/stepits3/status/1161238468975968256</t>
  </si>
  <si>
    <t>https://twitter.com/#!/maritahennessy/status/1159134889775706115</t>
  </si>
  <si>
    <t>https://twitter.com/#!/maritahennessy/status/1159141883228168192</t>
  </si>
  <si>
    <t>https://twitter.com/#!/maritahennessy/status/1159516734975598592</t>
  </si>
  <si>
    <t>https://twitter.com/#!/maritahennessy/status/1159812288657969153</t>
  </si>
  <si>
    <t>https://twitter.com/#!/maritahennessy/status/1159914273570807809</t>
  </si>
  <si>
    <t>https://twitter.com/#!/maritahennessy/status/1160174162012491777</t>
  </si>
  <si>
    <t>https://twitter.com/#!/henryhealthy/status/1159821611870146561</t>
  </si>
  <si>
    <t>https://twitter.com/#!/thehuggroup/status/1158671330025324544</t>
  </si>
  <si>
    <t>https://twitter.com/#!/foodmatterslive/status/1157214722468585472</t>
  </si>
  <si>
    <t>https://twitter.com/#!/foodmatterslive/status/1159047023351517184</t>
  </si>
  <si>
    <t>https://twitter.com/#!/foodmatterslive/status/1159449377666142211</t>
  </si>
  <si>
    <t>https://twitter.com/#!/henryhealthy/status/1159032783018348544</t>
  </si>
  <si>
    <t>https://twitter.com/#!/thehuggroup/status/1160832920908697606</t>
  </si>
  <si>
    <t>https://twitter.com/#!/henryhealthy/status/1158738550273130499</t>
  </si>
  <si>
    <t>https://twitter.com/#!/educatormaguk/status/1156909413392887808</t>
  </si>
  <si>
    <t>https://twitter.com/#!/educatormaguk/status/1157634184019660801</t>
  </si>
  <si>
    <t>https://twitter.com/#!/educatormaguk/status/1158359030965919744</t>
  </si>
  <si>
    <t>https://twitter.com/#!/educatormaguk/status/1159083732638347265</t>
  </si>
  <si>
    <t>https://twitter.com/#!/educatormaguk/status/1159808519329210368</t>
  </si>
  <si>
    <t>https://twitter.com/#!/educatormaguk/status/1160533285753294850</t>
  </si>
  <si>
    <t>https://twitter.com/#!/educatormaguk/status/1161258064114278401</t>
  </si>
  <si>
    <t>https://twitter.com/#!/n_q_p_c/status/1161271609551982592</t>
  </si>
  <si>
    <t>https://twitter.com/#!/bigcitieshealth/status/1157290115921842178</t>
  </si>
  <si>
    <t>https://twitter.com/#!/harvardprc/status/1157001762357862400</t>
  </si>
  <si>
    <t>https://twitter.com/#!/harvardprc/status/1159841363082354688</t>
  </si>
  <si>
    <t>https://twitter.com/#!/choicesproject/status/1157325410721501188</t>
  </si>
  <si>
    <t>https://twitter.com/#!/choicesproject/status/1157002436525117441</t>
  </si>
  <si>
    <t>https://twitter.com/#!/choicesproject/status/1159841058638798848</t>
  </si>
  <si>
    <t>https://twitter.com/#!/choicesproject/status/1161276222833397760</t>
  </si>
  <si>
    <t>https://twitter.com/#!/drprasad77/status/1161278974611349506</t>
  </si>
  <si>
    <t>https://twitter.com/#!/nccor/status/1156580277965115392</t>
  </si>
  <si>
    <t>https://twitter.com/#!/monitor_ph/status/1156580311775531008</t>
  </si>
  <si>
    <t>https://twitter.com/#!/monitor_ph/status/1161327096821616645</t>
  </si>
  <si>
    <t>https://twitter.com/#!/ffl_lamsouth/status/1159068713477427200</t>
  </si>
  <si>
    <t>https://twitter.com/#!/ffl_lamsouth/status/1161329047118471169</t>
  </si>
  <si>
    <t>https://twitter.com/#!/ffl_lamsouth/status/1159471951636832258</t>
  </si>
  <si>
    <t>https://twitter.com/#!/harvardchansph/status/1161327056162099207</t>
  </si>
  <si>
    <t>https://twitter.com/#!/cdevalicourt/status/1161331724011397127</t>
  </si>
  <si>
    <t>https://twitter.com/#!/leyfcareers/status/1161347939828035584</t>
  </si>
  <si>
    <t>https://twitter.com/#!/gsttcharity/status/1158373366237188097</t>
  </si>
  <si>
    <t>https://twitter.com/#!/gsttcharity/status/1161194815259910144</t>
  </si>
  <si>
    <t>https://twitter.com/#!/weightnomoredc/status/1158451394564755456</t>
  </si>
  <si>
    <t>https://twitter.com/#!/weightnomoredc/status/1158815475557646337</t>
  </si>
  <si>
    <t>https://twitter.com/#!/weightnomoredc/status/1159176176134447105</t>
  </si>
  <si>
    <t>https://twitter.com/#!/weightnomoredc/status/1159538562695667712</t>
  </si>
  <si>
    <t>https://twitter.com/#!/weightnomoredc/status/1159904744913031168</t>
  </si>
  <si>
    <t>https://twitter.com/#!/weightnomoredc/status/1161004779855896576</t>
  </si>
  <si>
    <t>https://twitter.com/#!/weightnomoredc/status/1161361823783956481</t>
  </si>
  <si>
    <t>https://twitter.com/#!/randirobics/status/1159453265697955840</t>
  </si>
  <si>
    <t>https://twitter.com/#!/skoocofficial/status/1156875412674424832</t>
  </si>
  <si>
    <t>https://twitter.com/#!/skoocofficial/status/1158327536331497472</t>
  </si>
  <si>
    <t>https://twitter.com/#!/skoocofficial/status/1158994063183556608</t>
  </si>
  <si>
    <t>https://twitter.com/#!/skoocofficial/status/1159361065970491392</t>
  </si>
  <si>
    <t>https://twitter.com/#!/skoocofficial/status/1160732682629918720</t>
  </si>
  <si>
    <t>https://twitter.com/#!/skoocofficial/status/1161276705446793216</t>
  </si>
  <si>
    <t>https://twitter.com/#!/skoocofficial/status/1161276733229805571</t>
  </si>
  <si>
    <t>https://twitter.com/#!/randirobics/status/1161421785780371458</t>
  </si>
  <si>
    <t>https://twitter.com/#!/thehuggroup/status/1161238599662280705</t>
  </si>
  <si>
    <t>https://twitter.com/#!/randirobics/status/1161421843057795074</t>
  </si>
  <si>
    <t>https://twitter.com/#!/schoolsimprove/status/1160978253768777728</t>
  </si>
  <si>
    <t>https://twitter.com/#!/randirobics/status/1161422593305587713</t>
  </si>
  <si>
    <t>https://twitter.com/#!/randirobics/status/1156890578405253122</t>
  </si>
  <si>
    <t>https://twitter.com/#!/randirobics/status/1158334408774082560</t>
  </si>
  <si>
    <t>https://twitter.com/#!/randirobics/status/1160565297159577607</t>
  </si>
  <si>
    <t>https://twitter.com/#!/randirobics/status/1161005017295413250</t>
  </si>
  <si>
    <t>https://twitter.com/#!/randirobics/status/1161421429608538114</t>
  </si>
  <si>
    <t>https://twitter.com/#!/randirobics/status/1161424386244718592</t>
  </si>
  <si>
    <t>https://twitter.com/#!/randirobics/status/1161424738088038401</t>
  </si>
  <si>
    <t>https://twitter.com/#!/citywide45/status/1161424885849165833</t>
  </si>
  <si>
    <t>https://twitter.com/#!/citywide45/status/1161424957882195970</t>
  </si>
  <si>
    <t>1156660497263026177</t>
  </si>
  <si>
    <t>1156660883650752512</t>
  </si>
  <si>
    <t>1156655268819820545</t>
  </si>
  <si>
    <t>1123285894042128387</t>
  </si>
  <si>
    <t>1156662768856109056</t>
  </si>
  <si>
    <t>1156915081126514688</t>
  </si>
  <si>
    <t>1156919570231205888</t>
  </si>
  <si>
    <t>1156937368760397825</t>
  </si>
  <si>
    <t>1156644713308545024</t>
  </si>
  <si>
    <t>1156991604043014146</t>
  </si>
  <si>
    <t>1157008299642015744</t>
  </si>
  <si>
    <t>1157037016820998148</t>
  </si>
  <si>
    <t>1157053054157373441</t>
  </si>
  <si>
    <t>1155886050751000576</t>
  </si>
  <si>
    <t>1157091566357532673</t>
  </si>
  <si>
    <t>1155365737889959936</t>
  </si>
  <si>
    <t>1157194638324895744</t>
  </si>
  <si>
    <t>1157233230980014083</t>
  </si>
  <si>
    <t>1157281142434873344</t>
  </si>
  <si>
    <t>1157279905954095105</t>
  </si>
  <si>
    <t>1157293315630538754</t>
  </si>
  <si>
    <t>1157302367555072002</t>
  </si>
  <si>
    <t>1157305509965369345</t>
  </si>
  <si>
    <t>1157313588417179648</t>
  </si>
  <si>
    <t>1157317913478598656</t>
  </si>
  <si>
    <t>1156654989399482369</t>
  </si>
  <si>
    <t>1157324736344580101</t>
  </si>
  <si>
    <t>1157326952031641600</t>
  </si>
  <si>
    <t>1157349997052157952</t>
  </si>
  <si>
    <t>1157424223779844096</t>
  </si>
  <si>
    <t>1157047322834083846</t>
  </si>
  <si>
    <t>1157433277264748544</t>
  </si>
  <si>
    <t>1157637819931774977</t>
  </si>
  <si>
    <t>1157771194042470401</t>
  </si>
  <si>
    <t>1158035029357932544</t>
  </si>
  <si>
    <t>1158287880042627072</t>
  </si>
  <si>
    <t>1158335946766651392</t>
  </si>
  <si>
    <t>1158342329826271233</t>
  </si>
  <si>
    <t>1158347370435887104</t>
  </si>
  <si>
    <t>1158359205864181760</t>
  </si>
  <si>
    <t>1158395436832645121</t>
  </si>
  <si>
    <t>1158405455082926081</t>
  </si>
  <si>
    <t>1158406190239559682</t>
  </si>
  <si>
    <t>1158406165111484417</t>
  </si>
  <si>
    <t>1158408403921907712</t>
  </si>
  <si>
    <t>1158407468000645121</t>
  </si>
  <si>
    <t>1158422896596979712</t>
  </si>
  <si>
    <t>1158444035935260673</t>
  </si>
  <si>
    <t>1158459266161946624</t>
  </si>
  <si>
    <t>1158467490319622144</t>
  </si>
  <si>
    <t>1158481658133303298</t>
  </si>
  <si>
    <t>1158504591173935105</t>
  </si>
  <si>
    <t>1158597725723607041</t>
  </si>
  <si>
    <t>1158615042293735425</t>
  </si>
  <si>
    <t>1158617825919062016</t>
  </si>
  <si>
    <t>1158618004592234496</t>
  </si>
  <si>
    <t>1158618597117386752</t>
  </si>
  <si>
    <t>1158619670779486208</t>
  </si>
  <si>
    <t>1158622403704107008</t>
  </si>
  <si>
    <t>1158623392246960129</t>
  </si>
  <si>
    <t>1158624905551917056</t>
  </si>
  <si>
    <t>1158652948718792704</t>
  </si>
  <si>
    <t>1158653695749435392</t>
  </si>
  <si>
    <t>1158654741116858368</t>
  </si>
  <si>
    <t>1156928164779712512</t>
  </si>
  <si>
    <t>1158656897093918722</t>
  </si>
  <si>
    <t>1158658829854420992</t>
  </si>
  <si>
    <t>1158665078041743360</t>
  </si>
  <si>
    <t>1158665699495153666</t>
  </si>
  <si>
    <t>1156899900984037378</t>
  </si>
  <si>
    <t>1158668873387917312</t>
  </si>
  <si>
    <t>1158668994611744769</t>
  </si>
  <si>
    <t>1148153723480358912</t>
  </si>
  <si>
    <t>1158673462665318400</t>
  </si>
  <si>
    <t>1158677682269446144</t>
  </si>
  <si>
    <t>1157607546456350720</t>
  </si>
  <si>
    <t>1158656196225753088</t>
  </si>
  <si>
    <t>1157631750773846016</t>
  </si>
  <si>
    <t>1158678071848964097</t>
  </si>
  <si>
    <t>1158680362400325632</t>
  </si>
  <si>
    <t>1158680696401084416</t>
  </si>
  <si>
    <t>1158678639925452801</t>
  </si>
  <si>
    <t>1158682254245269509</t>
  </si>
  <si>
    <t>1158703726447611904</t>
  </si>
  <si>
    <t>1158709374304624640</t>
  </si>
  <si>
    <t>1158721213377785856</t>
  </si>
  <si>
    <t>1158726575346606080</t>
  </si>
  <si>
    <t>1158739484114128902</t>
  </si>
  <si>
    <t>1158739620735135745</t>
  </si>
  <si>
    <t>1158768741389340675</t>
  </si>
  <si>
    <t>1158800370195472386</t>
  </si>
  <si>
    <t>1159030735296258048</t>
  </si>
  <si>
    <t>1159030823225561089</t>
  </si>
  <si>
    <t>1159043298528509953</t>
  </si>
  <si>
    <t>1159072565433794560</t>
  </si>
  <si>
    <t>1159085008218394625</t>
  </si>
  <si>
    <t>1159087052966813696</t>
  </si>
  <si>
    <t>1159087192301625344</t>
  </si>
  <si>
    <t>1159089914211966976</t>
  </si>
  <si>
    <t>1159094638067798017</t>
  </si>
  <si>
    <t>1159085160954044417</t>
  </si>
  <si>
    <t>1159127849938427904</t>
  </si>
  <si>
    <t>1159132976560660482</t>
  </si>
  <si>
    <t>1159132653339254784</t>
  </si>
  <si>
    <t>1159134120636817409</t>
  </si>
  <si>
    <t>1159144877537542144</t>
  </si>
  <si>
    <t>1159170261209571329</t>
  </si>
  <si>
    <t>1159171364345057281</t>
  </si>
  <si>
    <t>1159204410645471233</t>
  </si>
  <si>
    <t>1159216098987970560</t>
  </si>
  <si>
    <t>1159218112585011200</t>
  </si>
  <si>
    <t>1159256892306100224</t>
  </si>
  <si>
    <t>1159280636655538177</t>
  </si>
  <si>
    <t>1159306396090998784</t>
  </si>
  <si>
    <t>1159308784310870016</t>
  </si>
  <si>
    <t>1157146312006967296</t>
  </si>
  <si>
    <t>1159308870856118273</t>
  </si>
  <si>
    <t>1159335956949823488</t>
  </si>
  <si>
    <t>1159342610466639872</t>
  </si>
  <si>
    <t>1159342859889328128</t>
  </si>
  <si>
    <t>1159343081356963840</t>
  </si>
  <si>
    <t>1159343185249918976</t>
  </si>
  <si>
    <t>1159373445890793474</t>
  </si>
  <si>
    <t>1158684203552301056</t>
  </si>
  <si>
    <t>1158653862963585024</t>
  </si>
  <si>
    <t>1159380928277471232</t>
  </si>
  <si>
    <t>1159393896339841025</t>
  </si>
  <si>
    <t>1159374414468833281</t>
  </si>
  <si>
    <t>1159374958361006082</t>
  </si>
  <si>
    <t>1159388821068406791</t>
  </si>
  <si>
    <t>1159398932411310081</t>
  </si>
  <si>
    <t>1158391260148895744</t>
  </si>
  <si>
    <t>1158651925430243329</t>
  </si>
  <si>
    <t>1158390970146263042</t>
  </si>
  <si>
    <t>1156828843765829632</t>
  </si>
  <si>
    <t>1156489779275587591</t>
  </si>
  <si>
    <t>1158649182334410752</t>
  </si>
  <si>
    <t>1159504895646535680</t>
  </si>
  <si>
    <t>1159505834306678784</t>
  </si>
  <si>
    <t>1159507083571662848</t>
  </si>
  <si>
    <t>1159011422237597696</t>
  </si>
  <si>
    <t>1159567741638103040</t>
  </si>
  <si>
    <t>1159569449730682899</t>
  </si>
  <si>
    <t>1159634591809822720</t>
  </si>
  <si>
    <t>1159645501790273537</t>
  </si>
  <si>
    <t>1159666048158904320</t>
  </si>
  <si>
    <t>1151739600139763713</t>
  </si>
  <si>
    <t>1150609788813762560</t>
  </si>
  <si>
    <t>1149170880179666944</t>
  </si>
  <si>
    <t>1148839047386632192</t>
  </si>
  <si>
    <t>1158347430775013376</t>
  </si>
  <si>
    <t>1158635126311358465</t>
  </si>
  <si>
    <t>1158949140170043392</t>
  </si>
  <si>
    <t>1159321027286990849</t>
  </si>
  <si>
    <t>1159695987100782592</t>
  </si>
  <si>
    <t>1159719872252661762</t>
  </si>
  <si>
    <t>1159408230985953287</t>
  </si>
  <si>
    <t>1156963934676480000</t>
  </si>
  <si>
    <t>1157259599398916096</t>
  </si>
  <si>
    <t>1158407606219579393</t>
  </si>
  <si>
    <t>1158410303966609409</t>
  </si>
  <si>
    <t>1159142211394498560</t>
  </si>
  <si>
    <t>1159781160437735425</t>
  </si>
  <si>
    <t>1159835095441661954</t>
  </si>
  <si>
    <t>1157034846600028168</t>
  </si>
  <si>
    <t>1157325364215066624</t>
  </si>
  <si>
    <t>1159842341538025474</t>
  </si>
  <si>
    <t>1159854552633528320</t>
  </si>
  <si>
    <t>1159919320698359808</t>
  </si>
  <si>
    <t>1159925874382254081</t>
  </si>
  <si>
    <t>1158333804286742528</t>
  </si>
  <si>
    <t>1160144548133265408</t>
  </si>
  <si>
    <t>1158333031314350080</t>
  </si>
  <si>
    <t>1160145354328854528</t>
  </si>
  <si>
    <t>1157243160529121281</t>
  </si>
  <si>
    <t>1160171223940292608</t>
  </si>
  <si>
    <t>1156924968422318081</t>
  </si>
  <si>
    <t>1158628630156779520</t>
  </si>
  <si>
    <t>1158629382237368320</t>
  </si>
  <si>
    <t>1158638759887474688</t>
  </si>
  <si>
    <t>1158653341221736448</t>
  </si>
  <si>
    <t>1159544971562835968</t>
  </si>
  <si>
    <t>1159510036412076032</t>
  </si>
  <si>
    <t>1159510768401944579</t>
  </si>
  <si>
    <t>1159820301481517056</t>
  </si>
  <si>
    <t>1160164410268295168</t>
  </si>
  <si>
    <t>1160175832037564416</t>
  </si>
  <si>
    <t>1160162510726676480</t>
  </si>
  <si>
    <t>1160178309033951232</t>
  </si>
  <si>
    <t>1160187693478772747</t>
  </si>
  <si>
    <t>1160192115034525696</t>
  </si>
  <si>
    <t>1160290318559797248</t>
  </si>
  <si>
    <t>1160291047932456960</t>
  </si>
  <si>
    <t>1160296877880774657</t>
  </si>
  <si>
    <t>1160297916851900416</t>
  </si>
  <si>
    <t>1160475345268572160</t>
  </si>
  <si>
    <t>1160504667069210624</t>
  </si>
  <si>
    <t>1160609198671106048</t>
  </si>
  <si>
    <t>1160623674136903680</t>
  </si>
  <si>
    <t>1160630345697562626</t>
  </si>
  <si>
    <t>1160655213591535616</t>
  </si>
  <si>
    <t>1159653096341028864</t>
  </si>
  <si>
    <t>1160707497516290048</t>
  </si>
  <si>
    <t>1160850781890842625</t>
  </si>
  <si>
    <t>1160879234606219264</t>
  </si>
  <si>
    <t>1160884584621494272</t>
  </si>
  <si>
    <t>1159087292885143552</t>
  </si>
  <si>
    <t>1160898607551307777</t>
  </si>
  <si>
    <t>1160900400825978881</t>
  </si>
  <si>
    <t>1160902314544259072</t>
  </si>
  <si>
    <t>1160904958859972608</t>
  </si>
  <si>
    <t>1160912347986354176</t>
  </si>
  <si>
    <t>1160912680850468864</t>
  </si>
  <si>
    <t>1160914941525843969</t>
  </si>
  <si>
    <t>1160916010364473345</t>
  </si>
  <si>
    <t>1160825670508978176</t>
  </si>
  <si>
    <t>1160889074724614144</t>
  </si>
  <si>
    <t>1160927198582386689</t>
  </si>
  <si>
    <t>1160944126357049344</t>
  </si>
  <si>
    <t>1160946436361654272</t>
  </si>
  <si>
    <t>1160960212750278657</t>
  </si>
  <si>
    <t>1160967988822061057</t>
  </si>
  <si>
    <t>1160970302391771137</t>
  </si>
  <si>
    <t>1160892120422658050</t>
  </si>
  <si>
    <t>1160897639363350528</t>
  </si>
  <si>
    <t>1160942701833068545</t>
  </si>
  <si>
    <t>1160970927464693765</t>
  </si>
  <si>
    <t>1160990928250834946</t>
  </si>
  <si>
    <t>1160991144303562752</t>
  </si>
  <si>
    <t>1161004944062930944</t>
  </si>
  <si>
    <t>1161013816076972032</t>
  </si>
  <si>
    <t>1158422606007156737</t>
  </si>
  <si>
    <t>1161021662806052864</t>
  </si>
  <si>
    <t>1157086369002377216</t>
  </si>
  <si>
    <t>1158562592870129664</t>
  </si>
  <si>
    <t>1161030038948478976</t>
  </si>
  <si>
    <t>1161185723396980736</t>
  </si>
  <si>
    <t>1161186173651263488</t>
  </si>
  <si>
    <t>1156892150988193795</t>
  </si>
  <si>
    <t>1159080499001716737</t>
  </si>
  <si>
    <t>1159174860448436226</t>
  </si>
  <si>
    <t>1159122688214016002</t>
  </si>
  <si>
    <t>1158357773463228417</t>
  </si>
  <si>
    <t>1159032878526869504</t>
  </si>
  <si>
    <t>1161205289485557761</t>
  </si>
  <si>
    <t>1159766520404332545</t>
  </si>
  <si>
    <t>1160853613431930880</t>
  </si>
  <si>
    <t>1161216002887180288</t>
  </si>
  <si>
    <t>1158670884971958272</t>
  </si>
  <si>
    <t>1160832623129837570</t>
  </si>
  <si>
    <t>1161238468975968256</t>
  </si>
  <si>
    <t>1159134889775706115</t>
  </si>
  <si>
    <t>1159141883228168192</t>
  </si>
  <si>
    <t>1159516734975598592</t>
  </si>
  <si>
    <t>1159812288657969153</t>
  </si>
  <si>
    <t>1159914273570807809</t>
  </si>
  <si>
    <t>1160174162012491777</t>
  </si>
  <si>
    <t>1159821611870146561</t>
  </si>
  <si>
    <t>1158671330025324544</t>
  </si>
  <si>
    <t>1157214722468585472</t>
  </si>
  <si>
    <t>1159047023351517184</t>
  </si>
  <si>
    <t>1159449377666142211</t>
  </si>
  <si>
    <t>1159032783018348544</t>
  </si>
  <si>
    <t>1160832920908697606</t>
  </si>
  <si>
    <t>1158738550273130499</t>
  </si>
  <si>
    <t>1156909413392887808</t>
  </si>
  <si>
    <t>1157634184019660801</t>
  </si>
  <si>
    <t>1158359030965919744</t>
  </si>
  <si>
    <t>1159083732638347265</t>
  </si>
  <si>
    <t>1159808519329210368</t>
  </si>
  <si>
    <t>1160533285753294850</t>
  </si>
  <si>
    <t>1161258064114278401</t>
  </si>
  <si>
    <t>1161271609551982592</t>
  </si>
  <si>
    <t>1157290115921842178</t>
  </si>
  <si>
    <t>1157001762357862400</t>
  </si>
  <si>
    <t>1159841363082354688</t>
  </si>
  <si>
    <t>1157325410721501188</t>
  </si>
  <si>
    <t>1157002436525117441</t>
  </si>
  <si>
    <t>1159841058638798848</t>
  </si>
  <si>
    <t>1161276222833397760</t>
  </si>
  <si>
    <t>1161278974611349506</t>
  </si>
  <si>
    <t>1156580277965115392</t>
  </si>
  <si>
    <t>1156580311775531008</t>
  </si>
  <si>
    <t>1161327096821616645</t>
  </si>
  <si>
    <t>1159068713477427200</t>
  </si>
  <si>
    <t>1161329047118471169</t>
  </si>
  <si>
    <t>1159471951636832258</t>
  </si>
  <si>
    <t>1161327056162099207</t>
  </si>
  <si>
    <t>1161331724011397127</t>
  </si>
  <si>
    <t>1161347939828035584</t>
  </si>
  <si>
    <t>1158373366237188097</t>
  </si>
  <si>
    <t>1161194815259910144</t>
  </si>
  <si>
    <t>1158451394564755456</t>
  </si>
  <si>
    <t>1158815475557646337</t>
  </si>
  <si>
    <t>1159176176134447105</t>
  </si>
  <si>
    <t>1159538562695667712</t>
  </si>
  <si>
    <t>1159904744913031168</t>
  </si>
  <si>
    <t>1161004779855896576</t>
  </si>
  <si>
    <t>1161361823783956481</t>
  </si>
  <si>
    <t>1159453265697955840</t>
  </si>
  <si>
    <t>1156875412674424832</t>
  </si>
  <si>
    <t>1158327536331497472</t>
  </si>
  <si>
    <t>1158994063183556608</t>
  </si>
  <si>
    <t>1159361065970491392</t>
  </si>
  <si>
    <t>1160732682629918720</t>
  </si>
  <si>
    <t>1161276705446793216</t>
  </si>
  <si>
    <t>1161276733229805571</t>
  </si>
  <si>
    <t>1161421785780371458</t>
  </si>
  <si>
    <t>1161238599662280705</t>
  </si>
  <si>
    <t>1161421843057795074</t>
  </si>
  <si>
    <t>1160978253768777728</t>
  </si>
  <si>
    <t>1161422593305587713</t>
  </si>
  <si>
    <t>1156890578405253122</t>
  </si>
  <si>
    <t>1158334408774082560</t>
  </si>
  <si>
    <t>1160565297159577607</t>
  </si>
  <si>
    <t>1161005017295413250</t>
  </si>
  <si>
    <t>1161421429608538114</t>
  </si>
  <si>
    <t>1161424386244718592</t>
  </si>
  <si>
    <t>1161424738088038401</t>
  </si>
  <si>
    <t>1161424885849165833</t>
  </si>
  <si>
    <t>1161424957882195970</t>
  </si>
  <si>
    <t>1153705611638530050</t>
  </si>
  <si>
    <t>1156266959798820864</t>
  </si>
  <si>
    <t>1157037014551863297</t>
  </si>
  <si>
    <t>1156196529931264001</t>
  </si>
  <si>
    <t>1158109602443079681</t>
  </si>
  <si>
    <t>1158429784235565057</t>
  </si>
  <si>
    <t>1159586684926926853</t>
  </si>
  <si>
    <t>1160293452266872832</t>
  </si>
  <si>
    <t>1156232310737514496</t>
  </si>
  <si>
    <t>2791751166</t>
  </si>
  <si>
    <t>800887011422785536</t>
  </si>
  <si>
    <t/>
  </si>
  <si>
    <t>24865072</t>
  </si>
  <si>
    <t>827246199216353280</t>
  </si>
  <si>
    <t>936580514</t>
  </si>
  <si>
    <t>239314512</t>
  </si>
  <si>
    <t>476193064</t>
  </si>
  <si>
    <t>158426909</t>
  </si>
  <si>
    <t>1486462735</t>
  </si>
  <si>
    <t>2445365480</t>
  </si>
  <si>
    <t>175446727</t>
  </si>
  <si>
    <t>en</t>
  </si>
  <si>
    <t>de</t>
  </si>
  <si>
    <t>1158399844945448960</t>
  </si>
  <si>
    <t>1157603279884496896</t>
  </si>
  <si>
    <t>1158444108370702337</t>
  </si>
  <si>
    <t>1159019693023342592</t>
  </si>
  <si>
    <t>1160503824819380224</t>
  </si>
  <si>
    <t>1160818766256713728</t>
  </si>
  <si>
    <t>1156509256658706432</t>
  </si>
  <si>
    <t>1161236383119208449</t>
  </si>
  <si>
    <t>1158097009821257728</t>
  </si>
  <si>
    <t>Twitter Web App</t>
  </si>
  <si>
    <t>Twitter Media Studio</t>
  </si>
  <si>
    <t>Twitter for iPhone</t>
  </si>
  <si>
    <t>Hootsuite Inc.</t>
  </si>
  <si>
    <t>Twitter for Android</t>
  </si>
  <si>
    <t>Twitter Web Client</t>
  </si>
  <si>
    <t>TweetDeck</t>
  </si>
  <si>
    <t>Instagram</t>
  </si>
  <si>
    <t>LinkedIn</t>
  </si>
  <si>
    <t>IFTTT</t>
  </si>
  <si>
    <t>Twitter for iPad</t>
  </si>
  <si>
    <t>Systematic Review Bot</t>
  </si>
  <si>
    <t>PRCA (Ireland)</t>
  </si>
  <si>
    <t>Retweet Tweets</t>
  </si>
  <si>
    <t>Meltwater Social</t>
  </si>
  <si>
    <t>Ketogenic Diet Cookbook</t>
  </si>
  <si>
    <t>Salesforce - Social Studio</t>
  </si>
  <si>
    <t>CareMo News</t>
  </si>
  <si>
    <t>Sprout Social</t>
  </si>
  <si>
    <t>The Social Jukebox</t>
  </si>
  <si>
    <t>DietHealthTips</t>
  </si>
  <si>
    <t>SocialOomph</t>
  </si>
  <si>
    <t>Twitter Ads Composer</t>
  </si>
  <si>
    <t>publichealthaggregator</t>
  </si>
  <si>
    <t>Buffer</t>
  </si>
  <si>
    <t>TweetCaster for Android</t>
  </si>
  <si>
    <t>Retweet</t>
  </si>
  <si>
    <t>-0.1420579,51.5185518 
-0.076305,51.5185518 
-0.076305,51.575301 
-0.1420579,51.575301</t>
  </si>
  <si>
    <t>72.74484,18.845343 
73.003648,18.845343 
73.003648,19.502937 
72.74484,19.502937</t>
  </si>
  <si>
    <t>United Kingdom</t>
  </si>
  <si>
    <t>India</t>
  </si>
  <si>
    <t>GB</t>
  </si>
  <si>
    <t>IN</t>
  </si>
  <si>
    <t>Islington, London</t>
  </si>
  <si>
    <t>Mumbai, India</t>
  </si>
  <si>
    <t>544762ebf7fda780</t>
  </si>
  <si>
    <t>7929cea6bd5b32bd</t>
  </si>
  <si>
    <t>Islington</t>
  </si>
  <si>
    <t>Mumbai</t>
  </si>
  <si>
    <t>city</t>
  </si>
  <si>
    <t>https://api.twitter.com/1.1/geo/id/544762ebf7fda780.json</t>
  </si>
  <si>
    <t>https://api.twitter.com/1.1/geo/id/7929cea6bd5b32bd.json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</si>
  <si>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</si>
  <si>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</si>
  <si>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</si>
  <si>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</si>
  <si>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</si>
  <si>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</si>
  <si>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</si>
  <si>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</si>
  <si>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</si>
  <si>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</si>
  <si>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</si>
  <si>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</si>
  <si>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</si>
  <si>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</si>
  <si>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</si>
  <si>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</si>
  <si>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</si>
  <si>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</si>
  <si>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</si>
  <si>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</si>
  <si>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</si>
  <si>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TFortune</t>
  </si>
  <si>
    <t>The Philadelphia Inquirer</t>
  </si>
  <si>
    <t>Project BlueNovember</t>
  </si>
  <si>
    <t>The Advocate Is In</t>
  </si>
  <si>
    <t>Department of Health and Social Care</t>
  </si>
  <si>
    <t>Ambler</t>
  </si>
  <si>
    <t>Elaine Wyllie MBE</t>
  </si>
  <si>
    <t>Seema Kennedy MP</t>
  </si>
  <si>
    <t>André D. Harrell</t>
  </si>
  <si>
    <t>iMetabolic Biopharma Corporation</t>
  </si>
  <si>
    <t>Shift</t>
  </si>
  <si>
    <t>Brianne Turner</t>
  </si>
  <si>
    <t>Healthy Kids News</t>
  </si>
  <si>
    <t>Education News</t>
  </si>
  <si>
    <t>The Nutrition Source</t>
  </si>
  <si>
    <t>CHOICES Project</t>
  </si>
  <si>
    <t>Kieron Boyle</t>
  </si>
  <si>
    <t>FrameWorks Institute</t>
  </si>
  <si>
    <t>Kaiser Permanente</t>
  </si>
  <si>
    <t>GovCanHealth</t>
  </si>
  <si>
    <t>RChilderhose</t>
  </si>
  <si>
    <t>Michelle Constant</t>
  </si>
  <si>
    <t>SAfmRadio _xD83D__xDCFB_</t>
  </si>
  <si>
    <t>Thomas Rateronko</t>
  </si>
  <si>
    <t>HealthBehaviourNUIG</t>
  </si>
  <si>
    <t>Health Psych Review</t>
  </si>
  <si>
    <t>Marita Hennessy</t>
  </si>
  <si>
    <t>Kathleen Ryan</t>
  </si>
  <si>
    <t>Clay Center for Young Healthy Minds</t>
  </si>
  <si>
    <t>Steve Schlozman</t>
  </si>
  <si>
    <t>Mass General Research</t>
  </si>
  <si>
    <t>Chrissie Juliano</t>
  </si>
  <si>
    <t>Prevention Research Center at HarvardChanSPH</t>
  </si>
  <si>
    <t>Big Cities Health Coalition</t>
  </si>
  <si>
    <t>EPIC Primary Care</t>
  </si>
  <si>
    <t>Allison Pollock</t>
  </si>
  <si>
    <t>PES</t>
  </si>
  <si>
    <t>AAP Journals</t>
  </si>
  <si>
    <t>MEE Productions</t>
  </si>
  <si>
    <t>Ivan J Juzang</t>
  </si>
  <si>
    <t>Go NAP SACC</t>
  </si>
  <si>
    <t>Jillian Regan</t>
  </si>
  <si>
    <t>Kaiser Permanente Research</t>
  </si>
  <si>
    <t>Lisa Killen</t>
  </si>
  <si>
    <t>Arnon Krongrad, MD</t>
  </si>
  <si>
    <t>S T E A K [_xD83E__xDD69_] S T O I C</t>
  </si>
  <si>
    <t>Scott Kocher</t>
  </si>
  <si>
    <t>Mark Hardy</t>
  </si>
  <si>
    <t>Leyla Preston</t>
  </si>
  <si>
    <t>Nutritional Insight</t>
  </si>
  <si>
    <t>Nitin Ranjan</t>
  </si>
  <si>
    <t>Randi Chenkin</t>
  </si>
  <si>
    <t>mehdi.gh</t>
  </si>
  <si>
    <t>Noire Wellness</t>
  </si>
  <si>
    <t>JoRae</t>
  </si>
  <si>
    <t>WeAreFutureLearning</t>
  </si>
  <si>
    <t>The Educator Magazine UK</t>
  </si>
  <si>
    <t>Matthew Lambert</t>
  </si>
  <si>
    <t>Obesity Health Alliance</t>
  </si>
  <si>
    <t>Victoria Scriven</t>
  </si>
  <si>
    <t>Elma Murray</t>
  </si>
  <si>
    <t>Bird Consultancy</t>
  </si>
  <si>
    <t>Sarah Baines</t>
  </si>
  <si>
    <t>Debs</t>
  </si>
  <si>
    <t>The Running Bee Foundation</t>
  </si>
  <si>
    <t>We Love MCR Charity</t>
  </si>
  <si>
    <t>Mayor Andy Burnham</t>
  </si>
  <si>
    <t>Dr Tom Gardiner</t>
  </si>
  <si>
    <t>EADPH</t>
  </si>
  <si>
    <t>Rhona Arthur</t>
  </si>
  <si>
    <t>Jason O'Rourke</t>
  </si>
  <si>
    <t>sincle sincle</t>
  </si>
  <si>
    <t>sweggy</t>
  </si>
  <si>
    <t>Lesley Russell Wolpe</t>
  </si>
  <si>
    <t>iHV</t>
  </si>
  <si>
    <t>Wendy Taman RM RHV FiHV</t>
  </si>
  <si>
    <t>HV-eCOP</t>
  </si>
  <si>
    <t>Liz May</t>
  </si>
  <si>
    <t>Public Health Plymouth</t>
  </si>
  <si>
    <t>Elaine Young _xD83C__xDF3A_</t>
  </si>
  <si>
    <t>HCC_London</t>
  </si>
  <si>
    <t>Sharon Smith</t>
  </si>
  <si>
    <t>Courtney Scott</t>
  </si>
  <si>
    <t>Food Active</t>
  </si>
  <si>
    <t>City A.M.</t>
  </si>
  <si>
    <t>Sharon White OBE RN SCM SCPHN SN</t>
  </si>
  <si>
    <t>SystematicReviewBot</t>
  </si>
  <si>
    <t>Teeth Team</t>
  </si>
  <si>
    <t>Louise Hart</t>
  </si>
  <si>
    <t>Dr Amelia A Lake</t>
  </si>
  <si>
    <t>BigO Project</t>
  </si>
  <si>
    <t>Guy's and St Thomas' Charity</t>
  </si>
  <si>
    <t>API Chair</t>
  </si>
  <si>
    <t>API</t>
  </si>
  <si>
    <t>Sports &amp; PE Association UK</t>
  </si>
  <si>
    <t>The Lancet Diabetes &amp; Endocrinology</t>
  </si>
  <si>
    <t>Mónica Mazariegos</t>
  </si>
  <si>
    <t>Wendy Dead Woman Walking _xD83D__xDD36_ #FBPE #RevokeArticle50</t>
  </si>
  <si>
    <t>Jason Bowers</t>
  </si>
  <si>
    <t>agileChilli</t>
  </si>
  <si>
    <t>Food Matters Live</t>
  </si>
  <si>
    <t>Hanover Comms</t>
  </si>
  <si>
    <t>Foodmanufacturinguk</t>
  </si>
  <si>
    <t>Obesity Meetings</t>
  </si>
  <si>
    <t>Dr. Rela Institute &amp; Medical Centre</t>
  </si>
  <si>
    <t>Robin Ireland</t>
  </si>
  <si>
    <t>Magdalena Muc</t>
  </si>
  <si>
    <t>Center for Pediatric Population Health</t>
  </si>
  <si>
    <t>sarah messiah</t>
  </si>
  <si>
    <t>ACPartnership</t>
  </si>
  <si>
    <t>YMCA Kanawha Valley</t>
  </si>
  <si>
    <t>ITF</t>
  </si>
  <si>
    <t>Francesca Rose Pereira</t>
  </si>
  <si>
    <t>The Saucy Affair</t>
  </si>
  <si>
    <t>Psauciologist</t>
  </si>
  <si>
    <t>Tom Spencer</t>
  </si>
  <si>
    <t>HENRY</t>
  </si>
  <si>
    <t>Danial Zainal</t>
  </si>
  <si>
    <t>Louisa Hodge</t>
  </si>
  <si>
    <t>ShareAction</t>
  </si>
  <si>
    <t>AmeriHealth Caritas</t>
  </si>
  <si>
    <t>Self Help UK</t>
  </si>
  <si>
    <t>Jason Webb</t>
  </si>
  <si>
    <t>Caroline Mason</t>
  </si>
  <si>
    <t>Ignacio Vázquez</t>
  </si>
  <si>
    <t>Cristina Ribes</t>
  </si>
  <si>
    <t>ChildhoodObesityConf</t>
  </si>
  <si>
    <t>Gasol Foundation</t>
  </si>
  <si>
    <t>Health Action Campaign</t>
  </si>
  <si>
    <t>Nicole Musuwo</t>
  </si>
  <si>
    <t>Chalchisa Abdeta</t>
  </si>
  <si>
    <t>Neil Coleman</t>
  </si>
  <si>
    <t>Alison Cox</t>
  </si>
  <si>
    <t>Beau O'Sullivan</t>
  </si>
  <si>
    <t>Sami Al-Janabi</t>
  </si>
  <si>
    <t>Sandy Nesh Rodriguez</t>
  </si>
  <si>
    <t>Spectrum News 1 SoCal</t>
  </si>
  <si>
    <t>_xD835__xDD41__xD835__xDD60_ _xD835__xDD42__xD835__xDD68__xD835__xDD60__xD835__xDD5F_</t>
  </si>
  <si>
    <t>Joseph K</t>
  </si>
  <si>
    <t>AltaMed Health Services</t>
  </si>
  <si>
    <t>Stefania Palmeri, RD</t>
  </si>
  <si>
    <t>Scarborough Health Network</t>
  </si>
  <si>
    <t>Tyree Bruce</t>
  </si>
  <si>
    <t>Sean Hannity</t>
  </si>
  <si>
    <t>Bill de Blasio</t>
  </si>
  <si>
    <t>TorontoStar</t>
  </si>
  <si>
    <t>Mme. Anderson</t>
  </si>
  <si>
    <t>WillPer</t>
  </si>
  <si>
    <t>Ketogenic Diet Cook</t>
  </si>
  <si>
    <t>SOPHIA M</t>
  </si>
  <si>
    <t>PRC PSDVI PARTNERS</t>
  </si>
  <si>
    <t>2020Dentistry.com</t>
  </si>
  <si>
    <t>Holly Gabriel ANutr</t>
  </si>
  <si>
    <t>Sandra RoycroftDavis</t>
  </si>
  <si>
    <t>Tessa Tricks</t>
  </si>
  <si>
    <t>Action on Salt</t>
  </si>
  <si>
    <t>Action On Sugar</t>
  </si>
  <si>
    <t>Sputnik UK</t>
  </si>
  <si>
    <t>Kantar Worldpanel</t>
  </si>
  <si>
    <t>FDF</t>
  </si>
  <si>
    <t>ahj</t>
  </si>
  <si>
    <t>Alzein Pediatrics</t>
  </si>
  <si>
    <t>Sancroft</t>
  </si>
  <si>
    <t>ScienceDaily</t>
  </si>
  <si>
    <t>MoreCurricular</t>
  </si>
  <si>
    <t>Jose Maria Diez</t>
  </si>
  <si>
    <t>Yu Qi</t>
  </si>
  <si>
    <t>QUT Media</t>
  </si>
  <si>
    <t>QUT Faculty of Health</t>
  </si>
  <si>
    <t>Herald Sun</t>
  </si>
  <si>
    <t>Cindy Springsteen</t>
  </si>
  <si>
    <t>Kerry Alison Wekelo</t>
  </si>
  <si>
    <t>Theresa Milton Tia</t>
  </si>
  <si>
    <t>Kamila Davidson</t>
  </si>
  <si>
    <t>George Smith</t>
  </si>
  <si>
    <t>Euroscicon</t>
  </si>
  <si>
    <t>Dactylion _xD83E__xDD6A_</t>
  </si>
  <si>
    <t>Lawrence O'Donnell</t>
  </si>
  <si>
    <t>ASTHO</t>
  </si>
  <si>
    <t>Energy Krazed</t>
  </si>
  <si>
    <t>Shape Up Somerville</t>
  </si>
  <si>
    <t>Louise Goulding</t>
  </si>
  <si>
    <t>Sky Sports Premier League</t>
  </si>
  <si>
    <t>Rafael Radaeli</t>
  </si>
  <si>
    <t>Erica Johannson</t>
  </si>
  <si>
    <t>Helen Lloyd</t>
  </si>
  <si>
    <t>PhDProf _xD83C__xDDEE__xD83C__xDDEA_ _xD83C__xDDEA__xD83C__xDDFA_ _xD83C__xDFF4__xDB40__xDC67__xDB40__xDC62__xDB40__xDC73__xDB40__xDC63__xDB40__xDC74__xDB40__xDC7F_</t>
  </si>
  <si>
    <t>Dr Karen Matvienko-Sikar</t>
  </si>
  <si>
    <t>Boyd Swinburn</t>
  </si>
  <si>
    <t>Alison Tovar</t>
  </si>
  <si>
    <t>PLOS ONE</t>
  </si>
  <si>
    <t>Jess Haines PhD RD</t>
  </si>
  <si>
    <t>IFamily Study</t>
  </si>
  <si>
    <t>Ivan Cavero-Redondo</t>
  </si>
  <si>
    <t>JAMA Pediatrics</t>
  </si>
  <si>
    <t>Joel Gittelsohn, PhD</t>
  </si>
  <si>
    <t>CRE_EPOCH</t>
  </si>
  <si>
    <t>Louise Baur</t>
  </si>
  <si>
    <t>Dr Jennifer Cohen</t>
  </si>
  <si>
    <t>Maria Crosby</t>
  </si>
  <si>
    <t>Pinki Sahota</t>
  </si>
  <si>
    <t>elizabeth denney-wilson</t>
  </si>
  <si>
    <t>Helen Vidgen</t>
  </si>
  <si>
    <t>CareMo</t>
  </si>
  <si>
    <t>Li Kheng Chai _xD83C__xDDF2__xD83C__xDDFE_</t>
  </si>
  <si>
    <t>Oliver Canfell</t>
  </si>
  <si>
    <t>Tom Rebair</t>
  </si>
  <si>
    <t>Prof Clare Collins</t>
  </si>
  <si>
    <t>moumita  sahoo</t>
  </si>
  <si>
    <t>_xD835__xDD07__xD835__xDD2F_ V_xD835__xDD26_k_xD835__xDD2F__xD835__xDD1E__xD835__xDD2A_ L_xD835__xDD2C__xD835__xDD31__xD835__xDD34__xD835__xDD1E__xD835__xDD29__xD835__xDD1E_</t>
  </si>
  <si>
    <t>Tracy Burrows</t>
  </si>
  <si>
    <t>Oliver Pritchard</t>
  </si>
  <si>
    <t>Wendy Allen</t>
  </si>
  <si>
    <t>BodyHealth.com</t>
  </si>
  <si>
    <t>Luis Gomez Jr</t>
  </si>
  <si>
    <t>Almond Supreme</t>
  </si>
  <si>
    <t>CHEF AHKI</t>
  </si>
  <si>
    <t>JodoFett</t>
  </si>
  <si>
    <t>World Obesity</t>
  </si>
  <si>
    <t>STOP - EU childhood obesity project</t>
  </si>
  <si>
    <t>CO-CREATE</t>
  </si>
  <si>
    <t>Gayle Rachtman</t>
  </si>
  <si>
    <t>Steven Allender</t>
  </si>
  <si>
    <t>Institute for Health Transformation</t>
  </si>
  <si>
    <t>Corinna Hawkes</t>
  </si>
  <si>
    <t>Global Obesity Centre</t>
  </si>
  <si>
    <t>Enrique Palenzuela</t>
  </si>
  <si>
    <t>UCAM Universidad</t>
  </si>
  <si>
    <t>Pedro E. Alcaraz</t>
  </si>
  <si>
    <t>Lorraine M Sanborn</t>
  </si>
  <si>
    <t>Ciara Litchfield</t>
  </si>
  <si>
    <t>MoreLife</t>
  </si>
  <si>
    <t>Antonio Soler Marín</t>
  </si>
  <si>
    <t>Doro Fischer</t>
  </si>
  <si>
    <t>CEMASVLC</t>
  </si>
  <si>
    <t>UCAM Alimentación</t>
  </si>
  <si>
    <t>Photography</t>
  </si>
  <si>
    <t>Inv Alto Rendimiento</t>
  </si>
  <si>
    <t>CIARD-UCAM</t>
  </si>
  <si>
    <t>Cllr Ketan Sheth</t>
  </si>
  <si>
    <t>Mary Ann Liebert Inc</t>
  </si>
  <si>
    <t>Childhood Obesity</t>
  </si>
  <si>
    <t>The Washington Post</t>
  </si>
  <si>
    <t>Máster Alto Rend Dep</t>
  </si>
  <si>
    <t>NSCA-UCAM Master HPS</t>
  </si>
  <si>
    <t>Aastha Health Care</t>
  </si>
  <si>
    <t>DietHealthNutrition</t>
  </si>
  <si>
    <t>Weight★No★More℠</t>
  </si>
  <si>
    <t>Ms. Joyce Tarot</t>
  </si>
  <si>
    <t>HealthyDrivenChicago</t>
  </si>
  <si>
    <t>Great Indoor Designs</t>
  </si>
  <si>
    <t>Let Nature Be</t>
  </si>
  <si>
    <t>Lisa Laporte</t>
  </si>
  <si>
    <t>Jon Siddall</t>
  </si>
  <si>
    <t>Julie Revelant</t>
  </si>
  <si>
    <t>stepITS from The Hug Group</t>
  </si>
  <si>
    <t>Hug Group</t>
  </si>
  <si>
    <t>NQPC</t>
  </si>
  <si>
    <t>Dr Prasad Bhukebag</t>
  </si>
  <si>
    <t>FSSAI</t>
  </si>
  <si>
    <t>FOOD PROCESSING MIN</t>
  </si>
  <si>
    <t>Domino's Pizza India</t>
  </si>
  <si>
    <t>Domino's Pizza</t>
  </si>
  <si>
    <t>NCCOR</t>
  </si>
  <si>
    <t>Pub Health Monitor</t>
  </si>
  <si>
    <t>HarvardPublicHealth</t>
  </si>
  <si>
    <t>Food for Life Lambeth &amp; Southwark</t>
  </si>
  <si>
    <t>Southwark Council</t>
  </si>
  <si>
    <t>Food for Life</t>
  </si>
  <si>
    <t>Mayflower Federation</t>
  </si>
  <si>
    <t>ISS Education</t>
  </si>
  <si>
    <t>Claire de Valicourt</t>
  </si>
  <si>
    <t>LEYF Careers</t>
  </si>
  <si>
    <t>Mayor of London</t>
  </si>
  <si>
    <t>Janelle Robinson</t>
  </si>
  <si>
    <t>Skooc</t>
  </si>
  <si>
    <t>Schools Improvement</t>
  </si>
  <si>
    <t>Richard Louis</t>
  </si>
  <si>
    <t>Highest Form of Wisdom is Kindness! Marketing Professional, Media Producer, ❤️Family &amp; Friends!  _xD83C__xDFC0_Fan &amp;  Trust the Process!</t>
  </si>
  <si>
    <t>The Philadelphia Inquirer is your front-row seat to the Greater Philadelphia region. You can support local, impactful journalism at https://t.co/Dw4BC5NdNs.</t>
  </si>
  <si>
    <t>A cohesive social media campaign to raise awareness for Type 1 diabetes - bringing together the ideas from a variety of people and organizations.</t>
  </si>
  <si>
    <t>A non-traditional resource for anyone who is managing an #autoimmune condition or #chronicillness. #Advocacy from someone who's been there.</t>
  </si>
  <si>
    <t>We support ministers in leading the nation’s health and social care to help people live more independent, healthier lives for longer.</t>
  </si>
  <si>
    <t>We provide a Children’s Centre, Primary School and Outreach services for children and families in Islington.</t>
  </si>
  <si>
    <t>Founder of @_thedailymile _xD83C__xDFC3__xD83C__xDFFE_‍♀️_xD83C__xDFC3__xD83C__xDFFC_‍♂️ The #DailyMile _xD83C__xDF33__xD83C__xDF26__xD83C__xDF3C__xD83C__xDF3F_</t>
  </si>
  <si>
    <t>Member of Parliament for South Ribble and Minister for Public Health and Primary Care</t>
  </si>
  <si>
    <t>CEO (AH2 &amp; Beyond Consulting)  
Harvard Business Review Contributor @HBR, Sales, Marketing, Leadership Thought Leader!
Welcome to my page!</t>
  </si>
  <si>
    <t>Early stage Biopharma Company and its leaders are looking to share in thought provoking discussion to help broaden minds for a better tomorrow.</t>
  </si>
  <si>
    <t>Designing solutions to social problems. Inc. @Historypin @bfb_labs @WeAreMadeByPlay #mentalhealth #obesity #servicedesign #research #innovation #tech4good</t>
  </si>
  <si>
    <t>Head of Primary School Engagement at Burnley FC in the Community. Former Head of P.E &amp; primary teacher. Passionate about health &amp; fitness in childhood &amp; beyond.</t>
  </si>
  <si>
    <t>News about kids health. Learn the facts, have fun, share strategies...</t>
  </si>
  <si>
    <t>News about education around the world. Private, charter, public, K-12, preschool, university, foreign language immersion, advanced academics...</t>
  </si>
  <si>
    <t>Evidence-based guidance for healthy eating &amp; healthy living, based in @HarvardChanSPH's Dept. of Nutrition.</t>
  </si>
  <si>
    <t>Identifying and prioritizing cost-effective strategies to prevent childhood obesity. A @HarvardPRC project.</t>
  </si>
  <si>
    <t>Chief Executive at @GSTTCharity. Passionate about #urbanhealth. Also at @bigsocietycap @designcouncil @catch22 @artsculturefin #ygl</t>
  </si>
  <si>
    <t>We conduct original communications research to help advocates reframe social issues. Proud recipient of MacArthur Award for Creative &amp; Effective Institutions.</t>
  </si>
  <si>
    <t>News &amp; views from Kaiser Permanente, one of America's leading health care providers &amp; not-for-profit health plans. Tweets ≠ medical advice. Emp. advocacy=#BeKP</t>
  </si>
  <si>
    <t>Kaiser Permanente Thriving Schools is a comprehensive effort to create a culture of health &amp; wellness for students, staff and teachers in K-12 schools.</t>
  </si>
  <si>
    <t>Government of Canada’s one-stop shop for information to help you and your family stay healthy. Français: @GouvCanSante</t>
  </si>
  <si>
    <t>Political junkie, innovative medicines and medical device industry advocate, proud wife, mom, and NFL fanatic. All tweets are my own. RTs do not = endorsements.</t>
  </si>
  <si>
    <t>Presenter SAFM104-107 JetsetBreakfast Love Arts, Business, Media, Travel, the Bill of Rights and Amakhosi IG:MICHELLECONSTANT_</t>
  </si>
  <si>
    <t>SA's only national news and talk radio station. Leading the nation's conversation. The more you listen, the more you'll know. 104-107 FM Across Mzansi</t>
  </si>
  <si>
    <t>In learning, age and youth go for nothing; the best informed Take the precedence</t>
  </si>
  <si>
    <t>Health Behaviour Change Research Group, National University of Ireland, Galway.</t>
  </si>
  <si>
    <t>#1 ranked journal in Health Psychology &amp; Behavioral Medicine, impact factor 8.597. Forum for theoretical debate, conceptual &amp; systematic reviews &amp; meta-analyses</t>
  </si>
  <si>
    <t>PhD Scholar. Tweets on #Obesity #InfantFeeding #CDoH #COI #BehaviouralScience #ImpSci #KnowledgeTranslation #MensHealth #PublicHealth #SDoH #EndWeightStigma</t>
  </si>
  <si>
    <t>PhD researcher @AppPsychUCC @IrishResearch scholar | Designing &amp; Evaluating tailored digital health interventions | Surf, yoga &amp; the great outdoors</t>
  </si>
  <si>
    <t>The Clay Center at Massachusetts General Hospital ~ shining light on #MentalHealth through education ~ #HealthyMinds</t>
  </si>
  <si>
    <t>Associate Director, Clay Center for Young Healthy Minds: Developing Resilience through Engagement, Awareness and Media (DREAM). Massachusetts General Hospital</t>
  </si>
  <si>
    <t>Learn about innovative, game-changing science from Massachusetts General Hospital, the number one research hospital in America.
Blog: https://t.co/GDBiNwATSq</t>
  </si>
  <si>
    <t>Public health, data, &amp; policy geek. ED @bigcitieshealth. Sports fan. Political junkie. Married to @Dan_Zibel. Mom to two (mostly) fabulous kids. Tweets my own.</t>
  </si>
  <si>
    <t>Based in @HarvardChanSPH's Dept. of Social &amp; Behavioral Sciences, the Prevention Research Center works with communities to improve nutrition &amp; physical activity</t>
  </si>
  <si>
    <t>#BCHC is a forum for the leaders of America’s largest health departments. Together we promote &amp; protect the health of 1 in 6 people living in the United States.</t>
  </si>
  <si>
    <t>Dedicated to those dedicated to their health</t>
  </si>
  <si>
    <t>Pediatric Endocrinologist @uwsmph/@uwhealthkids #PedsEndo #T1D #Health @UWMadison/@GCGradStudies/@UR_Med Alum.   Tweets are my own; RTs don't imply endorsement.</t>
  </si>
  <si>
    <t>The official medical society of pediatric endocrinologists from North America. 
https://www.pedsendo.org/docs/PESsocialmediapostingrules11-2018.pdf</t>
  </si>
  <si>
    <t>Original Research. Compelling Commentaries. Latest News. AAP Journals delivers pediatrics information on the forefront of children’s health care.</t>
  </si>
  <si>
    <t>MEE Productions Inc. is a communications firm that develops culturally relevant messages for hard-to-reach urban audiences. Founded in 1990 by @IJJuzang.</t>
  </si>
  <si>
    <t>Founder and President of @MEEProductions</t>
  </si>
  <si>
    <t>Go NAP SACC is dedicated to helping child care providers improve their healthy eating and physical activity policies, practices, and environments.</t>
  </si>
  <si>
    <t>Consultant at Rillian: focus on public (population/community) health -- community health assessments &amp; more -- and data science.</t>
  </si>
  <si>
    <t>The KP Southern California Department of Research &amp; Evaluation conducts translational research to improve  health. Tweets are not medical advice.  #KPResearch</t>
  </si>
  <si>
    <t>Sr. Communications Specialist at Kaiser Permanente. KP history buff. Animal rescue advocate. Austin, Texas native. Posts/opinions are my own.</t>
  </si>
  <si>
    <t>Introduced lap prostatectomy. CEO at Allevion, which is building a free market for surgery. Why? Because patients need more than widgets.</t>
  </si>
  <si>
    <t>PRO: Freedom, 2A, fitness, health, carnivore diet, intelligence, self reliance | ANTI: Feminism, veganism, liberalism, big pharma, big ag. IG= reallaurenhansen</t>
  </si>
  <si>
    <t>Nice streets for everyone. Ped bike law. _xD83C__xDF33__xD83D__xDEB2__xD83D__xDEB8__xD83D__xDEB6__xD83C__xDFFE_‍♀️_xD83C__xDF32__xD83C__xDFD8__xD83D__xDD7A__xD83C__xDFFB__xD83D__xDC83__xD83C__xDFFB_❤️_xD83C__xDF33_</t>
  </si>
  <si>
    <t>Personal Twitter account...... My ramblings are my own</t>
  </si>
  <si>
    <t>Get your FREE Planning your Path to Pregnancy Starter Kit here ---- https://t.co/O2Gj5spMtP - #naturalpathtopregnancy - leyla@motherhooddiaries.com</t>
  </si>
  <si>
    <t>Research.  Writing.  Media liaisons.</t>
  </si>
  <si>
    <t>The Future Of Cryptocurrency. A cryptocurrency is a digital currency that is created and managed through the use of advanced encryption technique's.</t>
  </si>
  <si>
    <t>Host of Randirobics Kids Show @BBSRadio Streaming throughout 35 Countries! Mission is to combat #ChildhoodObesity Member of Friars Club, CERT Deputy.</t>
  </si>
  <si>
    <t>_xD83D__xDC41_️_xD83D__xDC51__xD83D__xDC28_</t>
  </si>
  <si>
    <t>Impacting, Empowering &amp; Transforming the lives of the African-Caribbean health and wellness community. #BeWell _xD83D__xDC9A_</t>
  </si>
  <si>
    <t>The #joraeswimmingcap has been created for you! Whether you have locs, weave, curls or long hair our caps come in a range of sizes and colours to cater for all.</t>
  </si>
  <si>
    <t>Innovative swim cap #Swimscarf is great for Long hair, Afro, Natural hair. Design for the woman on the go, protection from chlorine and saltwater.</t>
  </si>
  <si>
    <t>National Register of Education Suppliers. Free for schools to access.</t>
  </si>
  <si>
    <t>Exercised based learning that improves alertness, attention and motivation.
Classroom based activities from the future. Smarter, fitter, happier! #activelessons</t>
  </si>
  <si>
    <t>Trusted source of info, guidance + advice for #Heads #SLT’s + #Teachers of all UK #Schools #Academies #Education #Teaching #Technology #Edtech #SEN #SEND</t>
  </si>
  <si>
    <t>Nutritionist. Ex fitness trainer. Health Information Officer @WCRF_UK. Interested in the links between diet, lifestyle and disease risk. Views are my own.</t>
  </si>
  <si>
    <t>A coalition of 40+ organisations working together to reduce overweight &amp; obesity</t>
  </si>
  <si>
    <t>#RD2B Currently at Coventry University.   All views are my own</t>
  </si>
  <si>
    <t>Member of @AccCommScot,  @YoungScot, @SOA_tweets | OBE | Interests: improving public services &amp; empowering local communities, children and young people.</t>
  </si>
  <si>
    <t>We are creative thinkers delivering PR &amp; Social Media with a personal touch. We are #YourDepartment - Based at @sharpproject</t>
  </si>
  <si>
    <t>Digital Marketing &amp; PR for @conistonhotel and a lover of dog memes, music, gin &amp; baked goods!</t>
  </si>
  <si>
    <t>Consultant in Public Health-Freelance. systems thinker, passions:social justice, health inequalities,housing,food,poverty, education as determinants of health</t>
  </si>
  <si>
    <t>The Running Bee Foundation aims to improve the health and well-being of local residents and to help tackle the challenge of childhood obesity.</t>
  </si>
  <si>
    <t>We are the proud City of Manchester's charity. We aim to improve the lives and life chances of Manchester people and our communities. Join us!</t>
  </si>
  <si>
    <t>Official account of the Mayor of Greater Manchester, not managed personally by Andy but you can follow his personal account @andyburnhamGM</t>
  </si>
  <si>
    <t>Doctor/trustee at one-eighty/member of: LGBT Labour _xD83C__xDF08__xD83C__xDF39_; Fabian Soc; Unite; BMA/Special interest in health inequalities_xD83D__xDCA1_</t>
  </si>
  <si>
    <t>The European Association of Dental Public Health was founded in 1996 as an international and independent science-based forum.</t>
  </si>
  <si>
    <t>Proud to be Interim Head of Connected Communities, North Ayrshire helping communities achieve their dreams. Views all mine</t>
  </si>
  <si>
    <t>Headteacher of Washingborough Academy and DEd student researching #FoodEducation and School Leadership. Trustee of @tastedfeed: sensory food education.</t>
  </si>
  <si>
    <t>Brain drippings. Not as bland as I look.</t>
  </si>
  <si>
    <t>hey it's eggy I made a Twitter    http://sweeteggyroll.deviantart.com</t>
  </si>
  <si>
    <t>Adj A/Prof, Menzies Centre for Health Policy, Univ of Sydney. Health policy wonk, political junkie, ski nut, avid hiker</t>
  </si>
  <si>
    <t>A UK centre of excellence, supporting the development of universally high-quality health visiting practice.</t>
  </si>
  <si>
    <t>Mother, Nana, Health Visitor &amp; Midwife. Working and playing hard using SoMe to make a difference in evidence based practice.</t>
  </si>
  <si>
    <t>Explore Learn Contribute. A different kind of website bringing evidence from practice and information about how evidence based decisions are made</t>
  </si>
  <si>
    <t>#ethicsgirl. Passions:- Mothers meeting their Breastfeeding goals, 
Informed Choice, Safe/Responsive Bottlefeeding, Mother &amp; Infant Mental Health, #Microbiome</t>
  </si>
  <si>
    <t>Official Twitter account for Plymouth City Council's Office for the Director of Public Health.</t>
  </si>
  <si>
    <t>Assistant Director of Public Health/Head of Health Improvement, NHS A&amp;A. Give, receive, connect #kindnessmatters _xD83C__xDF3A_ Personal views.</t>
  </si>
  <si>
    <t>A pan London project which utilises the "small changes make a big difference" principle by reducing salt, fats and sugar in foods aimed at businesses. Join now</t>
  </si>
  <si>
    <t>Senior Lecturer Early Years University of Northampton. HV. Member of APPG 'Fit and Healthy Childhood' Chair of Governors at Pineham Barns .Views my own.</t>
  </si>
  <si>
    <t>Food for thought from a PhD-dietitian-nutrition policy advocate-foodie exploring London. Research and Policy Advisor @Food_Foundation. Views my own.</t>
  </si>
  <si>
    <t>_xD83D__xDCE3_Food Active is a programme of work advocating for measures &amp; action to promote healthy weight, regionally and nationally.</t>
  </si>
  <si>
    <t>London's quality daily business paper - in print and online. For all distribution queries, see @CityAMDist.</t>
  </si>
  <si>
    <t>CEO School &amp; Public Health Nurses Association (https://t.co/3C7l88GAID).Nurse 40 yrs &amp; midwife. School Nurse/SCPHN 28yrs &amp; proud 2be awarded OBE! All views my own.</t>
  </si>
  <si>
    <t>A happy little robot that loves to retweet any #systematicreview #metaanalysis #SysRev #evidencesynthesis #researchsynthesis tweets. By @MetaEvidence</t>
  </si>
  <si>
    <t>Teeth Team is a children’s education initiative where we strive to educate children about oral health. #DCby1 #teethteam</t>
  </si>
  <si>
    <t>Health Visitor(SCPHN)and Specialist School Nurse(SCPHN). CSE Champion. Raising the importance of exercise and mindfulness.Tweets own view.Runs_xD83C__xDFC3__xD83C__xDFFB_‍♀️</t>
  </si>
  <si>
    <t>Dietitian &amp; Public Health Nutritionist Prof @TeessideUni Assoc Dir @Fuse_online Research: foodenvironments, obesity &amp; energydrinks. Runs charity @TDavidAshwell</t>
  </si>
  <si>
    <t>@BigO_project aims to lower #childhood #obesity rates by collecting, visualizing and analyzing #BigData on children's behavioural patterns and their environment</t>
  </si>
  <si>
    <t>Independent urban health foundation. We work with @GSTTnhs &amp; others to improve health in the London boroughs of Lambeth &amp; Southwark. Also at @SupportGSTT</t>
  </si>
  <si>
    <t>Tweets from Mark Hardy, Chair of @apiplay, voice of the play industry. Campaigns for policy recognition of the value &amp; benefits of play #APImember</t>
  </si>
  <si>
    <t>API is a trade association representing the interests of manufacturers, designers, installers and distributors of indoor and outdoor play equipment &amp; surfacing.</t>
  </si>
  <si>
    <t>SPE is the lead #trade #association representing organisations that supply and manufacture #sports #equipment in the #education and #leisure industries.</t>
  </si>
  <si>
    <t>Your leading source of international, cutting-edge research, review, and opinion in clinical diabetes and endocrinology</t>
  </si>
  <si>
    <t>Chronic Disease &amp; Lifecourse Epidemiology. Postdoctoral Researcher at the Urban Health Collaborative, INCAP &amp; Drexel University. Hungry mind. Incurably curious.</t>
  </si>
  <si>
    <t>Linguist/Photographer. STOP BREXIT. Pls sign/RT my petition if you are threatened by med shortages. http://chng.it/yVq7PqxYXD</t>
  </si>
  <si>
    <t>Cloud-based software for food manufacturers. Manage supplier approvals with agile:SA, or innovate with compliance with agile:NPDtech. http://agilechilli.com</t>
  </si>
  <si>
    <t>Food Matters Live is a B2B event exploring the relationship between food, health &amp; nutrition.  19 – 20 Nov 2019, ExCeL London.</t>
  </si>
  <si>
    <t>The PRCA is the trade association for Irish consultancies engaged in the practice of PR. This account primarily retweets the activity of our members.</t>
  </si>
  <si>
    <t>Hanover is an award-winning, independent communications consultancy that advises businesses on enhancing and protecting reputation to drive returns.</t>
  </si>
  <si>
    <t>Tweeting and retweeting all #foodmanufacutring and #mfgUK tweets</t>
  </si>
  <si>
    <t>Program Manager</t>
  </si>
  <si>
    <t>Dr. Rela Institute and Medical Centre is a 450 bedded quaternary  hospital in Chennai, within the campus of Sri Balaji Medical College and  University.</t>
  </si>
  <si>
    <t>European. Public Health. Research @food_active @healthystadia. PhD candidate @UofGlasgow. Sport &amp; health. Better food. Cycling. Footie. #NCFC. Parkruns. VMO</t>
  </si>
  <si>
    <t>Research associate in Appetite and obesity group, Uni of Liverpool. Interested in NCDs and nutrition. views my own.</t>
  </si>
  <si>
    <t>A collaboration between the Children’s Health System of Texas and the University of Texas School of Public Health.</t>
  </si>
  <si>
    <t>On a mission to end childhood obesity via research &amp; advocacy; mom of 3, yogini who loves the hot room, previous US Kayak Team athlete, UM alumni, UT Professor.</t>
  </si>
  <si>
    <t>Building Healthy Communities</t>
  </si>
  <si>
    <t>For our members and the public, we tweet about healthy living, wellness, youth development and social responsibility.</t>
  </si>
  <si>
    <t>Infant &amp; Toddler Forum - simple, practical advice and resources for the parents of toddlers and health and childcare professionals</t>
  </si>
  <si>
    <t>Delicious freshly prepared herbs, fruit &amp; veg in a bottle! Making home cooking from scratch easy &amp; healthy! Working on exciting rebranding &amp; new products!</t>
  </si>
  <si>
    <t>Saucy Social Stage Director @SaucyAffairRaw, working on exciting rebranding &amp; new products!</t>
  </si>
  <si>
    <t>Lead for L&amp;D @CamdenCouncil, trustee at @HENRYhealthy, governor @FerryLaneN17. interested in L&amp;D; behaviour change; obesity prevention; localgov; green issues</t>
  </si>
  <si>
    <t>Health Exercise and Nutrition for the Really Young.  National charity that supports families so that children get the best start in life.</t>
  </si>
  <si>
    <t>Confessions of a neurotic meme collector trapped in the body of a health student working round a series of unfortunate events</t>
  </si>
  <si>
    <t>Chef, nutrition, health, food waste &amp; all things baked. Investor Engagement Manager @ShareAction</t>
  </si>
  <si>
    <t>Our vision is a world where ordinary savers and institutional investors work together to ensure our communities and environment are safe and sustainable</t>
  </si>
  <si>
    <t>Care is the Heart of our Work</t>
  </si>
  <si>
    <t>Provide specialist skills and resources to self help groups and stakeholders, across Nottinghamshire and nationally #SelfHelpWorks</t>
  </si>
  <si>
    <t>Full-time Government Relations, Lobbying, Advocacy &amp; Consulting Firm</t>
  </si>
  <si>
    <t>CEO, Esmee Fairbairn Foundation and proud to be so @esmeefairbairn. Views are mine.</t>
  </si>
  <si>
    <t>Food and Health programme @shareaction. Love films, food and films about food. Views are my own.</t>
  </si>
  <si>
    <t>Soñadora y optimista, trabajando por los niños como Directora de Gasol Foundation / Dreamer and optimistic: working for children as Gasol Foundation Director</t>
  </si>
  <si>
    <t>The nation's premier conference on childhood obesity. Save the date for the next conference, taking place July 15-18 in Anaheim, CA.</t>
  </si>
  <si>
    <t>Founded by @marcgasol &amp; @paugasol we strive to reach #ZeroChildhoodObesity through #HealthyHabits: #Sport #PhysicalActivity #Nutrition &amp; #EmotionalWellbeing</t>
  </si>
  <si>
    <t>We launched in 2015 to encourage more action to tackle preventable illnesses  #behaviourchange #physicalhealth #mentalhealth
#preventionbeatscure</t>
  </si>
  <si>
    <t>Nutritionist (MSc, ANutr) interested in global #publichealthnutrition, reduction of #childhoodobesity and #healthinequalities.</t>
  </si>
  <si>
    <t>Passionate #volunteer on #PhysicalActivity advocacy, policy, research &amp; surveillance among children, adults and older people in #Ethiopia   #BeActive  #BeatNCDs</t>
  </si>
  <si>
    <t>Passionate Play mentor, speaker &amp; trainer. Supporting schools through the OPAL programme. Tweets ALWAYS my own, NOT OPAL! Retweeting does not indicate agreement</t>
  </si>
  <si>
    <t>I'd like to think all views are my own...</t>
  </si>
  <si>
    <t>Communications Manager @ShareAction #ExecPay #LivingWage #ClimateAction #DecentWork #BizHumanRights Linguaphile into all things wordy and worldy</t>
  </si>
  <si>
    <t>Aide &amp; Ambassador for CRUK, UoM Clinical Trials Administrator, and RegenMed enthusiast.  Likes SciComm &amp; festivals, dislikes food waste.  All views are my own.</t>
  </si>
  <si>
    <t>Public Relations strategist specializing in healthcare @MillerGeer. #healthcarePR photography/travel/food/craft enthusiast! Make it happen!</t>
  </si>
  <si>
    <t>24/7 local news channel committed to serving communities in Southern California. Facebook/Instagram: SpectrumNews1SoCal lanewsdesk@charter.com</t>
  </si>
  <si>
    <t>TV Reporter @specnews1socal. IDEA? jo.kwon@charter.com. Fill in @kfiam640. Advisory Council: @gladeo_org. Surfer w/a side of sass. IG: @kwonpic. Past @cbsla.</t>
  </si>
  <si>
    <t>For 50 years, AltaMed has provided culturally inclusive #health care and advocated for our #SouthernCalifornia communities. #Growhealthy with us!</t>
  </si>
  <si>
    <t>Registered Dietitian. Masters of Health Science in Nutrition Communication. Nutrition Educator. Advocate Against Nutrition Crimes. Tweets are my own.</t>
  </si>
  <si>
    <t>Birchmount • Centenary • General –
Canada's leading community teaching health network - transforming your health experience.</t>
  </si>
  <si>
    <t>Watch for my hearts work! Homeless to Hopeful:My Journey</t>
  </si>
  <si>
    <t>TV Host Fox News Channel 9 PM EST. Nationally Syndicated Radio Host 3-6 PM EST. http://Hannity.com Retweets, Follows NOT endorsements! Due to hackings, no DM’s!</t>
  </si>
  <si>
    <t>Mayor of New York City and candidate for president. Fighting for working people, no matter how much money you make or where you live. Ads by de Blasio 2020.</t>
  </si>
  <si>
    <t>Get the latest news, alerts, sports, photos and more from Canada's largest daily newspaper.  1-800-279-0181 Instagram: (@)thetorontostar</t>
  </si>
  <si>
    <t>Early Childhood Educator for Full Day Kindergarten in Scarborough</t>
  </si>
  <si>
    <t>https://t.co/kUFzydWN5h</t>
  </si>
  <si>
    <t>Editorial manager of Journal of Obesity and Weight Loss</t>
  </si>
  <si>
    <t>Conseil Investissement Intelligence Distributeurs ORGANO GOLD ENAGIC KANGEN WATERS UKON CURCUMA Water sommelier  CBD+ by Serge PRUDENCIO sci.psdvi@gmail.com</t>
  </si>
  <si>
    <t>@2020Dentistry3 official Twitter account 
 https://t.co/WLspLVDaUs
 #SharedLearning</t>
  </si>
  <si>
    <t>Public Health Nutritionist   _xD83C__xDF4F__xD83C__xDF4E__xD83C__xDF50__xD83C__xDF70__xD83C__xDF69__xD83E__xDD66__xD83E__xDD55__xD83C__xDF36_️_xD83C__xDF4D_</t>
  </si>
  <si>
    <t>I'm creator of the clinically proven Slimpod programmes - a simple way to retrain your brain to eat less, cut sugar and move more. Lose weight and keep it off!</t>
  </si>
  <si>
    <t>No deft punner. Plant lover. Offal enthusiast. Creative Partner @HubbubUK @EatClubOrg. Anth of Food MA.</t>
  </si>
  <si>
    <t>Working to lower population salt intake to 6g a day #EatLessSalt</t>
  </si>
  <si>
    <t>Excess sugar is linked to obesity, type 2 diabetes &amp; tooth decay. It is time we all take action! NGO.</t>
  </si>
  <si>
    <t>Sputnik news agency &amp; radio. Latest news, stories and voices from http://sputniknews.com/</t>
  </si>
  <si>
    <t>Everything about purchase behaviour. We know shoppers and what they buy, use and why. Part of @Kantar the world's leading data, insights and consultancy company</t>
  </si>
  <si>
    <t>We're Food and Drink Federation (FDF), the voice of the UK food and drink industry. See @TimRycroft_FDF @FDFCorpAffairs @FDFScotland @HelenMunday_FDF @Nicki_FDF</t>
  </si>
  <si>
    <t>At Alzein Pediatrics, we care for the health and wellbeing of your child from cradle to career.</t>
  </si>
  <si>
    <t>Sustainability consultancy helping some of the world’s leading companies improve their environmental, ethical &amp; social impact, including Nestle, Primark &amp; Tesco</t>
  </si>
  <si>
    <t>Visit ScienceDaily to read breaking news about the latest discoveries in science, health, the environment, and technology.</t>
  </si>
  <si>
    <t>_xD83C__xDF1F_ Research-based apps, courses and workshops for children preparing for SATs, 11+, GCSEs and A'levels
_xD83C__xDF1F_#morehandwritingapp - online assessment app, ages 5+</t>
  </si>
  <si>
    <t>Dietitian. APD. PhD researcher. @Uni_Newcastle @HMRIAustralia @GomeroiBabies @Mothers_Babies</t>
  </si>
  <si>
    <t>@QUT’s (Queensland University of Technology) official newsroom. Tweets about our award-winning researchers, staff &amp; news. Expert availability &amp; media pointers.</t>
  </si>
  <si>
    <t>Real Health Matters</t>
  </si>
  <si>
    <t>I am the author of the award winning children's series Waffles &amp; Pancakes series. Novel Series Forever &amp; Always ~ Destiny, just released Forever &amp; Always ~ Fate</t>
  </si>
  <si>
    <t>My expertise is in creating and maintaining thriving organizational cultures. Contact me to brainstorm and determine ways we can collaborate. Make a Great Day!</t>
  </si>
  <si>
    <t>mom of 3</t>
  </si>
  <si>
    <t>Experts in life science communication</t>
  </si>
  <si>
    <t>Maker of sammiches</t>
  </si>
  <si>
    <t>ASTHO is the national nonprofit representing the state and territorial #publichealth agencies of the US, US territories, and DC. Visit https://t.co/u3mXNiUTGB.</t>
  </si>
  <si>
    <t>Energy Krazed is a non-profit that provides programs for teens to help them realize their full energy potential - enhancing their quality of life and health.</t>
  </si>
  <si>
    <t>Helping you live healthy in Somerville MA. Fan of the Mobile Market, Shape Up Approved, Mayor's Wellness Challenge, and Road Races. Great jumper. Apple eater.</t>
  </si>
  <si>
    <t>Yummy Mummy, obsessed runner _xD83C__xDFC3__xD83C__xDFFB_‍♀️ _xD83C__xDFC3__xD83C__xDFFB_‍♀️_xD83C__xDFC3__xD83C__xDFFB_‍♀️_xD83C__xDFC5_</t>
  </si>
  <si>
    <t>The official account for the Sky Sports Premier League channel</t>
  </si>
  <si>
    <t>Living Healthy, happy, active and emotionally and spiritually fulfilled is no doubt the desire of every human being unless distracted by other things in life.</t>
  </si>
  <si>
    <t>I am a dental hygienist in Portland, OR and spend most of my time out in the nature. I'm also an avid researcher to find the best rand most fun activities.</t>
  </si>
  <si>
    <t>PGR student coordinator at Newcastle University (UK), &amp; supervisor to several PhD students. Views are personal, retweets &amp; likes don't guarantee agreement.</t>
  </si>
  <si>
    <t>@hrbireland funded study aims to explore parents’ and primary caregivers’ experiences of infant feeding, and how best to support them in Irish primary care</t>
  </si>
  <si>
    <t>Psychologist, Postdoctoral research fellow in Public Health, bookworm &amp; runner! Interested in maternal &amp; child health &amp; well-being</t>
  </si>
  <si>
    <t>Prof of Population Nutrition &amp; Global Health, University of Auckland; Honorary Professor, Global Obesity Centre, Deakin University</t>
  </si>
  <si>
    <t>PLOS ONE is an international, peer-reviewed, open-access, online science publication.</t>
  </si>
  <si>
    <t>Enjoys working with families to create healthy habits</t>
  </si>
  <si>
    <t>The EC Funded I.Family Study - researching determinants of eating behaviour in European children, adolescents and their parents</t>
  </si>
  <si>
    <t>Epidemiology Researcher</t>
  </si>
  <si>
    <t>JAMA #Pediatrics seeks to provide state-of-the-art information to advance the #health and well-being of #infants, #children, and #adolescents.</t>
  </si>
  <si>
    <t>Professor of International Health, nutritional anthropologist, obesity and diabetes prevention, food and culture, sustainability and policy. Opinions my own.</t>
  </si>
  <si>
    <t>The Centre of Research Excellence in Early Prevention of Obesity in Childhood: working collaboratively on approaches for the prevention of obesity in under 5's</t>
  </si>
  <si>
    <t>Peadiatric nutritionist, oncology dietitian, researcher, children's nutrition consultant, foodie, mum.</t>
  </si>
  <si>
    <t>Associate Professor Diet and Obesity. NIHR CDF, nutrition,  obesity, trials, maternal health. Leeds CTRU &amp; Bradford Institute of Health Research</t>
  </si>
  <si>
    <t>Professor of Nutrition and Childhood Obesity at Leeds Beckett University; Views expressed are my own.</t>
  </si>
  <si>
    <t>Professor of Nursing at Sydney University and Sydney Local Health District. Obesity prevention research.</t>
  </si>
  <si>
    <t>APD/PhD | public health nutritionist | accredited practising dietitian | senior lecturer @qut #foodliteracy #publichealthnutrition</t>
  </si>
  <si>
    <t>We want you to find the best digital health strategy! Find all news around #eHealth and #mHealth here!</t>
  </si>
  <si>
    <t>APD Dietitian. Research Fellow @childhealthqld Social Media Editor @ejcneditor Paediatric nutrition, eHealth, mHealth, telehealth research _xD83D__xDCCD_#DAA2019</t>
  </si>
  <si>
    <t>Paediatric Dietitian (APD)    @childhealthqld _xD83D__xDC7C__xD83C__xDFFC__xD83C__xDF4F_ PhD Candidate in Predictive Medicine - Obesity @uqhealth | i-PATHWAY 2020 _xD83D__xDCCA__xD83E__xDD13_</t>
  </si>
  <si>
    <t>Young Ambassador of the Year 2018 @PrincesTrust | @YoungMindsUK activist | Raising awareness of Eating Disorders in men | Contact: tom.rebair@gmail.com</t>
  </si>
  <si>
    <t>Prof in Nutrition &amp; Dietetics, University of Newcastle, NHMRC Senior Research Fellow, DAA Fellow, #APD, ABC Catalyst, The Conversation, opinions my own</t>
  </si>
  <si>
    <t>Laparoscopic and Bariatric Surgeon, Assistant Professor, Participant of Anti-Obesity Movement and Avid Blogger from Surat</t>
  </si>
  <si>
    <t>dietitian, researcher of obesity, dietary assessment, validation, food addiction, views my own</t>
  </si>
  <si>
    <t>@Daily_star defence reporter and documentary maker</t>
  </si>
  <si>
    <t>_xD83C__xDF3F_All-natural vitamins &amp; supplements _xD83D__xDC49_Specializing in Clean, Vegan, Non-GMO, Organic, Gluten-Free &amp; Soy/Egg/Dairy Free products. _xD83E__xDD47_Made in the USA 877-804-3258</t>
  </si>
  <si>
    <t>moi, io, yo, del mundo para el mundo. bendecido por la Sangre de Cristo. aventurero. easy going, open minded, citizen of the world.</t>
  </si>
  <si>
    <t>ALMOND Supreme #icesupreme...'World's Healthiest Frozen Treat' Plant-based; Nuts, Fruits and Veggies #glutenfree, #paleo...read our label.</t>
  </si>
  <si>
    <t>Professional blogger,educator, natural food chef and thought leader. Psssst .... Illness Ain't Neccesary..Pass It On.https://t.co/IdD3UPc3pP</t>
  </si>
  <si>
    <t>Energy,escapism and fun http://movies.My superpowers are super  positivity iam able to withstand extreme negativity and i have powerful optimistic traits</t>
  </si>
  <si>
    <t>The World Obesity Federation is a not-for-profit organisation devoted to addressing the global #obesity burden. Sign up for our news: https://t.co/cScvNSBvZw</t>
  </si>
  <si>
    <t>STOP is a 4 year Horizon 2020 consortium project which will identify policy changes to address childhood obesity across Europe</t>
  </si>
  <si>
    <t>CO-CREATE is a 5 year Horizon 2020 project which encourages youth involvement in tackling obesity and promoting good health in Europe</t>
  </si>
  <si>
    <t>Health &amp; Fitness fanatic. Lover of all animals. End factory farming!!! Huge fan of Survivor!</t>
  </si>
  <si>
    <t>Population health researcher with an interest in preventing chronic disease and childhood obesity. Trials in new ways of addressing complex drivers of NCDs.</t>
  </si>
  <si>
    <t>Transforming health systems through excellence in collaborative, translational research. https://t.co/WtDiLtIDlM</t>
  </si>
  <si>
    <t>Dedicated to finding solutions for better diets, everywhere. Director @FoodPolicyCity; VC London Child Obesity Taskforce; Distinguished Fellow @georgeinstitute</t>
  </si>
  <si>
    <t>To catalyze improvements in population health, with a focus on obesity, through innovative research that empowers people and enables healthier environments</t>
  </si>
  <si>
    <t>Cuenta personal. Fase 2: Aprendizaje. Departamento Relaciones Institucionales @UCAM</t>
  </si>
  <si>
    <t>Twitter oficial de la UCAM Universidad Católica San Antonio de Murcia. #LideraTuFuturo</t>
  </si>
  <si>
    <t>PhD in Sport Sciences • Head @UCAM Research Center for High Performance Sport • President @S_C_Society • @NSCA CPT*D &amp; CSCS*D</t>
  </si>
  <si>
    <t>Healthy Aging and Weight Management Specialist|On Line Wellness Coach| Success Coach to Insurance Agents and Retired Military and Spouses</t>
  </si>
  <si>
    <t>Nutritionist - Project Officer, London Child Obesity Task force - London based Explorer</t>
  </si>
  <si>
    <t>Founded by @ProfPaulGately. MoreLife provides services aiming to give people more confidence,more health,more energy &amp; ultimately more life.We run @MoreLifeCamp</t>
  </si>
  <si>
    <t>@UCAM_Alimenta “Es detestable esa avaricia espiritual que tienen los que sabiendo algo, no procuran la transmisión de esos conocimientos” (Miguel de Unamuno)</t>
  </si>
  <si>
    <t>Communication and EU expert; freelance journalist/producer; Interested in EU affairs, arts, culture and sustainable development; views expressed are my own</t>
  </si>
  <si>
    <t>CEMAS promotes, manages and disseminates sustainable food actions in cities worldwide.</t>
  </si>
  <si>
    <t>#Grados Nutrición Humana y #Dietética - CC. #Tecnología de #Alimentos. Dpto. Tecnología de la #Alimentación y #Nutrición. Campus de la #Alimentación @UCAM</t>
  </si>
  <si>
    <t>Photography for the pleasure of my and yours... _xD83D__xDCF8_ Με ευτυχία και υγεία κάθε μέρα!</t>
  </si>
  <si>
    <t>Grupo de #Investigación dedicado a la Optimización del Entrenamiento y el Rendimiento Deportivo de la @UCAM.
#Deporte #Universidad</t>
  </si>
  <si>
    <t>Centro de Investigación en Alto Rendimiento Deportivo de la @UCAM  Medicina Deportiva, Nutrición, Biomecánica y Fisioterapia (968 278 566 / ciard@ucam.edu)</t>
  </si>
  <si>
    <t>Councillor for Tokyngton, Wembley Hill &amp; Wembley Park | Chair, Community and Wellbeing Scrutiny Committee @Brent_Council | Lead Governor @CNWLNHS</t>
  </si>
  <si>
    <t>Leading independent publisher of authoritative peer-reviewed journals, books, and trade publications in science, technology, engineering, &amp; medicine (STEM)</t>
  </si>
  <si>
    <t>The only peer-reviewed journal focused on actionable strategies to manage &amp; prevent #obesity in children &amp; adolescents</t>
  </si>
  <si>
    <t>Breaking news, analysis, and opinion. Founded in 1877. Our staff on Twitter: https://twitter.com/washingtonpost/lists/washington-post-people</t>
  </si>
  <si>
    <t>Cuenta Oficial del Máster Universitario en Alto Rendimiento Deportivo: Fuerza &amp; Acondicionamiento Físico de la @UCAM acreditado por @NSCA &amp; ANECA</t>
  </si>
  <si>
    <t>Official Twitter account of NSCA-UCAM Master's Program in High Performance Sport: Strength and Conditioning (masterHPS@ucam.edu)</t>
  </si>
  <si>
    <t>Dr Manish Motwani performs Bariatric surgeries at 'Aastha Health Care', Jaslok Hospital and Dr L. H. Hiranandani Hospital at Mumbai. Initiated #giftalife</t>
  </si>
  <si>
    <t>Daily tips on #health, #nutrition, #fitness and more! Helping you be the best you can be, everyday!</t>
  </si>
  <si>
    <t>My clients lose weight in the no-bullshit zone. ★ https://t.co/zNEsjbMgZ4 ★ https://t.co/34pVnVdFDv ★ https://t.co/f0EYsSMggk…★</t>
  </si>
  <si>
    <t>♉️☀️♉️_xD83C__xDF11_♋️⬆️Daily inspiration, conversation, and observation. Message me or visit my website if you would like a personal reading. ❤️</t>
  </si>
  <si>
    <t>Healthy Driven Chicago is a partnership with Edward-Elmhurst Health and @ABC7Chicago to provide resources that will help improve the health of our community.</t>
  </si>
  <si>
    <t>Great Indoor Designs is dedicated to custom designing stunning kitchens, wardrobes, bathrooms, laundries &amp; storage solutions at the most affordable price.</t>
  </si>
  <si>
    <t>I Do What Needs Doing _xD83D__xDC4D_ Entrepreneur,Teacher,BiologyPsychPhilosophyDegrees,Animal Rescue,Drug Counselor,Mother, Lots More_xD83D__xDCA5_</t>
  </si>
  <si>
    <t>CEO: https://t.co/E5mOO9FsI0 &amp; https://t.co/b3aIUtgnhO Blogs:https://t.co/fx3Oet569i https://t.co/ehnYF24nNH https://t.co/qyZeWzPgKq Bio:https://t.co/l6aW6M6bl5</t>
  </si>
  <si>
    <t>Director of Funding at Guy's and St Thomas' Charity, investing in partnerships to improve health in urban areas</t>
  </si>
  <si>
    <t>B2B health care content writer &amp; copywriter | @hubspot Inbound certified | Health journalist @FIRSTmag (views are my own)| Blogger: https://t.co/viiCGYUh5Z</t>
  </si>
  <si>
    <t>Fighting Childhood Obesity by making the least active primary school children get up and moving more of the time. Launched Autumn 2018</t>
  </si>
  <si>
    <t>Electronic location tracking of children on school trips. Designed for schools, used by teachers. Cuts workload, reduces stress, reassures parents.</t>
  </si>
  <si>
    <t>Charlie Randell 20 _xD83C__xDFF4__xDB40__xDC67__xDB40__xDC62__xDB40__xDC65__xDB40__xDC6E__xDB40__xDC67__xDB40__xDC7F_  Disabled Fitness and Lifestyle Vlogger ♿ Get 5% off Posted Protien - CHARLIERANDELL5 _xD83C__xDF6B_AccessAble Champion _xD83D__xDCAA__xD83C__xDFFB_</t>
  </si>
  <si>
    <t>Laparoscopic Gastrointestinal, Bariatric &amp; General  Surgeon #AppleFan #TechEnthusiast #Gamer #Runner #petrolhead #fraghead #fitnessfanatic</t>
  </si>
  <si>
    <t>This is the official account of Food Safety &amp; Standards Authority of India (FSSAI) - the apex food regulator of India under Ministry of Health &amp; Family Welfare.</t>
  </si>
  <si>
    <t>Food Processing Ministry formulates &amp; implements the policies &amp; plans for the food processing industries within the overall national priorities and objectives.</t>
  </si>
  <si>
    <t>The official twitter page for Domino's Pizza India</t>
  </si>
  <si>
    <t>The home of Domino's Pizza on Twitter. Hosted by the crew at Domino's HQ.</t>
  </si>
  <si>
    <t>The National Collaborative on Childhood Obesity Research brings together four of the nation’s leading research funders to halt—and reverse—childhood obesity.</t>
  </si>
  <si>
    <t>Surveying the field of Public Health. Maintained by @thisisdaryn.
Curation of sources is a work in progress. Send feedback to darynr at gmail.</t>
  </si>
  <si>
    <t>Powerful ideas for a healthier world.</t>
  </si>
  <si>
    <t>@SAfoodforlife programme in partnership with @GSTTCharity, working with schools in Lambeth &amp; Southwark to improve their healthy food environment and culture.</t>
  </si>
  <si>
    <t>News, information and events from Southwark Council. We monitor tweets Monday - Friday, 9am - 5pm.</t>
  </si>
  <si>
    <t>A @SoilAssociation programme working in schools, nurseries hospitals, care settings and caterers to make Britain healthier through food.</t>
  </si>
  <si>
    <t>We serve healthy &amp; delicious food to learners in the UK! This account is monitored Mon-Fri during typical work hours. Email us at hello@feedinghungryminds.co.uk</t>
  </si>
  <si>
    <t>This is the careers account of @LEYFonline - a social enterprise of 39 nurseries in London. We believe we can change the world, one child at a time.</t>
  </si>
  <si>
    <t>This is the official Twitter account for the Mayor of London, Sadiq Khan. Tweets before 9 May 2016 are from the previous Mayor</t>
  </si>
  <si>
    <t>#Wife #ChocagoMom of 2 #Workingmom #healtheducation #DisneyMoms #influencer Helping families thru #parenthood Email: mrsrobinson@abreak4mommy.com</t>
  </si>
  <si>
    <t>Skooc is a healthcare company focussed on improving the obesity led conditions of young children and adolescents through habit transformation.</t>
  </si>
  <si>
    <t>http://t.co/2mgeBp3xRQ - the UK's leading site for schools news &amp; views - sign up for free daily email bulletin. RTs ≠ endorsements. Maintained by @EduKitters</t>
  </si>
  <si>
    <t>The essence of the independent mind lies not in what it thinks, but in how it thinks. - Christopher Hitchens</t>
  </si>
  <si>
    <t>Philly</t>
  </si>
  <si>
    <t>Philadelphia, PA</t>
  </si>
  <si>
    <t>England</t>
  </si>
  <si>
    <t>Finsbury Park, London, UK</t>
  </si>
  <si>
    <t>Scotland, United Kingdom</t>
  </si>
  <si>
    <t>Longton, Lancashire</t>
  </si>
  <si>
    <t>Mid-Atlantic</t>
  </si>
  <si>
    <t>Tempe, AZ</t>
  </si>
  <si>
    <t>Based in London</t>
  </si>
  <si>
    <t>USA</t>
  </si>
  <si>
    <t>Boston, MA</t>
  </si>
  <si>
    <t>London</t>
  </si>
  <si>
    <t>Washington, DC</t>
  </si>
  <si>
    <t>Oakland, Calif.</t>
  </si>
  <si>
    <t>Canada</t>
  </si>
  <si>
    <t>Mississauga</t>
  </si>
  <si>
    <t>Johannesburg</t>
  </si>
  <si>
    <t>South Africa</t>
  </si>
  <si>
    <t>Pretoria - Colbyn</t>
  </si>
  <si>
    <t>Galway, Ireland</t>
  </si>
  <si>
    <t>South East, England</t>
  </si>
  <si>
    <t>Cork/Galway, Ireland</t>
  </si>
  <si>
    <t>Cork, Ireland</t>
  </si>
  <si>
    <t>Live in TkPk, Work in DC</t>
  </si>
  <si>
    <t>Southeast Michigan</t>
  </si>
  <si>
    <t>Madison, WI</t>
  </si>
  <si>
    <t>McLean, VA</t>
  </si>
  <si>
    <t>Itasca, IL</t>
  </si>
  <si>
    <t>Atlanta, GA</t>
  </si>
  <si>
    <t>Chapel Hill, NC</t>
  </si>
  <si>
    <t>Charlottesville, VA</t>
  </si>
  <si>
    <t>Pasadena, California</t>
  </si>
  <si>
    <t>Miami</t>
  </si>
  <si>
    <t>Dallas, TX</t>
  </si>
  <si>
    <t>Portland, OR</t>
  </si>
  <si>
    <t>Usually on a plane or Train</t>
  </si>
  <si>
    <t>51.604614,-0.271949</t>
  </si>
  <si>
    <t>New Delhi, India</t>
  </si>
  <si>
    <t>www.Facebook.com/Randirobics</t>
  </si>
  <si>
    <t>London, England</t>
  </si>
  <si>
    <t>London UK</t>
  </si>
  <si>
    <t>UK</t>
  </si>
  <si>
    <t>All UK #Schools</t>
  </si>
  <si>
    <t>West of Scotland</t>
  </si>
  <si>
    <t>Manchester, England</t>
  </si>
  <si>
    <t>Leeds</t>
  </si>
  <si>
    <t>North west, uk</t>
  </si>
  <si>
    <t>Manchester</t>
  </si>
  <si>
    <t>Greater Manchester</t>
  </si>
  <si>
    <t>Oxford, England</t>
  </si>
  <si>
    <t>Worldwide</t>
  </si>
  <si>
    <t>Hamilton</t>
  </si>
  <si>
    <t>Los Angeles, CA</t>
  </si>
  <si>
    <t>raleigh, nc</t>
  </si>
  <si>
    <t>Sydney AUS &amp; Keystone CO</t>
  </si>
  <si>
    <t>London, UK</t>
  </si>
  <si>
    <t>Birmingham</t>
  </si>
  <si>
    <t>Chipping Ongar, East</t>
  </si>
  <si>
    <t>Plymouth, England</t>
  </si>
  <si>
    <t>Ayr, Scotland</t>
  </si>
  <si>
    <t>Northampton, England</t>
  </si>
  <si>
    <t>England, United Kingdom</t>
  </si>
  <si>
    <t>Belfast, Northern Ireland</t>
  </si>
  <si>
    <t>Hull, England</t>
  </si>
  <si>
    <t>North Yorkshire, England</t>
  </si>
  <si>
    <t>Europe</t>
  </si>
  <si>
    <t>Stoneleigh Park, Warwickshire</t>
  </si>
  <si>
    <t>Latin America</t>
  </si>
  <si>
    <t>Dublin City, Ireland</t>
  </si>
  <si>
    <t>LDN | BXL | DUB | ME</t>
  </si>
  <si>
    <t>Chennai, India</t>
  </si>
  <si>
    <t>Glasgow and Liverpool</t>
  </si>
  <si>
    <t>Liverpool, England</t>
  </si>
  <si>
    <t>Nationwide, USA</t>
  </si>
  <si>
    <t>Charleston and Cross Lanes, WV</t>
  </si>
  <si>
    <t>_xD83C__xDDE7__xD83C__xDDF3__xD83C__xDDEC__xD83C__xDDE7_</t>
  </si>
  <si>
    <t>Charleston, WV</t>
  </si>
  <si>
    <t>Ethiopia</t>
  </si>
  <si>
    <t>iPhone: 51.573479,-0.115590</t>
  </si>
  <si>
    <t>Orange County, CA</t>
  </si>
  <si>
    <t>Los Angeles</t>
  </si>
  <si>
    <t>Toronto &amp; GTA, Canada</t>
  </si>
  <si>
    <t>Scarborough, Ontario</t>
  </si>
  <si>
    <t>Illinois, USA</t>
  </si>
  <si>
    <t>NYC</t>
  </si>
  <si>
    <t>New York, NY</t>
  </si>
  <si>
    <t>1 Yonge St., Toronto, Canada</t>
  </si>
  <si>
    <t>scarborough, ontario</t>
  </si>
  <si>
    <t>France +33618850982  Global</t>
  </si>
  <si>
    <t>Edinburgh, Scotland</t>
  </si>
  <si>
    <t>London, Barts &amp; The London</t>
  </si>
  <si>
    <t>Global</t>
  </si>
  <si>
    <t>Planet Earth</t>
  </si>
  <si>
    <t>Evergreen Park, IL</t>
  </si>
  <si>
    <t>Rockville, MD</t>
  </si>
  <si>
    <t>Newcastle, New South Wales</t>
  </si>
  <si>
    <t>Brisbane, Queensland</t>
  </si>
  <si>
    <t>VA</t>
  </si>
  <si>
    <t>Thunder Bay Ontario Canada</t>
  </si>
  <si>
    <t>American Twilight</t>
  </si>
  <si>
    <t>Arlington, VA</t>
  </si>
  <si>
    <t>Indianapolis, IN</t>
  </si>
  <si>
    <t>Somerville, MA</t>
  </si>
  <si>
    <t>San Jose, CA</t>
  </si>
  <si>
    <t>Portland, Oregon</t>
  </si>
  <si>
    <t>Newcastle Upon Tyne, England</t>
  </si>
  <si>
    <t>Auckland, NZ</t>
  </si>
  <si>
    <t>San Francisco, USA &amp; Cambridge, UK</t>
  </si>
  <si>
    <t>EU</t>
  </si>
  <si>
    <t>Cuenca, Spain</t>
  </si>
  <si>
    <t>Chicago, IL</t>
  </si>
  <si>
    <t>Baltimore, MD</t>
  </si>
  <si>
    <t>Sydney, New South Wales</t>
  </si>
  <si>
    <t>Brisbane, Australia</t>
  </si>
  <si>
    <t>The University of Newcastle AU</t>
  </si>
  <si>
    <t>Surat</t>
  </si>
  <si>
    <t>Clearwater, FL</t>
  </si>
  <si>
    <t>Yonkers, NY</t>
  </si>
  <si>
    <t>Made in America</t>
  </si>
  <si>
    <t>Oregon, USA</t>
  </si>
  <si>
    <t>Ocean Grove - Barwon Heads</t>
  </si>
  <si>
    <t>Melbourne, Victoria</t>
  </si>
  <si>
    <t>Australia</t>
  </si>
  <si>
    <t>Murcia (Spain)</t>
  </si>
  <si>
    <t>Groton CT</t>
  </si>
  <si>
    <t>Región de Murcia, España</t>
  </si>
  <si>
    <t>Valencia</t>
  </si>
  <si>
    <t>Valencia, Spain</t>
  </si>
  <si>
    <t>Greece</t>
  </si>
  <si>
    <t>New Rochelle, NY</t>
  </si>
  <si>
    <t>Murcia (España)</t>
  </si>
  <si>
    <t>Murcia, Spain</t>
  </si>
  <si>
    <t>Ocean, NJ; Hewlett, NY</t>
  </si>
  <si>
    <t>New Jersey, USA</t>
  </si>
  <si>
    <t>Mount Gravatt East, Brisbane</t>
  </si>
  <si>
    <t>United States</t>
  </si>
  <si>
    <t>Petaluma, CA</t>
  </si>
  <si>
    <t>Bristol, England</t>
  </si>
  <si>
    <t>Connecticut, USA</t>
  </si>
  <si>
    <t>Dartford, Kent</t>
  </si>
  <si>
    <t>Delhi, India</t>
  </si>
  <si>
    <t>Ann Arbor, MI</t>
  </si>
  <si>
    <t>Southwark, London</t>
  </si>
  <si>
    <t>London, United Kingdom</t>
  </si>
  <si>
    <t>Ottawa, Ontario</t>
  </si>
  <si>
    <t>Bengaluru, India</t>
  </si>
  <si>
    <t>An Alternate Universe</t>
  </si>
  <si>
    <t>https://twitter.com/TFInTheMix</t>
  </si>
  <si>
    <t>https://t.co/QeWyyrUeoF</t>
  </si>
  <si>
    <t>http://www.projectbluenovember.com/</t>
  </si>
  <si>
    <t>https://t.co/7X5mPXlnco</t>
  </si>
  <si>
    <t>https://t.co/huTVx4GqfA</t>
  </si>
  <si>
    <t>http://t.co/jb5YAGyxYs</t>
  </si>
  <si>
    <t>https://t.co/sLUvuKdCiz</t>
  </si>
  <si>
    <t>https://t.co/rwEI3WlVD9</t>
  </si>
  <si>
    <t>http://t.co/xFkXvgK7iw</t>
  </si>
  <si>
    <t>https://t.co/fkZi7GnhUF</t>
  </si>
  <si>
    <t>https://t.co/QCrWZPY40H</t>
  </si>
  <si>
    <t>http://t.co/518hzVV7qs</t>
  </si>
  <si>
    <t>http://t.co/Bfuw9KoJeh</t>
  </si>
  <si>
    <t>http://t.co/CweJZIRkNN</t>
  </si>
  <si>
    <t>https://t.co/JgTeRUR1fW</t>
  </si>
  <si>
    <t>http://t.co/zGGx81ursj</t>
  </si>
  <si>
    <t>https://k-p.li/aboutKP</t>
  </si>
  <si>
    <t>http://t.co/EM7TPcRZ79</t>
  </si>
  <si>
    <t>http://canada.ca/health</t>
  </si>
  <si>
    <t>https://t.co/dzNoRdTb9U</t>
  </si>
  <si>
    <t>https://t.co/PdTg8N4ozQ</t>
  </si>
  <si>
    <t>https://t.co/UnA1DXuWgG</t>
  </si>
  <si>
    <t>https://t.co/Djdmmm8k51</t>
  </si>
  <si>
    <t>https://t.co/Dh2sc9tDvs</t>
  </si>
  <si>
    <t>http://t.co/hNTGtS2LBF</t>
  </si>
  <si>
    <t>https://t.co/fviMHrrhey</t>
  </si>
  <si>
    <t>http://t.co/THjRkKwXlT</t>
  </si>
  <si>
    <t>https://t.co/tHrdoDQ1pc</t>
  </si>
  <si>
    <t>https://t.co/vYkRG4D3Ud</t>
  </si>
  <si>
    <t>http://pediatrics.wisc.edu/endofellowship</t>
  </si>
  <si>
    <t>http://www.pedsendo.org</t>
  </si>
  <si>
    <t>http://pediatrics.aappublications.org/</t>
  </si>
  <si>
    <t>http://meeproductions.com</t>
  </si>
  <si>
    <t>http://t.co/OiRq2ZEh0Q</t>
  </si>
  <si>
    <t>http://t.co/kfydNFhyom</t>
  </si>
  <si>
    <t>https://t.co/ppL4TAzxzh</t>
  </si>
  <si>
    <t>http://t.co/o2atsG90PO</t>
  </si>
  <si>
    <t>http://www.allevion.com</t>
  </si>
  <si>
    <t>https://www.fiverr.com/s2/c3f4b82870?utm_source=CopyLink_Mobile</t>
  </si>
  <si>
    <t>https://t.co/DdI4HDPddt</t>
  </si>
  <si>
    <t>https://t.co/ub0bVIv0H6</t>
  </si>
  <si>
    <t>https://t.co/23RSQJPwsM</t>
  </si>
  <si>
    <t>https://t.co/hd4UXIE5u7</t>
  </si>
  <si>
    <t>http://www.noirewellness.com</t>
  </si>
  <si>
    <t>https://t.co/t1B6rkdoly</t>
  </si>
  <si>
    <t>https://t.co/52edmQykoW</t>
  </si>
  <si>
    <t>http://t.co/7lSAcddYin</t>
  </si>
  <si>
    <t>https://t.co/vkQJetuUPF</t>
  </si>
  <si>
    <t>https://t.co/6VmRU1NdG5</t>
  </si>
  <si>
    <t>http://www.mattlambert-nutritioncoaching.co.uk</t>
  </si>
  <si>
    <t>https://t.co/2mZuYUJHio</t>
  </si>
  <si>
    <t>https://t.co/hnYcw1UmyT</t>
  </si>
  <si>
    <t>https://t.co/3gYnjxeeR9</t>
  </si>
  <si>
    <t>http://www.welovemcrcharity.org</t>
  </si>
  <si>
    <t>https://t.co/erYsRphszU</t>
  </si>
  <si>
    <t>http://t.co/rCShffnKKC</t>
  </si>
  <si>
    <t>http://patreon.com/sweggy</t>
  </si>
  <si>
    <t>http://t.co/5SstSo9OBa</t>
  </si>
  <si>
    <t>http://t.co/RY0uPChzpW</t>
  </si>
  <si>
    <t>https://t.co/p3IedGslf5</t>
  </si>
  <si>
    <t>https://t.co/lj2SBK8iD0</t>
  </si>
  <si>
    <t>https://t.co/AqF1Pkemmg</t>
  </si>
  <si>
    <t>http://www.cityam.com</t>
  </si>
  <si>
    <t>https://t.co/3C7l88GAID</t>
  </si>
  <si>
    <t>http://meta-evidence.co.uk/</t>
  </si>
  <si>
    <t>http://teethteam.org.uk/</t>
  </si>
  <si>
    <t>https://t.co/2Yo9TuyKxE</t>
  </si>
  <si>
    <t>https://t.co/ZcxPRdMM3R</t>
  </si>
  <si>
    <t>https://t.co/uqQ8jLC3ot</t>
  </si>
  <si>
    <t>https://t.co/jzW7gRPPpG</t>
  </si>
  <si>
    <t>http://t.co/2plgcvZG4C</t>
  </si>
  <si>
    <t>http://t.co/3xB6M2gJoI</t>
  </si>
  <si>
    <t>http://www.thelancet.com/journals/landia/issue/current</t>
  </si>
  <si>
    <t>https://t.co/70UAduKW8I</t>
  </si>
  <si>
    <t>https://t.co/ZtMJSHRP5g</t>
  </si>
  <si>
    <t>http://www.agilechilli.com</t>
  </si>
  <si>
    <t>http://t.co/kcrDbwLDCn</t>
  </si>
  <si>
    <t>https://t.co/o3Dh5K041i</t>
  </si>
  <si>
    <t>http://t.co/nzqC0ZkWb6</t>
  </si>
  <si>
    <t>https://t.co/bJjDt4ad8R</t>
  </si>
  <si>
    <t>https://t.co/rrdjvhSazN</t>
  </si>
  <si>
    <t>https://t.co/nh9u8Z6WPw</t>
  </si>
  <si>
    <t>http://t.co/23gO6brBgc</t>
  </si>
  <si>
    <t>http://www.ymcaofkv.org</t>
  </si>
  <si>
    <t>http://t.co/dlc2UPBiOS</t>
  </si>
  <si>
    <t>https://t.co/cuy4ST2SbV</t>
  </si>
  <si>
    <t>https://t.co/zZDCgO2IZV</t>
  </si>
  <si>
    <t>https://t.co/O8WQw89v4X</t>
  </si>
  <si>
    <t>http://t.co/c43nNxarBi</t>
  </si>
  <si>
    <t>https://t.co/smrJrcVZCQ</t>
  </si>
  <si>
    <t>https://t.co/YFYWj7pAgp</t>
  </si>
  <si>
    <t>http://t.co/IYNRVnnbHY</t>
  </si>
  <si>
    <t>https://t.co/K4T18i83Qa</t>
  </si>
  <si>
    <t>https://t.co/CjoavDUQ4E</t>
  </si>
  <si>
    <t>https://t.co/WZBGzRCKRT</t>
  </si>
  <si>
    <t>https://t.co/dgyL5oBLZJ</t>
  </si>
  <si>
    <t>https://t.co/Mflz906bKu</t>
  </si>
  <si>
    <t>https://t.co/h3CHB1rDay</t>
  </si>
  <si>
    <t>https://t.co/hnno0iiDsl</t>
  </si>
  <si>
    <t>https://t.co/pSgTpvj8Bu</t>
  </si>
  <si>
    <t>https://t.co/ij1r4y7fAS</t>
  </si>
  <si>
    <t>https://t.co/ve8yUzh1xM</t>
  </si>
  <si>
    <t>https://t.co/go8nJoFohM</t>
  </si>
  <si>
    <t>http://www.AltaMed.org</t>
  </si>
  <si>
    <t>https://t.co/58tvN41Lbi</t>
  </si>
  <si>
    <t>http://www.shn.ca</t>
  </si>
  <si>
    <t>http://hannity.com</t>
  </si>
  <si>
    <t>https://t.co/2LvCb3Fm6C</t>
  </si>
  <si>
    <t>http://t.co/02JydLS0IH</t>
  </si>
  <si>
    <t>https://t.co/DkBuAHTbP9</t>
  </si>
  <si>
    <t>https://t.co/WLspLVDaUs</t>
  </si>
  <si>
    <t>https://t.co/GbZiTgdEje</t>
  </si>
  <si>
    <t>http://t.co/3ZRj7hag0Q</t>
  </si>
  <si>
    <t>https://t.co/SmjbQw5INP</t>
  </si>
  <si>
    <t>http://sputniknews.com/</t>
  </si>
  <si>
    <t>http://www.kantar.com/worldpanel</t>
  </si>
  <si>
    <t>https://t.co/OeUm1TAqze</t>
  </si>
  <si>
    <t>https://t.co/Gd9OvkLklm</t>
  </si>
  <si>
    <t>http://sancroft.com/areas-of-expertise/sustainability-strategy/</t>
  </si>
  <si>
    <t>http://t.co/DQWVlXDGLC</t>
  </si>
  <si>
    <t>https://t.co/IxfZRqrP68</t>
  </si>
  <si>
    <t>http://t.co/3mfd79RJK8</t>
  </si>
  <si>
    <t>https://t.co/HNvX2Z8JLr</t>
  </si>
  <si>
    <t>http://www.actualizeconsulting.com/seminars.html</t>
  </si>
  <si>
    <t>https://t.co/RHawbkJU2e</t>
  </si>
  <si>
    <t>http://thelastword.msnbc.com</t>
  </si>
  <si>
    <t>http://t.co/KyEfELmnln</t>
  </si>
  <si>
    <t>https://t.co/R1skerlSp2</t>
  </si>
  <si>
    <t>https://t.co/0xXUgRLsF5</t>
  </si>
  <si>
    <t>https://t.co/SfELDMFixH</t>
  </si>
  <si>
    <t>http://plosone.org</t>
  </si>
  <si>
    <t>http://t.co/bZfqYw3Lty</t>
  </si>
  <si>
    <t>http://ja.ma/tjamapediatrics</t>
  </si>
  <si>
    <t>https://t.co/x1Q4zHY2Qv</t>
  </si>
  <si>
    <t>https://t.co/SctEhs6kx6</t>
  </si>
  <si>
    <t>https://t.co/00OZ1NXlCx</t>
  </si>
  <si>
    <t>https://t.co/SffsIVxZVH</t>
  </si>
  <si>
    <t>https://t.co/gBnH02VBEn</t>
  </si>
  <si>
    <t>https://t.co/UekpqauEEg</t>
  </si>
  <si>
    <t>https://t.co/7imxxXOIK0</t>
  </si>
  <si>
    <t>https://t.co/7WzqcIWZSF</t>
  </si>
  <si>
    <t>http://www.icesupreme.com</t>
  </si>
  <si>
    <t>https://t.co/pBMXDQzGCS</t>
  </si>
  <si>
    <t>http://t.co/5VdSL8U7ql</t>
  </si>
  <si>
    <t>https://t.co/eclmzFRUeU</t>
  </si>
  <si>
    <t>https://t.co/FgvG4hbpMU</t>
  </si>
  <si>
    <t>https://t.co/iz8CYtiW3s</t>
  </si>
  <si>
    <t>https://t.co/Ax0Erpn6k2</t>
  </si>
  <si>
    <t>https://t.co/hVwt22vtZy</t>
  </si>
  <si>
    <t>http://t.co/fNlsBW7lyJ</t>
  </si>
  <si>
    <t>https://t.co/S0Tl3u5GQl</t>
  </si>
  <si>
    <t>https://t.co/25YP30Y70o</t>
  </si>
  <si>
    <t>http://t.co/i46KmG309q</t>
  </si>
  <si>
    <t>https://t.co/JksduWKEfL</t>
  </si>
  <si>
    <t>https://t.co/IImst66jqC</t>
  </si>
  <si>
    <t>https://t.co/55GpAobRqy</t>
  </si>
  <si>
    <t>http://t.co/0EnjwqwpR0</t>
  </si>
  <si>
    <t>http://t.co/r262Qn12su</t>
  </si>
  <si>
    <t>https://t.co/hNtNPi49Wm</t>
  </si>
  <si>
    <t>http://www.liebertpub.com</t>
  </si>
  <si>
    <t>http://t.co/LiQ7kQKwPD</t>
  </si>
  <si>
    <t>http://washingtonpost.com</t>
  </si>
  <si>
    <t>http://t.co/vjHs40hcV1</t>
  </si>
  <si>
    <t>https://t.co/WuORKEMJuq</t>
  </si>
  <si>
    <t>https://t.co/atS4qJyI9U</t>
  </si>
  <si>
    <t>https://t.co/UyOZlAqWFJ</t>
  </si>
  <si>
    <t>https://t.co/EtYvHfjQz8</t>
  </si>
  <si>
    <t>https://t.co/H7CgvrGquW</t>
  </si>
  <si>
    <t>https://t.co/hptghczHAX</t>
  </si>
  <si>
    <t>http://t.co/VljxXIPhgO</t>
  </si>
  <si>
    <t>https://t.co/r0MESgiRN3</t>
  </si>
  <si>
    <t>https://t.co/6WuAXTODrK</t>
  </si>
  <si>
    <t>https://t.co/Ye9ZfWKVtD</t>
  </si>
  <si>
    <t>https://t.co/6HUdInlRFy</t>
  </si>
  <si>
    <t>https://t.co/h6QUNq8wV1</t>
  </si>
  <si>
    <t>https://t.co/iEnzPTRSmp</t>
  </si>
  <si>
    <t>https://t.co/pzr4afLNxs</t>
  </si>
  <si>
    <t>https://t.co/4y3kb1wxJm</t>
  </si>
  <si>
    <t>http://www.dominos.com</t>
  </si>
  <si>
    <t>http://www.hsph.harvard.edu</t>
  </si>
  <si>
    <t>https://t.co/ghTZByfkYu</t>
  </si>
  <si>
    <t>http://t.co/jFDmj1Y1Md</t>
  </si>
  <si>
    <t>http://t.co/fXCHOcupOG</t>
  </si>
  <si>
    <t>http://t.co/m15yIcusWo</t>
  </si>
  <si>
    <t>https://t.co/Rl3cL76kgj</t>
  </si>
  <si>
    <t>https://t.co/2bSidMC1Y0</t>
  </si>
  <si>
    <t>https://t.co/IzhNbZufrC</t>
  </si>
  <si>
    <t>http://t.co/K5xshKxM8Z</t>
  </si>
  <si>
    <t>Pacific Time (US &amp; Canada)</t>
  </si>
  <si>
    <t>Hawaii</t>
  </si>
  <si>
    <t>Alaska</t>
  </si>
  <si>
    <t>https://pbs.twimg.com/profile_banners/335533034/1556124459</t>
  </si>
  <si>
    <t>https://pbs.twimg.com/profile_banners/14221917/1559300463</t>
  </si>
  <si>
    <t>https://pbs.twimg.com/profile_banners/2791751166/1409918787</t>
  </si>
  <si>
    <t>https://pbs.twimg.com/profile_banners/800887011422785536/1489421377</t>
  </si>
  <si>
    <t>https://pbs.twimg.com/profile_banners/37963496/1549966957</t>
  </si>
  <si>
    <t>https://pbs.twimg.com/profile_banners/2393144731/1479808410</t>
  </si>
  <si>
    <t>https://pbs.twimg.com/profile_banners/1108025208064131072/1557829922</t>
  </si>
  <si>
    <t>https://pbs.twimg.com/profile_banners/89698876/1561302066</t>
  </si>
  <si>
    <t>https://pbs.twimg.com/profile_banners/88939941/1522974898</t>
  </si>
  <si>
    <t>https://pbs.twimg.com/profile_banners/924042828270809089/1512604111</t>
  </si>
  <si>
    <t>https://pbs.twimg.com/profile_banners/23180404/1406809603</t>
  </si>
  <si>
    <t>https://pbs.twimg.com/profile_banners/3075057375/1560963873</t>
  </si>
  <si>
    <t>https://pbs.twimg.com/profile_banners/817900847988252673/1485929364</t>
  </si>
  <si>
    <t>https://pbs.twimg.com/profile_banners/33205305/1412195070</t>
  </si>
  <si>
    <t>https://pbs.twimg.com/profile_banners/1225914595/1546441861</t>
  </si>
  <si>
    <t>https://pbs.twimg.com/profile_banners/3309287253/1513695094</t>
  </si>
  <si>
    <t>https://pbs.twimg.com/profile_banners/24865072/1493363184</t>
  </si>
  <si>
    <t>https://pbs.twimg.com/profile_banners/195796646/1502205587</t>
  </si>
  <si>
    <t>https://pbs.twimg.com/profile_banners/17372405/1403037628</t>
  </si>
  <si>
    <t>https://pbs.twimg.com/profile_banners/1077136112/1389222277</t>
  </si>
  <si>
    <t>https://pbs.twimg.com/profile_banners/36375825/1554320838</t>
  </si>
  <si>
    <t>https://pbs.twimg.com/profile_banners/23545500/1562116517</t>
  </si>
  <si>
    <t>https://pbs.twimg.com/profile_banners/362902915/1541867853</t>
  </si>
  <si>
    <t>https://pbs.twimg.com/profile_banners/84503659/1564749637</t>
  </si>
  <si>
    <t>https://pbs.twimg.com/profile_banners/2764581629/1426769177</t>
  </si>
  <si>
    <t>https://pbs.twimg.com/profile_banners/4872037767/1516300449</t>
  </si>
  <si>
    <t>https://pbs.twimg.com/profile_banners/436998967/1534501154</t>
  </si>
  <si>
    <t>https://pbs.twimg.com/profile_banners/707530220505604096/1464166980</t>
  </si>
  <si>
    <t>https://pbs.twimg.com/profile_banners/1733070332/1559389863</t>
  </si>
  <si>
    <t>https://pbs.twimg.com/profile_banners/2999852296/1527685325</t>
  </si>
  <si>
    <t>https://pbs.twimg.com/profile_banners/1483125624/1509030107</t>
  </si>
  <si>
    <t>https://pbs.twimg.com/profile_banners/1944280356/1513694832</t>
  </si>
  <si>
    <t>https://pbs.twimg.com/profile_banners/2376010970/1455839653</t>
  </si>
  <si>
    <t>https://pbs.twimg.com/profile_banners/2280903018/1399062094</t>
  </si>
  <si>
    <t>https://pbs.twimg.com/profile_banners/3783599956/1443361607</t>
  </si>
  <si>
    <t>https://pbs.twimg.com/profile_banners/917060959/1534208555</t>
  </si>
  <si>
    <t>https://pbs.twimg.com/profile_banners/1405023733/1550767687</t>
  </si>
  <si>
    <t>https://pbs.twimg.com/profile_banners/84091182/1402064910</t>
  </si>
  <si>
    <t>https://pbs.twimg.com/profile_banners/572263160/1403798875</t>
  </si>
  <si>
    <t>https://pbs.twimg.com/profile_banners/849714599133929472/1492638949</t>
  </si>
  <si>
    <t>https://pbs.twimg.com/profile_banners/1963205773/1399917704</t>
  </si>
  <si>
    <t>https://pbs.twimg.com/profile_banners/105547337/1449259161</t>
  </si>
  <si>
    <t>https://pbs.twimg.com/profile_banners/14595603/1460422084</t>
  </si>
  <si>
    <t>https://pbs.twimg.com/profile_banners/827246199216353280/1565353035</t>
  </si>
  <si>
    <t>https://pbs.twimg.com/profile_banners/268335614/1352798433</t>
  </si>
  <si>
    <t>https://pbs.twimg.com/profile_banners/245155399/1563799168</t>
  </si>
  <si>
    <t>https://pbs.twimg.com/profile_banners/342333421/1477395928</t>
  </si>
  <si>
    <t>https://pbs.twimg.com/profile_banners/784278613164068864/1555563503</t>
  </si>
  <si>
    <t>https://pbs.twimg.com/profile_banners/62517001/1553884570</t>
  </si>
  <si>
    <t>https://pbs.twimg.com/profile_banners/820740499720044547/1548077772</t>
  </si>
  <si>
    <t>https://pbs.twimg.com/profile_banners/2781668284/1561405114</t>
  </si>
  <si>
    <t>https://pbs.twimg.com/profile_banners/789663366/1436202553</t>
  </si>
  <si>
    <t>https://pbs.twimg.com/profile_banners/862675519992737795/1504258519</t>
  </si>
  <si>
    <t>https://pbs.twimg.com/profile_banners/2467955190/1558364898</t>
  </si>
  <si>
    <t>https://pbs.twimg.com/profile_banners/742724283831582722/1544108703</t>
  </si>
  <si>
    <t>https://pbs.twimg.com/profile_banners/1066426408346550272/1543091137</t>
  </si>
  <si>
    <t>https://pbs.twimg.com/profile_banners/3221203744/1561126001</t>
  </si>
  <si>
    <t>https://pbs.twimg.com/profile_banners/125957832/1538381323</t>
  </si>
  <si>
    <t>https://pbs.twimg.com/profile_banners/936580514/1550697080</t>
  </si>
  <si>
    <t>https://pbs.twimg.com/profile_banners/1065274813370023938/1543917396</t>
  </si>
  <si>
    <t>https://pbs.twimg.com/profile_banners/1080682394/1530288568</t>
  </si>
  <si>
    <t>https://pbs.twimg.com/profile_banners/3334855288/1538393729</t>
  </si>
  <si>
    <t>https://pbs.twimg.com/profile_banners/977658072415047680/1560956157</t>
  </si>
  <si>
    <t>https://pbs.twimg.com/profile_banners/34937116/1361627302</t>
  </si>
  <si>
    <t>https://pbs.twimg.com/profile_banners/239314512/1529355790</t>
  </si>
  <si>
    <t>https://pbs.twimg.com/profile_banners/430019058/1485723468</t>
  </si>
  <si>
    <t>https://pbs.twimg.com/profile_banners/891031082/1505914983</t>
  </si>
  <si>
    <t>https://pbs.twimg.com/profile_banners/19444327/1544187631</t>
  </si>
  <si>
    <t>https://pbs.twimg.com/profile_banners/3082669516/1425977172</t>
  </si>
  <si>
    <t>https://pbs.twimg.com/profile_banners/793919903472480256/1478465048</t>
  </si>
  <si>
    <t>https://pbs.twimg.com/profile_banners/1050681039184637952/1539339293</t>
  </si>
  <si>
    <t>https://pbs.twimg.com/profile_banners/723225518104035328/1552506567</t>
  </si>
  <si>
    <t>https://pbs.twimg.com/profile_banners/798852838029807616/1481714842</t>
  </si>
  <si>
    <t>https://pbs.twimg.com/profile_banners/800652103/1562936209</t>
  </si>
  <si>
    <t>https://pbs.twimg.com/profile_banners/596426854/1401185151</t>
  </si>
  <si>
    <t>https://pbs.twimg.com/profile_banners/1911063608/1541763366</t>
  </si>
  <si>
    <t>https://pbs.twimg.com/profile_banners/45840503/1484834068</t>
  </si>
  <si>
    <t>https://pbs.twimg.com/profile_banners/861831468/1420127910</t>
  </si>
  <si>
    <t>https://pbs.twimg.com/profile_banners/985820315522650113/1523964007</t>
  </si>
  <si>
    <t>https://pbs.twimg.com/profile_banners/838765322761039873/1489687078</t>
  </si>
  <si>
    <t>https://pbs.twimg.com/profile_banners/331197522/1407221888</t>
  </si>
  <si>
    <t>https://pbs.twimg.com/profile_banners/437636351/1507632851</t>
  </si>
  <si>
    <t>https://pbs.twimg.com/profile_banners/945991082009153536/1538722550</t>
  </si>
  <si>
    <t>https://pbs.twimg.com/profile_banners/934717466/1488893430</t>
  </si>
  <si>
    <t>https://pbs.twimg.com/profile_banners/765585129809076224/1524498771</t>
  </si>
  <si>
    <t>https://pbs.twimg.com/profile_banners/61200510/1547673644</t>
  </si>
  <si>
    <t>https://pbs.twimg.com/profile_banners/36017526/1529596195</t>
  </si>
  <si>
    <t>https://pbs.twimg.com/profile_banners/2188272704/1550755159</t>
  </si>
  <si>
    <t>https://pbs.twimg.com/profile_banners/258627570/1529168165</t>
  </si>
  <si>
    <t>https://pbs.twimg.com/profile_banners/23254726/1420311990</t>
  </si>
  <si>
    <t>https://pbs.twimg.com/profile_banners/773158798626349057/1524667834</t>
  </si>
  <si>
    <t>https://pbs.twimg.com/profile_banners/1735079407/1553619926</t>
  </si>
  <si>
    <t>https://pbs.twimg.com/profile_banners/849573313559056384/1491402197</t>
  </si>
  <si>
    <t>https://pbs.twimg.com/profile_banners/619097064/1537345481</t>
  </si>
  <si>
    <t>https://pbs.twimg.com/profile_banners/1148471735856975872/1565004613</t>
  </si>
  <si>
    <t>https://pbs.twimg.com/profile_banners/1036903613946245122/1549445871</t>
  </si>
  <si>
    <t>https://pbs.twimg.com/profile_banners/283944220/1482755532</t>
  </si>
  <si>
    <t>https://pbs.twimg.com/profile_banners/401615437/1515497928</t>
  </si>
  <si>
    <t>https://pbs.twimg.com/profile_banners/1144611148530180096/1561734722</t>
  </si>
  <si>
    <t>https://pbs.twimg.com/profile_banners/584197680/1544546608</t>
  </si>
  <si>
    <t>https://pbs.twimg.com/profile_banners/35354733/1502718946</t>
  </si>
  <si>
    <t>https://pbs.twimg.com/profile_banners/2461360291/1406804416</t>
  </si>
  <si>
    <t>https://pbs.twimg.com/profile_banners/1102506452860706816/1562683566</t>
  </si>
  <si>
    <t>https://pbs.twimg.com/profile_banners/764834275237781504/1562735117</t>
  </si>
  <si>
    <t>https://pbs.twimg.com/profile_banners/321922021/1562735158</t>
  </si>
  <si>
    <t>https://pbs.twimg.com/profile_banners/523173592/1542562886</t>
  </si>
  <si>
    <t>https://pbs.twimg.com/profile_banners/2445365480/1397565591</t>
  </si>
  <si>
    <t>https://pbs.twimg.com/profile_banners/458326343/1562602213</t>
  </si>
  <si>
    <t>https://pbs.twimg.com/profile_banners/2461404570/1526978377</t>
  </si>
  <si>
    <t>https://pbs.twimg.com/profile_banners/21742742/1535116649</t>
  </si>
  <si>
    <t>https://pbs.twimg.com/profile_banners/1354581834/1425411655</t>
  </si>
  <si>
    <t>https://pbs.twimg.com/profile_banners/373273277/1549642109</t>
  </si>
  <si>
    <t>https://pbs.twimg.com/profile_banners/244821649/1395262023</t>
  </si>
  <si>
    <t>https://pbs.twimg.com/profile_banners/2366683479/1552431884</t>
  </si>
  <si>
    <t>https://pbs.twimg.com/profile_banners/776431689346101249/1553033426</t>
  </si>
  <si>
    <t>https://pbs.twimg.com/profile_banners/290809427/1447801461</t>
  </si>
  <si>
    <t>https://pbs.twimg.com/profile_banners/135983139/1497903205</t>
  </si>
  <si>
    <t>https://pbs.twimg.com/profile_banners/1408773841/1559046650</t>
  </si>
  <si>
    <t>https://pbs.twimg.com/profile_banners/1082220763669819393/1546859171</t>
  </si>
  <si>
    <t>https://pbs.twimg.com/profile_banners/1092702711315947520/1549356274</t>
  </si>
  <si>
    <t>https://pbs.twimg.com/profile_banners/625924378/1535871222</t>
  </si>
  <si>
    <t>https://pbs.twimg.com/profile_banners/312581212/1565698853</t>
  </si>
  <si>
    <t>https://pbs.twimg.com/profile_banners/983507125/1483790172</t>
  </si>
  <si>
    <t>https://pbs.twimg.com/profile_banners/87750009/1455332681</t>
  </si>
  <si>
    <t>https://pbs.twimg.com/profile_banners/1546892850/1412923758</t>
  </si>
  <si>
    <t>https://pbs.twimg.com/profile_banners/1046792822039482368/1539645903</t>
  </si>
  <si>
    <t>https://pbs.twimg.com/profile_banners/50001535/1509421188</t>
  </si>
  <si>
    <t>https://pbs.twimg.com/profile_banners/59138395/1542990893</t>
  </si>
  <si>
    <t>https://pbs.twimg.com/profile_banners/2706636878/1521322460</t>
  </si>
  <si>
    <t>https://pbs.twimg.com/profile_banners/41634520/1398970584</t>
  </si>
  <si>
    <t>https://pbs.twimg.com/profile_banners/476193064/1558028818</t>
  </si>
  <si>
    <t>https://pbs.twimg.com/profile_banners/12848262/1525870180</t>
  </si>
  <si>
    <t>https://pbs.twimg.com/profile_banners/435432900/1486170344</t>
  </si>
  <si>
    <t>https://pbs.twimg.com/profile_banners/906265535201071104/1504905629</t>
  </si>
  <si>
    <t>https://pbs.twimg.com/profile_banners/468080457/1355933785</t>
  </si>
  <si>
    <t>https://pbs.twimg.com/profile_banners/3026284011/1495283573</t>
  </si>
  <si>
    <t>https://pbs.twimg.com/profile_banners/490729044/1558464136</t>
  </si>
  <si>
    <t>https://pbs.twimg.com/profile_banners/197542058/1476363657</t>
  </si>
  <si>
    <t>https://pbs.twimg.com/profile_banners/214091935/1403118219</t>
  </si>
  <si>
    <t>https://pbs.twimg.com/profile_banners/74728012/1565862098</t>
  </si>
  <si>
    <t>https://pbs.twimg.com/profile_banners/1647456630/1463753075</t>
  </si>
  <si>
    <t>https://pbs.twimg.com/profile_banners/538058680/1462880991</t>
  </si>
  <si>
    <t>https://pbs.twimg.com/profile_banners/407757254/1553686990</t>
  </si>
  <si>
    <t>https://pbs.twimg.com/profile_banners/25481623/1539684843</t>
  </si>
  <si>
    <t>https://pbs.twimg.com/profile_banners/1025998572/1534019619</t>
  </si>
  <si>
    <t>https://pbs.twimg.com/profile_banners/2598318223/1554852882</t>
  </si>
  <si>
    <t>https://pbs.twimg.com/profile_banners/2795194492/1518191520</t>
  </si>
  <si>
    <t>https://pbs.twimg.com/profile_banners/18700629/1500488261</t>
  </si>
  <si>
    <t>https://pbs.twimg.com/profile_banners/3825587062/1560636604</t>
  </si>
  <si>
    <t>https://pbs.twimg.com/profile_banners/1329426242/1430438780</t>
  </si>
  <si>
    <t>https://pbs.twimg.com/profile_banners/799124998409420801/1497154435</t>
  </si>
  <si>
    <t>https://pbs.twimg.com/profile_banners/33434994/1564719120</t>
  </si>
  <si>
    <t>https://pbs.twimg.com/profile_banners/795813206673408001/1504742059</t>
  </si>
  <si>
    <t>https://pbs.twimg.com/profile_banners/90444190/1528781057</t>
  </si>
  <si>
    <t>https://pbs.twimg.com/profile_banners/3384732022/1513699039</t>
  </si>
  <si>
    <t>https://pbs.twimg.com/profile_banners/708515537953816577/1543369870</t>
  </si>
  <si>
    <t>https://pbs.twimg.com/profile_banners/1116668091545653249/1555482726</t>
  </si>
  <si>
    <t>https://pbs.twimg.com/profile_banners/16928770/1531116113</t>
  </si>
  <si>
    <t>https://pbs.twimg.com/profile_banners/889174986560217088/1532905065</t>
  </si>
  <si>
    <t>https://pbs.twimg.com/profile_banners/158426909/1542037791</t>
  </si>
  <si>
    <t>https://pbs.twimg.com/profile_banners/17068564/1515165243</t>
  </si>
  <si>
    <t>https://pbs.twimg.com/profile_banners/3254481555/1544021097</t>
  </si>
  <si>
    <t>https://pbs.twimg.com/profile_banners/1247094073/1427218055</t>
  </si>
  <si>
    <t>https://pbs.twimg.com/profile_banners/2497410285/1411319474</t>
  </si>
  <si>
    <t>https://pbs.twimg.com/profile_banners/713993413/1534171180</t>
  </si>
  <si>
    <t>https://pbs.twimg.com/profile_banners/713870731944140801/1494864822</t>
  </si>
  <si>
    <t>https://pbs.twimg.com/profile_banners/1578539810/1460680759</t>
  </si>
  <si>
    <t>https://pbs.twimg.com/profile_banners/855397936389390340/1492779881</t>
  </si>
  <si>
    <t>https://pbs.twimg.com/profile_banners/741575008263245824/1465679557</t>
  </si>
  <si>
    <t>https://pbs.twimg.com/profile_banners/27596259/1543527867</t>
  </si>
  <si>
    <t>https://pbs.twimg.com/profile_banners/1156690794314698752/1564613849</t>
  </si>
  <si>
    <t>https://pbs.twimg.com/profile_banners/620926667/1398853857</t>
  </si>
  <si>
    <t>https://pbs.twimg.com/profile_banners/54327995/1520441379</t>
  </si>
  <si>
    <t>https://pbs.twimg.com/profile_banners/760958379871182848/1551864579</t>
  </si>
  <si>
    <t>https://pbs.twimg.com/profile_banners/806457751/1473630201</t>
  </si>
  <si>
    <t>https://pbs.twimg.com/profile_banners/446552034/1530854889</t>
  </si>
  <si>
    <t>https://pbs.twimg.com/profile_banners/1460874745/1527247883</t>
  </si>
  <si>
    <t>https://pbs.twimg.com/profile_banners/2880157236/1553349762</t>
  </si>
  <si>
    <t>https://pbs.twimg.com/profile_banners/997804714434613249/1526733693</t>
  </si>
  <si>
    <t>https://pbs.twimg.com/profile_banners/1969518680/1549461650</t>
  </si>
  <si>
    <t>https://pbs.twimg.com/profile_banners/2733868394/1563484810</t>
  </si>
  <si>
    <t>https://pbs.twimg.com/profile_banners/15469542/1551792645</t>
  </si>
  <si>
    <t>https://pbs.twimg.com/profile_banners/254251819/1386022915</t>
  </si>
  <si>
    <t>https://pbs.twimg.com/profile_banners/16310638/1562941331</t>
  </si>
  <si>
    <t>https://pbs.twimg.com/profile_banners/17911232/1379605132</t>
  </si>
  <si>
    <t>https://pbs.twimg.com/profile_banners/326245483/1470243438</t>
  </si>
  <si>
    <t>https://pbs.twimg.com/profile_banners/770718492899307526/1488493009</t>
  </si>
  <si>
    <t>https://pbs.twimg.com/profile_banners/214404702/1561635350</t>
  </si>
  <si>
    <t>https://pbs.twimg.com/profile_banners/1030058088395689984/1537964315</t>
  </si>
  <si>
    <t>https://pbs.twimg.com/profile_banners/1014473311366057984/1562919648</t>
  </si>
  <si>
    <t>https://pbs.twimg.com/profile_banners/33747760/1510811795</t>
  </si>
  <si>
    <t>https://pbs.twimg.com/profile_banners/284894213/1466505976</t>
  </si>
  <si>
    <t>https://pbs.twimg.com/profile_banners/976719576162476037/1560144569</t>
  </si>
  <si>
    <t>https://pbs.twimg.com/profile_banners/375830508/1558246902</t>
  </si>
  <si>
    <t>https://pbs.twimg.com/profile_banners/755624683513479172/1488942984</t>
  </si>
  <si>
    <t>https://pbs.twimg.com/profile_banners/612480073/1503323005</t>
  </si>
  <si>
    <t>https://pbs.twimg.com/profile_banners/17646629/1547228074</t>
  </si>
  <si>
    <t>https://pbs.twimg.com/profile_banners/610143615/1354627626</t>
  </si>
  <si>
    <t>https://pbs.twimg.com/profile_banners/1064582873779458048/1542652892</t>
  </si>
  <si>
    <t>https://pbs.twimg.com/profile_banners/372940345/1534419229</t>
  </si>
  <si>
    <t>https://pbs.twimg.com/profile_banners/130173169/1563708230</t>
  </si>
  <si>
    <t>https://pbs.twimg.com/profile_banners/499856350/1516031189</t>
  </si>
  <si>
    <t>https://pbs.twimg.com/profile_banners/1150345788163330049/1563188215</t>
  </si>
  <si>
    <t>https://pbs.twimg.com/profile_banners/847267662/1559578368</t>
  </si>
  <si>
    <t>https://pbs.twimg.com/profile_banners/1121847005230374918/1557401798</t>
  </si>
  <si>
    <t>https://pbs.twimg.com/profile_banners/1446987480/1369589557</t>
  </si>
  <si>
    <t>https://pbs.twimg.com/profile_banners/712395175/1383035847</t>
  </si>
  <si>
    <t>https://pbs.twimg.com/profile_banners/452263819/1511685121</t>
  </si>
  <si>
    <t>https://pbs.twimg.com/profile_banners/250271525/1535058272</t>
  </si>
  <si>
    <t>https://pbs.twimg.com/profile_banners/52856944/1542049371</t>
  </si>
  <si>
    <t>https://pbs.twimg.com/profile_banners/2467791/1469484132</t>
  </si>
  <si>
    <t>https://pbs.twimg.com/profile_banners/1969295767/1382342170</t>
  </si>
  <si>
    <t>https://pbs.twimg.com/profile_banners/1731324972/1379419043</t>
  </si>
  <si>
    <t>https://pbs.twimg.com/profile_banners/185091814/1524216801</t>
  </si>
  <si>
    <t>https://pbs.twimg.com/profile_banners/794024423724609536/1478147275</t>
  </si>
  <si>
    <t>https://pbs.twimg.com/profile_banners/124026699/1546315209</t>
  </si>
  <si>
    <t>https://pbs.twimg.com/profile_banners/880168608135098368/1563739016</t>
  </si>
  <si>
    <t>https://pbs.twimg.com/profile_banners/897156823463206912/1523029718</t>
  </si>
  <si>
    <t>https://pbs.twimg.com/profile_banners/306522872/1531705835</t>
  </si>
  <si>
    <t>https://pbs.twimg.com/profile_banners/3353256372/1534104770</t>
  </si>
  <si>
    <t>https://pbs.twimg.com/profile_banners/1486462735/1563895361</t>
  </si>
  <si>
    <t>https://pbs.twimg.com/profile_banners/18491135/1551904089</t>
  </si>
  <si>
    <t>https://pbs.twimg.com/profile_banners/1041778872243707904/1537261421</t>
  </si>
  <si>
    <t>https://pbs.twimg.com/profile_banners/821801144989220866/1547564547</t>
  </si>
  <si>
    <t>https://pbs.twimg.com/profile_banners/1024634432282607616/1560851009</t>
  </si>
  <si>
    <t>https://pbs.twimg.com/profile_banners/63196411/1491834961</t>
  </si>
  <si>
    <t>https://pbs.twimg.com/profile_banners/742942123197140992/1559803075</t>
  </si>
  <si>
    <t>https://pbs.twimg.com/profile_banners/2645220206/1554359673</t>
  </si>
  <si>
    <t>https://pbs.twimg.com/profile_banners/98560085/1561377667</t>
  </si>
  <si>
    <t>https://pbs.twimg.com/profile_banners/31444922/1550622731</t>
  </si>
  <si>
    <t>https://pbs.twimg.com/profile_banners/472136228/1559064717</t>
  </si>
  <si>
    <t>https://pbs.twimg.com/profile_banners/869967070984851457/1496265145</t>
  </si>
  <si>
    <t>https://pbs.twimg.com/profile_banners/42651647/1559220279</t>
  </si>
  <si>
    <t>https://pbs.twimg.com/profile_banners/1075073195097681921/1545153707</t>
  </si>
  <si>
    <t>https://pbs.twimg.com/profile_banners/17776744/1517493366</t>
  </si>
  <si>
    <t>https://pbs.twimg.com/profile_banners/529475683/1506930504</t>
  </si>
  <si>
    <t>https://pbs.twimg.com/profile_banners/707919928695857152/1457617920</t>
  </si>
  <si>
    <t>https://pbs.twimg.com/profile_banners/802159194/1402420243</t>
  </si>
  <si>
    <t>https://pbs.twimg.com/profile_banners/773984384248586240/1493134156</t>
  </si>
  <si>
    <t>https://pbs.twimg.com/profile_banners/1088097845545263104/1560267659</t>
  </si>
  <si>
    <t>https://pbs.twimg.com/profile_banners/14700117/1505743313</t>
  </si>
  <si>
    <t>https://pbs.twimg.com/profile_banners/175446727/1523592167</t>
  </si>
  <si>
    <t>https://pbs.twimg.com/profile_banners/1014186037281583104/1530636054</t>
  </si>
  <si>
    <t>https://pbs.twimg.com/profile_banners/762402198781300736/1554953485</t>
  </si>
  <si>
    <t>http://abs.twimg.com/images/themes/theme1/bg.png</t>
  </si>
  <si>
    <t>http://abs.twimg.com/images/themes/theme14/bg.gif</t>
  </si>
  <si>
    <t>http://abs.twimg.com/images/themes/theme4/bg.gif</t>
  </si>
  <si>
    <t>http://abs.twimg.com/images/themes/theme2/bg.gif</t>
  </si>
  <si>
    <t>http://abs.twimg.com/images/themes/theme17/bg.gif</t>
  </si>
  <si>
    <t>http://abs.twimg.com/images/themes/theme10/bg.gif</t>
  </si>
  <si>
    <t>http://abs.twimg.com/images/themes/theme5/bg.gif</t>
  </si>
  <si>
    <t>http://abs.twimg.com/images/themes/theme18/bg.gif</t>
  </si>
  <si>
    <t>http://abs.twimg.com/images/themes/theme11/bg.gif</t>
  </si>
  <si>
    <t>http://abs.twimg.com/images/themes/theme8/bg.gif</t>
  </si>
  <si>
    <t>http://abs.twimg.com/images/themes/theme13/bg.gif</t>
  </si>
  <si>
    <t>http://abs.twimg.com/images/themes/theme3/bg.gif</t>
  </si>
  <si>
    <t>http://abs.twimg.com/images/themes/theme16/bg.gif</t>
  </si>
  <si>
    <t>http://abs.twimg.com/images/themes/theme9/bg.gif</t>
  </si>
  <si>
    <t>http://pbs.twimg.com/profile_background_images/453834634137051137/RKe4psnC.jpeg</t>
  </si>
  <si>
    <t>http://pbs.twimg.com/profile_background_images/344918034410131296/de08226bdab61db362ff63332ae2756b.png</t>
  </si>
  <si>
    <t>http://abs.twimg.com/images/themes/theme15/bg.png</t>
  </si>
  <si>
    <t>http://abs.twimg.com/images/themes/theme6/bg.gif</t>
  </si>
  <si>
    <t>http://pbs.twimg.com/profile_images/1121091609691602947/2f3i5Phs_normal.png</t>
  </si>
  <si>
    <t>http://pbs.twimg.com/profile_images/1134416080645083138/U3Kox7Ld_normal.png</t>
  </si>
  <si>
    <t>http://pbs.twimg.com/profile_images/762454744094822401/NWoCkYPy_normal.jpg</t>
  </si>
  <si>
    <t>http://pbs.twimg.com/profile_images/838065458817478656/E0yR2-kc_normal.jpg</t>
  </si>
  <si>
    <t>http://pbs.twimg.com/profile_images/1149354698610266112/SOgX-r82_normal.png</t>
  </si>
  <si>
    <t>http://pbs.twimg.com/profile_images/801000062981734400/X9qTeSev_normal.jpg</t>
  </si>
  <si>
    <t>http://pbs.twimg.com/profile_images/1142806995214512128/9pRLU15K_normal.jpg</t>
  </si>
  <si>
    <t>http://pbs.twimg.com/profile_images/938555081015693312/MkIB1Tyd_normal.jpg</t>
  </si>
  <si>
    <t>http://pbs.twimg.com/profile_images/1101436785291350016/AZJPTedo_normal.png</t>
  </si>
  <si>
    <t>http://pbs.twimg.com/profile_images/1059125059967688704/MyvuTYva_normal.jpg</t>
  </si>
  <si>
    <t>http://pbs.twimg.com/profile_images/1036663175683297280/DudnnzPw_normal.jpg</t>
  </si>
  <si>
    <t>http://pbs.twimg.com/profile_images/894939135798063104/fZ2b3XXY_normal.jpg</t>
  </si>
  <si>
    <t>http://pbs.twimg.com/profile_images/473872577102753792/zYHbP-D8_normal.png</t>
  </si>
  <si>
    <t>http://pbs.twimg.com/profile_images/3054590274/5215645bf316e23a1b9dc529fc6882e4_normal.jpeg</t>
  </si>
  <si>
    <t>http://pbs.twimg.com/profile_images/1156848205155524608/-V1vVzB3_normal.jpg</t>
  </si>
  <si>
    <t>http://pbs.twimg.com/profile_images/488587918928125953/quzllFk2_normal.jpeg</t>
  </si>
  <si>
    <t>http://abs.twimg.com/sticky/default_profile_images/default_profile_1_normal.png</t>
  </si>
  <si>
    <t>http://pbs.twimg.com/profile_images/437962678837862401/PlnymL6l_normal.jpeg</t>
  </si>
  <si>
    <t>http://pbs.twimg.com/profile_images/616313692695724032/isdZKHIq_normal.jpg</t>
  </si>
  <si>
    <t>http://pbs.twimg.com/profile_images/474901434689781761/ShrsMJhq_normal.jpeg</t>
  </si>
  <si>
    <t>http://pbs.twimg.com/profile_images/1158453048215330818/LcyU0PUZ_normal.jpg</t>
  </si>
  <si>
    <t>http://pbs.twimg.com/profile_images/992582650895388672/XupEMmtq_normal.jpg</t>
  </si>
  <si>
    <t>http://pbs.twimg.com/profile_images/1086326560901103617/XoIK2dsr_normal.jpg</t>
  </si>
  <si>
    <t>http://pbs.twimg.com/profile_images/746110783986216961/bExSYVTg_normal.jpg</t>
  </si>
  <si>
    <t>http://pbs.twimg.com/profile_images/1087343099888717824/HmjT9JJx_normal.jpg</t>
  </si>
  <si>
    <t>http://pbs.twimg.com/profile_images/1040726007316185088/h9OySHTT_normal.jpg</t>
  </si>
  <si>
    <t>http://pbs.twimg.com/profile_images/903551523833225216/lC3lvmbA_normal.jpg</t>
  </si>
  <si>
    <t>http://pbs.twimg.com/profile_images/1130490434415943680/wHm2A62G_normal.jpg</t>
  </si>
  <si>
    <t>http://pbs.twimg.com/profile_images/1098329271347613702/9BACuy_p_normal.jpg</t>
  </si>
  <si>
    <t>http://pbs.twimg.com/profile_images/1065275087119687691/cRODZjDL_normal.jpg</t>
  </si>
  <si>
    <t>http://pbs.twimg.com/profile_images/1080485304409223168/auU2FPxe_normal.jpg</t>
  </si>
  <si>
    <t>http://pbs.twimg.com/profile_images/1008817413855629314/cNSf_aK0_normal.jpg</t>
  </si>
  <si>
    <t>http://pbs.twimg.com/profile_images/882244135255764993/imaO0-Wi_normal.jpg</t>
  </si>
  <si>
    <t>http://pbs.twimg.com/profile_images/765588948265689088/A8qO0vTg_normal.jpg</t>
  </si>
  <si>
    <t>http://pbs.twimg.com/profile_images/989186521310879744/7HJYzsPt_normal.jpg</t>
  </si>
  <si>
    <t>http://pbs.twimg.com/profile_images/378800000730480642/08de7548336fae63f82e4a5b0116e0f0_normal.jpeg</t>
  </si>
  <si>
    <t>http://pbs.twimg.com/profile_images/931533561978597376/6Llr7OUn_normal.jpg</t>
  </si>
  <si>
    <t>http://pbs.twimg.com/profile_images/1159082084553510914/zfy1eQmY_normal.jpg</t>
  </si>
  <si>
    <t>http://pbs.twimg.com/profile_images/1036905617867165696/C9JieEXU_normal.jpg</t>
  </si>
  <si>
    <t>http://pbs.twimg.com/profile_images/1144621794172788738/4_MuoH5n_normal.png</t>
  </si>
  <si>
    <t>http://pbs.twimg.com/profile_images/378800000016090435/00cb8fdcf51fcd12523f35255b811701_normal.jpeg</t>
  </si>
  <si>
    <t>http://pbs.twimg.com/profile_images/897115029845057536/GEx0DUVx_normal.jpg</t>
  </si>
  <si>
    <t>http://pbs.twimg.com/profile_images/541925195074633728/xPyQBNRU_normal.png</t>
  </si>
  <si>
    <t>http://pbs.twimg.com/profile_images/991016257502760960/WnAID2ls_normal.jpg</t>
  </si>
  <si>
    <t>http://pbs.twimg.com/profile_images/907570169123409923/ZN6NF83T_normal.jpg</t>
  </si>
  <si>
    <t>http://pbs.twimg.com/profile_images/1207848670/Logo_normal.JPG</t>
  </si>
  <si>
    <t>http://pbs.twimg.com/profile_images/1051976607647375363/Bk46GEjK_normal.jpg</t>
  </si>
  <si>
    <t>http://pbs.twimg.com/profile_images/59794159/franzKafka_normal.jpg</t>
  </si>
  <si>
    <t>http://pbs.twimg.com/profile_images/785505525395927040/oCD2dFpK_normal.jpg</t>
  </si>
  <si>
    <t>http://pbs.twimg.com/profile_images/1147193942485721090/kSSfV9Mp_normal.png</t>
  </si>
  <si>
    <t>http://pbs.twimg.com/profile_images/378800000709183776/6273b31aa1836ac86426478aaa82a597_normal.jpeg</t>
  </si>
  <si>
    <t>http://pbs.twimg.com/profile_images/1129060882678312961/jNBAnDqG_normal.png</t>
  </si>
  <si>
    <t>http://pbs.twimg.com/profile_images/797283628476669952/B1gH6xXm_normal.jpg</t>
  </si>
  <si>
    <t>http://pbs.twimg.com/profile_images/1158954151352492032/mE7VOB46_normal.jpg</t>
  </si>
  <si>
    <t>http://pbs.twimg.com/profile_images/1052907708012253185/qHPgHEVM_normal.jpg</t>
  </si>
  <si>
    <t>http://pbs.twimg.com/profile_images/1115366041645772800/d-6hoM0k_normal.png</t>
  </si>
  <si>
    <t>http://pbs.twimg.com/profile_images/887738529668673536/LQyAlyUh_normal.jpg</t>
  </si>
  <si>
    <t>http://pbs.twimg.com/profile_images/1048015993123926017/rAvh_JZ-_normal.jpg</t>
  </si>
  <si>
    <t>http://pbs.twimg.com/profile_images/895078185494118400/4c1OwjAe_normal.jpg</t>
  </si>
  <si>
    <t>http://abs.twimg.com/sticky/default_profile_images/default_profile_5_normal.png</t>
  </si>
  <si>
    <t>http://pbs.twimg.com/profile_images/953722384674037760/L5nswgkP_normal.jpg</t>
  </si>
  <si>
    <t>http://pbs.twimg.com/profile_images/1119501200242749441/Q9PRBx5m_normal.png</t>
  </si>
  <si>
    <t>http://pbs.twimg.com/profile_images/1016202813934718977/T-ZaaPg9_normal.jpg</t>
  </si>
  <si>
    <t>http://pbs.twimg.com/profile_images/1083103098040709120/pxrisETN_normal.jpg</t>
  </si>
  <si>
    <t>http://pbs.twimg.com/profile_images/959074822537007104/dOoGjeh1_normal.jpg</t>
  </si>
  <si>
    <t>http://pbs.twimg.com/profile_images/598929055371649025/OOiY4seE_normal.png</t>
  </si>
  <si>
    <t>http://pbs.twimg.com/profile_images/937575595646554113/LG7g5gUz_normal.jpg</t>
  </si>
  <si>
    <t>http://pbs.twimg.com/profile_images/713880360191438852/wpPmwJ8u_normal.jpg</t>
  </si>
  <si>
    <t>http://pbs.twimg.com/profile_images/720777084172275712/5OGlMVUq_normal.jpg</t>
  </si>
  <si>
    <t>http://pbs.twimg.com/profile_images/855406075834707969/XwCqwpyt_normal.jpg</t>
  </si>
  <si>
    <t>http://pbs.twimg.com/profile_images/1080814266784067584/9-CRBheE_normal.jpg</t>
  </si>
  <si>
    <t>http://pbs.twimg.com/profile_images/2182246600/Swinburn_Boyd3_normal.jpg</t>
  </si>
  <si>
    <t>http://abs.twimg.com/sticky/default_profile_images/default_profile_normal.png</t>
  </si>
  <si>
    <t>http://pbs.twimg.com/profile_images/1068262317475987457/O-hobWNx_normal.jpg</t>
  </si>
  <si>
    <t>http://pbs.twimg.com/profile_images/1156697980424138753/5xgSWsuR_normal.jpg</t>
  </si>
  <si>
    <t>http://pbs.twimg.com/profile_images/2441323609/deq095jwu7tih8dvh0cv_normal.jpeg</t>
  </si>
  <si>
    <t>http://pbs.twimg.com/profile_images/1115156837677117441/g8L_I4OR_normal.jpg</t>
  </si>
  <si>
    <t>http://pbs.twimg.com/profile_images/1117844773312827392/7LfRYz9__normal.png</t>
  </si>
  <si>
    <t>http://pbs.twimg.com/profile_images/773727979784372224/uYPHd8yZ_normal.jpg</t>
  </si>
  <si>
    <t>http://pbs.twimg.com/profile_images/741848776508248064/QiNRlKg0_normal.jpg</t>
  </si>
  <si>
    <t>http://pbs.twimg.com/profile_images/849136109871411200/5G7fQQJp_normal.jpg</t>
  </si>
  <si>
    <t>http://pbs.twimg.com/profile_images/431092066035048448/-WflOWIU_normal.jpeg</t>
  </si>
  <si>
    <t>http://pbs.twimg.com/profile_images/1015106041619603457/iHjv1cdQ_normal.jpg</t>
  </si>
  <si>
    <t>http://pbs.twimg.com/profile_images/3716750064/a6e30e7fa8a943b29648dbb4c046eb74_normal.jpeg</t>
  </si>
  <si>
    <t>http://pbs.twimg.com/profile_images/735101583256637440/Vs6eOwBe_normal.jpg</t>
  </si>
  <si>
    <t>http://pbs.twimg.com/profile_images/1082327329077149696/deN2V_dQ_normal.jpg</t>
  </si>
  <si>
    <t>http://pbs.twimg.com/profile_images/760881554948235264/DefEqtwE_normal.jpg</t>
  </si>
  <si>
    <t>http://pbs.twimg.com/profile_images/1030058490788757510/7ZGe-abx_normal.jpg</t>
  </si>
  <si>
    <t>http://pbs.twimg.com/profile_images/1014477493267558400/0GCglf9Z_normal.jpg</t>
  </si>
  <si>
    <t>http://pbs.twimg.com/profile_images/378800000725383128/057fee2c3e2d505e789bacb1f5ca605a_normal.jpeg</t>
  </si>
  <si>
    <t>http://pbs.twimg.com/profile_images/1137952269658349568/W7a2yu4r_normal.png</t>
  </si>
  <si>
    <t>http://pbs.twimg.com/profile_images/839313867876397057/HHkgTsBP_normal.jpg</t>
  </si>
  <si>
    <t>http://pbs.twimg.com/profile_images/1151783606731313153/Yg0FP4Rx_normal.png</t>
  </si>
  <si>
    <t>http://pbs.twimg.com/profile_images/378800000675104639/7422139e0b4024c19942cc055c038e1f_normal.jpeg</t>
  </si>
  <si>
    <t>http://pbs.twimg.com/profile_images/1032690686213144577/eaHq4LQA_normal.jpg</t>
  </si>
  <si>
    <t>http://pbs.twimg.com/profile_images/456169675085213696/72rBOE7p_normal.jpeg</t>
  </si>
  <si>
    <t>http://pbs.twimg.com/profile_images/1060271522319925257/fJKwJ0r2_normal.jpg</t>
  </si>
  <si>
    <t>http://pbs.twimg.com/profile_images/1140323113743163392/ciIRR3Qd_normal.jpg</t>
  </si>
  <si>
    <t>http://pbs.twimg.com/profile_images/827782469671911424/I9MyO_8Q_normal.jpg</t>
  </si>
  <si>
    <t>http://pbs.twimg.com/profile_images/776400306124959744/gDZ6ngVW_normal.jpg</t>
  </si>
  <si>
    <t>http://pbs.twimg.com/profile_images/775598303971053569/DzXpbqmf_normal.jpg</t>
  </si>
  <si>
    <t>http://pbs.twimg.com/profile_images/1074660192883621888/XRjWNq8A_normal.jpg</t>
  </si>
  <si>
    <t>http://pbs.twimg.com/profile_images/1011247337241497600/HzYCHfRy_normal.jpg</t>
  </si>
  <si>
    <t>http://pbs.twimg.com/profile_images/1148151716032012288/Iz65nAXf_normal.png</t>
  </si>
  <si>
    <t>http://pbs.twimg.com/profile_images/865469254396592130/cm9j8MKO_normal.jpg</t>
  </si>
  <si>
    <t>http://pbs.twimg.com/profile_images/707921849846517760/AHIrd_X9_normal.jpg</t>
  </si>
  <si>
    <t>http://pbs.twimg.com/profile_images/884334018493386752/3E50Q3_0_normal.jpg</t>
  </si>
  <si>
    <t>http://pbs.twimg.com/profile_images/1088098598112423936/C1pLpzH1_normal.png</t>
  </si>
  <si>
    <t>http://pbs.twimg.com/profile_images/917744247549415424/5xzHvd9k_normal.jpg</t>
  </si>
  <si>
    <t>http://pbs.twimg.com/profile_images/1050442587583258625/axGQbAkY_normal.jpg</t>
  </si>
  <si>
    <t>Open Twitter Page for This Person</t>
  </si>
  <si>
    <t>https://twitter.com/tfortune_100</t>
  </si>
  <si>
    <t>https://twitter.com/phillyinquirer</t>
  </si>
  <si>
    <t>https://twitter.com/pbluenovember</t>
  </si>
  <si>
    <t>https://twitter.com/theadvocateisin</t>
  </si>
  <si>
    <t>https://twitter.com/dhscgovuk</t>
  </si>
  <si>
    <t>https://twitter.com/amblerschool</t>
  </si>
  <si>
    <t>https://twitter.com/elaine_wyllie</t>
  </si>
  <si>
    <t>https://twitter.com/seemakennedy</t>
  </si>
  <si>
    <t>https://twitter.com/aharrell2000</t>
  </si>
  <si>
    <t>https://twitter.com/imetabiopharma</t>
  </si>
  <si>
    <t>https://twitter.com/shift_org</t>
  </si>
  <si>
    <t>https://twitter.com/missbturner</t>
  </si>
  <si>
    <t>https://twitter.com/healthykidsblog</t>
  </si>
  <si>
    <t>https://twitter.com/educationblog</t>
  </si>
  <si>
    <t>https://twitter.com/hsphnutrition</t>
  </si>
  <si>
    <t>https://twitter.com/choicesproject</t>
  </si>
  <si>
    <t>https://twitter.com/kieronjboyle</t>
  </si>
  <si>
    <t>https://twitter.com/frameworksinst</t>
  </si>
  <si>
    <t>https://twitter.com/aboutkp</t>
  </si>
  <si>
    <t>https://twitter.com/thrivingschools</t>
  </si>
  <si>
    <t>https://twitter.com/govcanhealth</t>
  </si>
  <si>
    <t>https://twitter.com/rchilderhose</t>
  </si>
  <si>
    <t>https://twitter.com/michconstant</t>
  </si>
  <si>
    <t>https://twitter.com/safmradio</t>
  </si>
  <si>
    <t>https://twitter.com/rletsie77</t>
  </si>
  <si>
    <t>https://twitter.com/hbcrg</t>
  </si>
  <si>
    <t>https://twitter.com/healthpsychrev</t>
  </si>
  <si>
    <t>https://twitter.com/maritahennessy</t>
  </si>
  <si>
    <t>https://twitter.com/kathleen_ryan33</t>
  </si>
  <si>
    <t>https://twitter.com/mghclaycenter</t>
  </si>
  <si>
    <t>https://twitter.com/sschlozman</t>
  </si>
  <si>
    <t>https://twitter.com/mgh_ri</t>
  </si>
  <si>
    <t>https://twitter.com/chrissiejuliano</t>
  </si>
  <si>
    <t>https://twitter.com/harvardprc</t>
  </si>
  <si>
    <t>https://twitter.com/bigcitieshealth</t>
  </si>
  <si>
    <t>https://twitter.com/epichealthnews</t>
  </si>
  <si>
    <t>https://twitter.com/pollockmd</t>
  </si>
  <si>
    <t>https://twitter.com/pedsendosociety</t>
  </si>
  <si>
    <t>https://twitter.com/aapjournals</t>
  </si>
  <si>
    <t>https://twitter.com/meeproductions</t>
  </si>
  <si>
    <t>https://twitter.com/ijjuzang</t>
  </si>
  <si>
    <t>https://twitter.com/gonapsacc</t>
  </si>
  <si>
    <t>https://twitter.com/jillianreganmph</t>
  </si>
  <si>
    <t>https://twitter.com/kpscalresearch</t>
  </si>
  <si>
    <t>https://twitter.com/lisakkillen</t>
  </si>
  <si>
    <t>https://twitter.com/arnonkrongrad</t>
  </si>
  <si>
    <t>https://twitter.com/steakstoic</t>
  </si>
  <si>
    <t>https://twitter.com/scott_kocher</t>
  </si>
  <si>
    <t>https://twitter.com/markehardy</t>
  </si>
  <si>
    <t>https://twitter.com/m_diaries</t>
  </si>
  <si>
    <t>https://twitter.com/drderbyshire</t>
  </si>
  <si>
    <t>https://twitter.com/me_nranjan</t>
  </si>
  <si>
    <t>https://twitter.com/randirobics</t>
  </si>
  <si>
    <t>https://twitter.com/mehdi_eck</t>
  </si>
  <si>
    <t>https://twitter.com/noirewellness</t>
  </si>
  <si>
    <t>https://twitter.com/jorae17</t>
  </si>
  <si>
    <t>https://twitter.com/swimscarf</t>
  </si>
  <si>
    <t>https://twitter.com/incensu</t>
  </si>
  <si>
    <t>https://twitter.com/wearefuturel</t>
  </si>
  <si>
    <t>https://twitter.com/educatormaguk</t>
  </si>
  <si>
    <t>https://twitter.com/matt_nutrition</t>
  </si>
  <si>
    <t>https://twitter.com/oha_updates</t>
  </si>
  <si>
    <t>https://twitter.com/dietindetail</t>
  </si>
  <si>
    <t>https://twitter.com/elmamurwall</t>
  </si>
  <si>
    <t>https://twitter.com/birdconsultancy</t>
  </si>
  <si>
    <t>https://twitter.com/sarahj_baines</t>
  </si>
  <si>
    <t>https://twitter.com/debsjkay</t>
  </si>
  <si>
    <t>https://twitter.com/therunningbee</t>
  </si>
  <si>
    <t>https://twitter.com/mcr_charity</t>
  </si>
  <si>
    <t>https://twitter.com/mayorofgm</t>
  </si>
  <si>
    <t>https://twitter.com/tom_gardiner95</t>
  </si>
  <si>
    <t>https://twitter.com/eadphev</t>
  </si>
  <si>
    <t>https://twitter.com/rhonaea</t>
  </si>
  <si>
    <t>https://twitter.com/jasorourke</t>
  </si>
  <si>
    <t>https://twitter.com/sinclair_tweets</t>
  </si>
  <si>
    <t>https://twitter.com/sweeteggy</t>
  </si>
  <si>
    <t>https://twitter.com/lrussellwolpe</t>
  </si>
  <si>
    <t>https://twitter.com/ihealthvisiting</t>
  </si>
  <si>
    <t>https://twitter.com/babycatcher09</t>
  </si>
  <si>
    <t>https://twitter.com/hvecop</t>
  </si>
  <si>
    <t>https://twitter.com/lizmayessex</t>
  </si>
  <si>
    <t>https://twitter.com/phplymouth</t>
  </si>
  <si>
    <t>https://twitter.com/elaineyoungnhs1</t>
  </si>
  <si>
    <t>https://twitter.com/london_hcc</t>
  </si>
  <si>
    <t>https://twitter.com/lsharon_smith</t>
  </si>
  <si>
    <t>https://twitter.com/dr_cscott</t>
  </si>
  <si>
    <t>https://twitter.com/food_active</t>
  </si>
  <si>
    <t>https://twitter.com/cityam</t>
  </si>
  <si>
    <t>https://twitter.com/saphnasharonobe</t>
  </si>
  <si>
    <t>https://twitter.com/evidencerobot</t>
  </si>
  <si>
    <t>https://twitter.com/teethteam</t>
  </si>
  <si>
    <t>https://twitter.com/babyhart</t>
  </si>
  <si>
    <t>https://twitter.com/lakenutrition</t>
  </si>
  <si>
    <t>https://twitter.com/bigo_project</t>
  </si>
  <si>
    <t>https://twitter.com/gsttcharity</t>
  </si>
  <si>
    <t>https://twitter.com/api_chairuk</t>
  </si>
  <si>
    <t>https://twitter.com/apiplay</t>
  </si>
  <si>
    <t>https://twitter.com/sportsandpe</t>
  </si>
  <si>
    <t>https://twitter.com/thelancetendo</t>
  </si>
  <si>
    <t>https://twitter.com/mmazariegos_</t>
  </si>
  <si>
    <t>https://twitter.com/wendynowak</t>
  </si>
  <si>
    <t>https://twitter.com/jaykatnumberone</t>
  </si>
  <si>
    <t>https://twitter.com/agilechilli</t>
  </si>
  <si>
    <t>https://twitter.com/foodmatterslive</t>
  </si>
  <si>
    <t>https://twitter.com/prca_ireland</t>
  </si>
  <si>
    <t>https://twitter.com/hanovertweets</t>
  </si>
  <si>
    <t>https://twitter.com/foodmfguk</t>
  </si>
  <si>
    <t>https://twitter.com/meetingsobesity</t>
  </si>
  <si>
    <t>https://twitter.com/rela_institute</t>
  </si>
  <si>
    <t>https://twitter.com/robinheg</t>
  </si>
  <si>
    <t>https://twitter.com/magdalenamuc</t>
  </si>
  <si>
    <t>https://twitter.com/cpphtx</t>
  </si>
  <si>
    <t>https://twitter.com/sarahmessiah</t>
  </si>
  <si>
    <t>https://twitter.com/acpartner</t>
  </si>
  <si>
    <t>https://twitter.com/ymcaofkv</t>
  </si>
  <si>
    <t>https://twitter.com/inftodforum</t>
  </si>
  <si>
    <t>https://twitter.com/francescarosep1</t>
  </si>
  <si>
    <t>https://twitter.com/saucyaffairraw</t>
  </si>
  <si>
    <t>https://twitter.com/armandompereira</t>
  </si>
  <si>
    <t>https://twitter.com/tombspencer</t>
  </si>
  <si>
    <t>https://twitter.com/henryhealthy</t>
  </si>
  <si>
    <t>https://twitter.com/dzayski</t>
  </si>
  <si>
    <t>https://twitter.com/louisaahodge</t>
  </si>
  <si>
    <t>https://twitter.com/shareaction</t>
  </si>
  <si>
    <t>https://twitter.com/amcaritas</t>
  </si>
  <si>
    <t>https://twitter.com/selfhelpteam</t>
  </si>
  <si>
    <t>https://twitter.com/capitoladvocate</t>
  </si>
  <si>
    <t>https://twitter.com/lineymason</t>
  </si>
  <si>
    <t>https://twitter.com/iggykain</t>
  </si>
  <si>
    <t>https://twitter.com/crisribes</t>
  </si>
  <si>
    <t>https://twitter.com/obesityconf</t>
  </si>
  <si>
    <t>https://twitter.com/gasolfoundation</t>
  </si>
  <si>
    <t>https://twitter.com/healthaction_uk</t>
  </si>
  <si>
    <t>https://twitter.com/nicole01823312</t>
  </si>
  <si>
    <t>https://twitter.com/chali4pa</t>
  </si>
  <si>
    <t>https://twitter.com/neil_play</t>
  </si>
  <si>
    <t>https://twitter.com/alisonddcox</t>
  </si>
  <si>
    <t>https://twitter.com/brohannon6</t>
  </si>
  <si>
    <t>https://twitter.com/salj42</t>
  </si>
  <si>
    <t>https://twitter.com/sandynesh</t>
  </si>
  <si>
    <t>https://twitter.com/specnews1socal</t>
  </si>
  <si>
    <t>https://twitter.com/jo_kwon</t>
  </si>
  <si>
    <t>https://twitter.com/jo_k</t>
  </si>
  <si>
    <t>https://twitter.com/altamedhealths</t>
  </si>
  <si>
    <t>https://twitter.com/spalmeri_rd</t>
  </si>
  <si>
    <t>https://twitter.com/shncares</t>
  </si>
  <si>
    <t>https://twitter.com/tyleigh64</t>
  </si>
  <si>
    <t>https://twitter.com/seanhannity</t>
  </si>
  <si>
    <t>https://twitter.com/billdeblasio</t>
  </si>
  <si>
    <t>https://twitter.com/torontostar</t>
  </si>
  <si>
    <t>https://twitter.com/eliseanderson2</t>
  </si>
  <si>
    <t>https://twitter.com/wilpertwitt</t>
  </si>
  <si>
    <t>https://twitter.com/ketogeniccook</t>
  </si>
  <si>
    <t>https://twitter.com/sophiam66540189</t>
  </si>
  <si>
    <t>https://twitter.com/prcpsdvi</t>
  </si>
  <si>
    <t>https://twitter.com/2020dentistry3</t>
  </si>
  <si>
    <t>https://twitter.com/holly_gabe</t>
  </si>
  <si>
    <t>https://twitter.com/thinkingslimmer</t>
  </si>
  <si>
    <t>https://twitter.com/tessatricks</t>
  </si>
  <si>
    <t>https://twitter.com/actiononsalt</t>
  </si>
  <si>
    <t>https://twitter.com/actiononsugar</t>
  </si>
  <si>
    <t>https://twitter.com/sputniknewsuk</t>
  </si>
  <si>
    <t>https://twitter.com/k_worldpanel</t>
  </si>
  <si>
    <t>https://twitter.com/foodanddrinkfed</t>
  </si>
  <si>
    <t>https://twitter.com/ahj_dr</t>
  </si>
  <si>
    <t>https://twitter.com/alzeinpeds</t>
  </si>
  <si>
    <t>https://twitter.com/sancroftint</t>
  </si>
  <si>
    <t>https://twitter.com/sciencedaily</t>
  </si>
  <si>
    <t>https://twitter.com/morecurricular</t>
  </si>
  <si>
    <t>https://twitter.com/jm10gaiton</t>
  </si>
  <si>
    <t>https://twitter.com/yuqi2109</t>
  </si>
  <si>
    <t>https://twitter.com/qutmedia</t>
  </si>
  <si>
    <t>https://twitter.com/realhealthm</t>
  </si>
  <si>
    <t>https://twitter.com/heraldsun</t>
  </si>
  <si>
    <t>https://twitter.com/c_springsteen</t>
  </si>
  <si>
    <t>https://twitter.com/kerrywekelo</t>
  </si>
  <si>
    <t>https://twitter.com/milton_theresa</t>
  </si>
  <si>
    <t>https://twitter.com/kamiladavidson</t>
  </si>
  <si>
    <t>https://twitter.com/georges75825230</t>
  </si>
  <si>
    <t>https://twitter.com/euroscicon</t>
  </si>
  <si>
    <t>https://twitter.com/raiseddactylion</t>
  </si>
  <si>
    <t>https://twitter.com/lawrence</t>
  </si>
  <si>
    <t>https://twitter.com/astho</t>
  </si>
  <si>
    <t>https://twitter.com/energykrazed</t>
  </si>
  <si>
    <t>https://twitter.com/shapeupsville</t>
  </si>
  <si>
    <t>https://twitter.com/goulding76</t>
  </si>
  <si>
    <t>https://twitter.com/skysportspl</t>
  </si>
  <si>
    <t>https://twitter.com/rfradaeli</t>
  </si>
  <si>
    <t>https://twitter.com/organicerica</t>
  </si>
  <si>
    <t>https://twitter.com/helenlloyd_or</t>
  </si>
  <si>
    <t>https://twitter.com/phdprof1</t>
  </si>
  <si>
    <t>https://twitter.com/cherishstudy</t>
  </si>
  <si>
    <t>https://twitter.com/karenmsikar</t>
  </si>
  <si>
    <t>https://twitter.com/boydswinburn</t>
  </si>
  <si>
    <t>https://twitter.com/alison_tovar</t>
  </si>
  <si>
    <t>https://twitter.com/plosone</t>
  </si>
  <si>
    <t>https://twitter.com/jesshainesphd</t>
  </si>
  <si>
    <t>https://twitter.com/ifamilystudy</t>
  </si>
  <si>
    <t>https://twitter.com/caveroredondo</t>
  </si>
  <si>
    <t>https://twitter.com/jamapediatrics</t>
  </si>
  <si>
    <t>https://twitter.com/globalfoodman</t>
  </si>
  <si>
    <t>https://twitter.com/cre_epoch</t>
  </si>
  <si>
    <t>https://twitter.com/baur_louise</t>
  </si>
  <si>
    <t>https://twitter.com/jencohendiet</t>
  </si>
  <si>
    <t>https://twitter.com/bryant73j</t>
  </si>
  <si>
    <t>https://twitter.com/pinkisahota</t>
  </si>
  <si>
    <t>https://twitter.com/denneywilson</t>
  </si>
  <si>
    <t>https://twitter.com/helenvidgen</t>
  </si>
  <si>
    <t>https://twitter.com/caring_mobile</t>
  </si>
  <si>
    <t>https://twitter.com/mslichai</t>
  </si>
  <si>
    <t>https://twitter.com/oliverdietitian</t>
  </si>
  <si>
    <t>https://twitter.com/tomrebair</t>
  </si>
  <si>
    <t>https://twitter.com/profccollins</t>
  </si>
  <si>
    <t>https://twitter.com/krishnaradha310</t>
  </si>
  <si>
    <t>https://twitter.com/drvikramlotwala</t>
  </si>
  <si>
    <t>https://twitter.com/drtracyburrows</t>
  </si>
  <si>
    <t>https://twitter.com/journo_oliver</t>
  </si>
  <si>
    <t>https://twitter.com/wendy_allen2</t>
  </si>
  <si>
    <t>https://twitter.com/bodyhealthcom</t>
  </si>
  <si>
    <t>https://twitter.com/childofgodlu9</t>
  </si>
  <si>
    <t>https://twitter.com/icesupreme</t>
  </si>
  <si>
    <t>https://twitter.com/chefahki</t>
  </si>
  <si>
    <t>https://twitter.com/fettkeven</t>
  </si>
  <si>
    <t>https://twitter.com/worldobesity</t>
  </si>
  <si>
    <t>https://twitter.com/stopobesityeu</t>
  </si>
  <si>
    <t>https://twitter.com/eu_cocreate</t>
  </si>
  <si>
    <t>https://twitter.com/fitbygayle</t>
  </si>
  <si>
    <t>https://twitter.com/allendersteve</t>
  </si>
  <si>
    <t>https://twitter.com/iht_deakin</t>
  </si>
  <si>
    <t>https://twitter.com/corinnahawkes</t>
  </si>
  <si>
    <t>https://twitter.com/globe_obesity</t>
  </si>
  <si>
    <t>https://twitter.com/enriquepalenzue</t>
  </si>
  <si>
    <t>https://twitter.com/ucam</t>
  </si>
  <si>
    <t>https://twitter.com/pedroe_alcaraz</t>
  </si>
  <si>
    <t>https://twitter.com/asklorraines</t>
  </si>
  <si>
    <t>https://twitter.com/ciara_litch</t>
  </si>
  <si>
    <t>https://twitter.com/team_morelife</t>
  </si>
  <si>
    <t>https://twitter.com/asolermarin</t>
  </si>
  <si>
    <t>https://twitter.com/dorofischer</t>
  </si>
  <si>
    <t>https://twitter.com/cemasvlc</t>
  </si>
  <si>
    <t>https://twitter.com/ucam_alimenta</t>
  </si>
  <si>
    <t>https://twitter.com/photographyand6</t>
  </si>
  <si>
    <t>https://twitter.com/ucam_openred</t>
  </si>
  <si>
    <t>https://twitter.com/ucam_ciard</t>
  </si>
  <si>
    <t>https://twitter.com/ketansheth3</t>
  </si>
  <si>
    <t>https://twitter.com/liebertpub</t>
  </si>
  <si>
    <t>https://twitter.com/childobesity_jn</t>
  </si>
  <si>
    <t>https://twitter.com/washingtonpost</t>
  </si>
  <si>
    <t>https://twitter.com/ucam_mu_ard</t>
  </si>
  <si>
    <t>https://twitter.com/ucam_nsca_hps</t>
  </si>
  <si>
    <t>https://twitter.com/aasthabariatric</t>
  </si>
  <si>
    <t>https://twitter.com/diethealth_tips</t>
  </si>
  <si>
    <t>https://twitter.com/weightnomoredc</t>
  </si>
  <si>
    <t>https://twitter.com/msjoycetarot</t>
  </si>
  <si>
    <t>https://twitter.com/hlthydrvnchi</t>
  </si>
  <si>
    <t>https://twitter.com/greatindoor</t>
  </si>
  <si>
    <t>https://twitter.com/cecil4allofus</t>
  </si>
  <si>
    <t>https://twitter.com/lisadlaporte</t>
  </si>
  <si>
    <t>https://twitter.com/jonsiddall</t>
  </si>
  <si>
    <t>https://twitter.com/julierevelant</t>
  </si>
  <si>
    <t>https://twitter.com/stepits3</t>
  </si>
  <si>
    <t>https://twitter.com/thehuggroup</t>
  </si>
  <si>
    <t>https://twitter.com/n_q_p_c</t>
  </si>
  <si>
    <t>https://twitter.com/drprasad77</t>
  </si>
  <si>
    <t>https://twitter.com/fssaiindia</t>
  </si>
  <si>
    <t>https://twitter.com/mofpi_goi</t>
  </si>
  <si>
    <t>https://twitter.com/dominos_india</t>
  </si>
  <si>
    <t>https://twitter.com/dominos</t>
  </si>
  <si>
    <t>https://twitter.com/nccor</t>
  </si>
  <si>
    <t>https://twitter.com/monitor_ph</t>
  </si>
  <si>
    <t>https://twitter.com/harvardchansph</t>
  </si>
  <si>
    <t>https://twitter.com/ffl_lamsouth</t>
  </si>
  <si>
    <t>https://twitter.com/lb_southwark</t>
  </si>
  <si>
    <t>https://twitter.com/safoodforlife</t>
  </si>
  <si>
    <t>https://twitter.com/mayflowerfed</t>
  </si>
  <si>
    <t>https://twitter.com/iss_education</t>
  </si>
  <si>
    <t>https://twitter.com/cdevalicourt</t>
  </si>
  <si>
    <t>https://twitter.com/leyfcareers</t>
  </si>
  <si>
    <t>https://twitter.com/mayoroflondon</t>
  </si>
  <si>
    <t>https://twitter.com/abreak4mommy</t>
  </si>
  <si>
    <t>https://twitter.com/skoocofficial</t>
  </si>
  <si>
    <t>https://twitter.com/schoolsimprove</t>
  </si>
  <si>
    <t>https://twitter.com/citywide45</t>
  </si>
  <si>
    <t>tfortune_100
@TheAdvocateIsIn Lower-income parents
often feel they have limited choices.
MEE focuses on where parents CAN
exert control, by making more informed
choices about what they put in
their shopping carts. #SocialMarketing
#type2diabetes #childhoodobesity
#HealthDisparities https://t.co/1DAUHVZD9q
https://t.co/aiWnOimu1p</t>
  </si>
  <si>
    <t xml:space="preserve">phillyinquirer
</t>
  </si>
  <si>
    <t xml:space="preserve">pbluenovember
</t>
  </si>
  <si>
    <t xml:space="preserve">theadvocateisin
</t>
  </si>
  <si>
    <t>dhscgovuk
Our new Minister for Public Health
and Primary Care @SeemaKennedy
visited @AmblerSchool last week
to take part in their #DailyMile
and discuss healthy food choices.
Take part in our latest #ChildhoodObesity
consultation: _xD83D__xDC49_ https://t.co/B5IyqfKzhP
#GrowingUpHealthy https://t.co/6qoMEiSpI5</t>
  </si>
  <si>
    <t xml:space="preserve">amblerschool
</t>
  </si>
  <si>
    <t>elaine_wyllie
RT @DHSCgovuk: Our new Minister
for Public Health and Primary Care
@SeemaKennedy visited @AmblerSchool
last week to take part in their
#Dai…</t>
  </si>
  <si>
    <t xml:space="preserve">seemakennedy
</t>
  </si>
  <si>
    <t>aharrell2000
TENNESSEE…is not the only state
(STOP CHILDHOOD OBESITY) https://t.co/MBqAeigfXW
iMetabolic Biopharma Corporation
#obesity #cardiovasculardisease
#diabetes #childhoodobesity #minoritybusiness
#pharmaceuticalindustry #biopharma
#diet #food @iMetabiopharma</t>
  </si>
  <si>
    <t xml:space="preserve">imetabiopharma
</t>
  </si>
  <si>
    <t>shift_org
“And then what?” Taking a leaf
out of Howard Marks’ book and doing
some #secondorderthinking for ideas
focused on #localaction, #community
and reducing #childhoodobesity_xD83D__xDCA1_
https://t.co/S7Vm5ISi6o</t>
  </si>
  <si>
    <t>missbturner
Regular physical activity and a
good understanding of nutrition
is vital for our children. This
just shows it! @DHSCgovuk #childhoodobesityplan
#childhoodobesity #health #shocking
https://t.co/WBwudtZ64L</t>
  </si>
  <si>
    <t>healthykidsblog
For #children, #exercise is the
key to battling #obesity https://t.co/fuYCeTy0av
#ChildhoodObesity #kids #PhysicalActivity
#parents https://t.co/QUmru0YSwg</t>
  </si>
  <si>
    <t>educationblog
RT @HealthyKidsBlog: For #children,
#exercise is the key to battling
#obesity https://t.co/fuYCeTy0av
#ChildhoodObesity #kids #PhysicalAc…</t>
  </si>
  <si>
    <t>hsphnutrition
RT @CHOICESproject: We're pleased
to announce that we've just released
a request for proposals today for
a new Learning Collaborative Partn…</t>
  </si>
  <si>
    <t>choicesproject
State &amp;amp; local health agencies:
consider applying for a Learning
Collaborative Partnership with
us to explore #childhoodobesity
prevention strategies. Tune in
to a Q&amp;amp;A webinar 3pm ET on
Aug 19! More details: https://t.co/etUcZd9bE0
https://t.co/DC98NZ79i7</t>
  </si>
  <si>
    <t>kieronjboyle
We have our own work underway with
@FrameWorksInst on ways of framing
#childhoodobesity that draws on
many of these tools. Do get in
touch if of interest — we're keen
to share widely!</t>
  </si>
  <si>
    <t xml:space="preserve">frameworksinst
</t>
  </si>
  <si>
    <t>aboutkp
RT @thrivingschools: To truly get
at the root causes of #ChildhoodObesity,
we must look at the social conditions
in which children and thei…</t>
  </si>
  <si>
    <t>thrivingschools
To truly get at the root causes
of #ChildhoodObesity, we must look
at the social conditions in which
children and their families are
living. Schools are an important
part of the equation. Insights
from #COC19 on our blog. https://t.co/oKXYwemnoN</t>
  </si>
  <si>
    <t>govcanhealth
The obesity rate among children
in Canada has tripled in the last
40 years. Find out how you can
help your child in maintaining
a healthy weight: https://t.co/8nkNg56gJd
#ChildhoodObesity https://t.co/VChQM8wWPw</t>
  </si>
  <si>
    <t>rchilderhose
RT @GovCanHealth: The obesity rate
among children in Canada has tripled
in the last 40 years. Find out
how you can help your child in
main…</t>
  </si>
  <si>
    <t>michconstant
Chatting to the delightful @lebo_child_author
about her book #Bizzarcar #bullying
#childhoodobesity @SAfmRadio #SAfmJetSetBreakfast
https://t.co/J16dujDY6q</t>
  </si>
  <si>
    <t xml:space="preserve">safmradio
</t>
  </si>
  <si>
    <t>rletsie77
RT @MichConstant: Chatting to the
delightful @lebo_child_author about
her book #Bizzarcar #bullying #childhoodobesity
@SAfmRadio #SAfmJetSe…</t>
  </si>
  <si>
    <t>hbcrg
RT @MaritaHennessy: ICYMI - now
in print @HealthPsychRev: #BehaviourChangeTechniques
&amp;amp; #theory use in healthcare
professional-delivered #in…</t>
  </si>
  <si>
    <t xml:space="preserve">healthpsychrev
</t>
  </si>
  <si>
    <t>maritahennessy
Feasibility of conducting an early
#pregnancy diet &amp;amp; lifestyle
#ehealth intervention: the Pregnancy
Lifestyle Activity Nutrition (PLAN)
project https://t.co/zJog9kWWV5
#childhoodobesity #DOHaD https://t.co/xfkP64fD0Q</t>
  </si>
  <si>
    <t>kathleen_ryan33
RT @MaritaHennessy: ICYMI - now
in print @HealthPsychRev: #BehaviourChangeTechniques
&amp;amp; #theory use in healthcare
professional-delivered #in…</t>
  </si>
  <si>
    <t>mghclaycenter
Does watching television actually
lead to childhood obesity? Our
co-director @SSchlozman says the
answer is complicated. https://t.co/zvEIwawJ0p
#ChildhoodObesity #ScreenTime</t>
  </si>
  <si>
    <t xml:space="preserve">sschlozman
</t>
  </si>
  <si>
    <t>mgh_ri
RT @MGHClayCenter: Does watching
television actually lead to childhood
obesity? Our co-director @SSchlozman
says the answer is complicated.…</t>
  </si>
  <si>
    <t>chrissiejuliano
RT @BigCitiesHealth: The @CHOICESproject
at the @HarvardPRC has released
a request for proposals for a Learning
Collaborative Partnership o…</t>
  </si>
  <si>
    <t>harvardprc
RT @CHOICESproject: Consider applying
to work with us to see which strategies
to reduce #childhoodobesity might
offer the best value for mo…</t>
  </si>
  <si>
    <t>bigcitieshealth
The @CHOICESproject at the @HarvardPRC
has released a request for proposals
for a Learning Collaborative Partnership
opportunity! The partnership supports
state &amp;amp; local health agencies
working to reduce #ChildhoodObesity
- find out more and apply here!
https://t.co/dHJGsbo9ga</t>
  </si>
  <si>
    <t>epichealthnews
Know how you can fight #ChildhoodObesity
and help your children live a healthy
and happy life https://t.co/guwMheKqLa
#HealthyCalories #ObesityInChildren
#UnhealthyKids #UnhealthyHabits
https://t.co/iCImbMDRAX</t>
  </si>
  <si>
    <t>pollockmd
Study in Pediatrics focuses on
parenting practices rather than
diet and exercise to curb #childhoodobesity
Abstract: https://t.co/Sc8xIe4bqF
Article: https://t.co/Sc8xIe4bqF
#pedsendo @pedsendosociety @AAPJournals</t>
  </si>
  <si>
    <t xml:space="preserve">pedsendosociety
</t>
  </si>
  <si>
    <t>aapjournals
RT @PollockMD: Study in Pediatrics
focuses on parenting practices
rather than diet and exercise to
curb #childhoodobesity Abstract:
https:/…</t>
  </si>
  <si>
    <t>meeproductions
Lower-income parents often feel
they have limited choices. MEE
focuses on where parents CAN exert
control, by making more informed
choices about what they put in
their shopping carts. #SocialMarketing
#type2diabetes #childhoodobesity
#HealthDisparities https://t.co/q6OaRRVtnE
https://t.co/p6WfrVqjoE</t>
  </si>
  <si>
    <t>ijjuzang
RT @MEEProductions: Lower-income
parents often feel they have limited
choices. MEE focuses on where parents
CAN exert control, by making mo…</t>
  </si>
  <si>
    <t>gonapsacc
RT @CHOICESproject: We're pleased
to announce that we've just released
a request for proposals today for
a new Learning Collaborative Partn…</t>
  </si>
  <si>
    <t>jillianreganmph
RT @BigCitiesHealth: The @CHOICESproject
at the @HarvardPRC has released
a request for proposals for a Learning
Collaborative Partnership o…</t>
  </si>
  <si>
    <t>kpscalresearch
RT @thrivingschools: To truly get
at the root causes of #ChildhoodObesity,
we must look at the social conditions
in which children and thei…</t>
  </si>
  <si>
    <t>lisakkillen
RT @thrivingschools: To truly get
at the root causes of #ChildhoodObesity,
we must look at the social conditions
in which children and thei…</t>
  </si>
  <si>
    <t>arnonkrongrad
@SteakStoic With Shawna Sterling
running on the ice cream platform
(link), not a minute too soon!!!
ðŸ’ªðŸ» #childhoodobesity #nutrition
#nafld #obesity https://t.co/l8SCopZGxF</t>
  </si>
  <si>
    <t xml:space="preserve">steakstoic
</t>
  </si>
  <si>
    <t>scott_kocher
Do you have any books for the kiddos
about â© #ClimateCrisis #VisionZero
#ChildhoodObesity #OilWars #RideABike
#ItsPortland #JustWalkDammit â¦@MultCoLibâ©
https://t.co/tkCqV1ScgI</t>
  </si>
  <si>
    <t>markehardy
Great video by @M_Diaries demonstrating
why #Playmuststay api_play #play
#playgrounds #childhoodobesity
https://t.co/bD9PAoZqTc</t>
  </si>
  <si>
    <t xml:space="preserve">m_diaries
</t>
  </si>
  <si>
    <t>drderbyshire
Does marketing influence what our
children chose to eat and drink?
Read our insight on the topic here:
#childhoodobesity #foodindustry
#nutrition #health #food https://t.co/9bW7o8a2gv</t>
  </si>
  <si>
    <t>me_nranjan
RT @Randirobics: Hi super #Moms
Follow my #Randirobics https://t.co/4D5oaJBZ1d
#HealthyKids #ChildhoodObesity
#Exercise #Family #Education #Recipes
#Parents #Randirobicsready #Randirobicsrecipes
#Randirobicsraw #Randirobicsrelaxation
#Moms #Dads</t>
  </si>
  <si>
    <t>randirobics
Intergalactic #Fitness For #Kids
https://t.co/AWLf6a3bxG via @Syosset
Jericho Tribune #News #Randirobics
#Parents #Longisland #Mediabuzz
#KidsFitness #Childhoodobesity
#Educational #Obesity</t>
  </si>
  <si>
    <t>mehdi_eck
RT @Randirobics: Hi super #Moms
Follow my #Randirobics https://t.co/MEUw3VAxyM
#HealthyKids #ChildhoodObesity
#Exercise #Family #Education #Recipes
#Parents #Randirobicsready #Randirobicsrecipes
#Randirobicsraw #Randirobicsrelaxation
#Moms #Dads</t>
  </si>
  <si>
    <t>noirewellness
We're loving the innovations that
are helping break down typical
barriers for a new generation of
#Blackswimmers âœŠðŸ¾ðŸŠðŸ¾â€â™€ï¸ðŸŠðŸ¿â€â™‚ï¸
#PhysicalActivity #MentalWellness
#ChildhoodObesity #Sports Check
out @swimscarf @JoRae17 ðŸ’• https://t.co/jMvpgd7FEG</t>
  </si>
  <si>
    <t xml:space="preserve">jorae17
</t>
  </si>
  <si>
    <t xml:space="preserve">swimscarf
</t>
  </si>
  <si>
    <t>incensu
RT @EducatorMagUK: Join us @wearefuturel
bringing #KS1 &amp;amp; #KS2 #activelearning
to your classroom tackling #childhoodobesity
#classroombasedâ€¦</t>
  </si>
  <si>
    <t xml:space="preserve">wearefuturel
</t>
  </si>
  <si>
    <t>educatormaguk
Join us @wearefuturel bringing
#KS1 &amp;amp; #KS2 #activelearning
to your classroom tackling #childhoodobesity
#classroombased #competitivepricing
https://t.co/7UEazLklQG</t>
  </si>
  <si>
    <t>matt_nutrition
RT @OHA_updates: We've written
to the Prime Minister and ministers
calling for ongoing commitment
to reduce #ChildhoodObesity. We
are at aâ€¦</t>
  </si>
  <si>
    <t>oha_updates
RT @HENRYhealthy: Date for your
diary: 19th November London @FoodMattersLive
2.55p.m. @HENRYhealthy Policy &amp;amp;
Communications Manager, Di Swaâ€¦</t>
  </si>
  <si>
    <t>dietindetail
RT @OHA_updates: We've written
to the Prime Minister and ministers
calling for ongoing commitment
to reduce #ChildhoodObesity. We
are at aâ€¦</t>
  </si>
  <si>
    <t>elmamurwall
RT @OHA_updates: We've written
to the Prime Minister and ministers
calling for ongoing commitment
to reduce #ChildhoodObesity. We
are at aâ€¦</t>
  </si>
  <si>
    <t>birdconsultancy
Dear @MayorofGM please can you
show your support for @TheRunningBee
all profits from every event stay
in the communities they take place.
We will help fund #healthandwellbeing
initiatives and the fight to reduce
#childhoodobesity across our region.
#BeeActiveBeeHealthy#BeeHappy</t>
  </si>
  <si>
    <t xml:space="preserve">sarahj_baines
</t>
  </si>
  <si>
    <t>debsjkay
RT @OHA_updates: We've written
to the Prime Minister and ministers
calling for ongoing commitment
to reduce #ChildhoodObesity. We
are at aâ€¦</t>
  </si>
  <si>
    <t xml:space="preserve">therunningbee
</t>
  </si>
  <si>
    <t>mcr_charity
RT @birdconsultancy: Dear @MayorofGM
please can you show your support
for @TheRunningBee all profits
from every event stay in the communitiâ€¦</t>
  </si>
  <si>
    <t xml:space="preserve">mayorofgm
</t>
  </si>
  <si>
    <t>tom_gardiner95
RT @OHA_updates: We've written
to the Prime Minister and ministers
calling for ongoing commitment
to reduce #ChildhoodObesity. We
are at aâ€¦</t>
  </si>
  <si>
    <t>eadphev
RT @OHA_updates: We've written
to the Prime Minister and ministers
calling for ongoing commitment
to reduce #ChildhoodObesity. We
are at aâ€¦</t>
  </si>
  <si>
    <t>rhonaea
RT @OHA_updates: We've written
to the Prime Minister and ministers
calling for ongoing commitment
to reduce #ChildhoodObesity. We
are at aâ€¦</t>
  </si>
  <si>
    <t>jasorourke
RT @OHA_updates: We've written
to the Prime Minister and ministers
calling for ongoing commitment
to reduce #ChildhoodObesity. We
are at aâ€¦</t>
  </si>
  <si>
    <t>sinclair_tweets
@sweeteggy and the--random #childhoodobesity
tags</t>
  </si>
  <si>
    <t xml:space="preserve">sweeteggy
</t>
  </si>
  <si>
    <t>lrussellwolpe
RT @OHA_updates: We've written
to the Prime Minister and ministers
calling for ongoing commitment
to reduce #ChildhoodObesity. We
are at aâ€¦</t>
  </si>
  <si>
    <t>ihealthvisiting
RT @OHA_updates: We've written
to the Prime Minister and ministers
calling for ongoing commitment
to reduce #ChildhoodObesity. We
are at aâ€¦</t>
  </si>
  <si>
    <t>babycatcher09
RT @OHA_updates: We've written
to the Prime Minister and ministers
calling for ongoing commitment
to reduce #ChildhoodObesity. We
are at aâ€¦</t>
  </si>
  <si>
    <t>hvecop
RT @OHA_updates: We've written
to the Prime Minister and ministers
calling for ongoing commitment
to reduce #ChildhoodObesity. We
are at aâ€¦</t>
  </si>
  <si>
    <t>lizmayessex
RT @OHA_updates: We've written
to the Prime Minister and ministers
calling for ongoing commitment
to reduce #ChildhoodObesity. We
are at aâ€¦</t>
  </si>
  <si>
    <t>phplymouth
RT @OHA_updates: We've written
to the Prime Minister and ministers
calling for ongoing commitment
to reduce #ChildhoodObesity. We
are at aâ€¦</t>
  </si>
  <si>
    <t>elaineyoungnhs1
RT @OHA_updates: We've written
to the Prime Minister and ministers
calling for ongoing commitment
to reduce #ChildhoodObesity. We
are at aâ€¦</t>
  </si>
  <si>
    <t>london_hcc
RT @OHA_updates: We've written
to the Prime Minister and ministers
calling for ongoing commitment
to reduce #ChildhoodObesity. We
are at aâ€¦</t>
  </si>
  <si>
    <t>lsharon_smith
RT @OHA_updates: We've written
to the Prime Minister and ministers
calling for ongoing commitment
to reduce #ChildhoodObesity. We
are at aâ€¦</t>
  </si>
  <si>
    <t>dr_cscott
RT @OHA_updates: We've written
to the Prime Minister and ministers
calling for ongoing commitment
to reduce #ChildhoodObesity. We
are at aâ€¦</t>
  </si>
  <si>
    <t>food_active
Advertisers warn the new PM to
scrap the #JunkFoodAdBan after
concerns of the â€œsevere impactsâ€
on media revenue. There will be
"severe impacts" on the health
of future generations if we don't
take bold steps towards tackling
#ChildhoodObesity. https://t.co/Tk8jCu45i9
via @CityAM</t>
  </si>
  <si>
    <t xml:space="preserve">cityam
</t>
  </si>
  <si>
    <t>saphnasharonobe
RT @OHA_updates: We've written
to the Prime Minister and ministers
calling for ongoing commitment
to reduce #ChildhoodObesity. We
are at aâ€¦</t>
  </si>
  <si>
    <t>evidencerobot
RT @MaritaHennessy: Prevalence
&amp;amp; Trends of Overweight &amp;amp;
#Obesity in European Children From
1999 to 2016: A Systematic Review
&amp;amp; Meta-analysiâ€¦</t>
  </si>
  <si>
    <t>teethteam
RT @OHA_updates: We've written
to the Prime Minister and ministers
calling for ongoing commitment
to reduce #ChildhoodObesity. We
are at aâ€¦</t>
  </si>
  <si>
    <t>babyhart
RT @OHA_updates: We've written
to the Prime Minister and ministers
calling for ongoing commitment
to reduce #ChildhoodObesity. We
are at aâ€¦</t>
  </si>
  <si>
    <t>lakenutrition
RT @food_active: Advertisers warn
the new PM to scrap the #JunkFoodAdBan
after concerns of the â€œsevere
impactsâ€ on media revenue. There
wilâ€¦</t>
  </si>
  <si>
    <t>bigo_project
RT @Sportsandpe: Please support
&amp;amp; share this important campaign
from @apiplay @API_ChairUK before
#playgrounds disappear for good.
In the mâ€¦</t>
  </si>
  <si>
    <t>gsttcharity
How do you improve complex health
issues like #ChildhoodObesity and
#LTCs in cities? Explore how we
do it in our home in South London
by combining insight, collaborating
and working beyond our local boundaries
to drive lasting change https://t.co/tjjA17zzMM
#PlaceBasedHealth https://t.co/HcqD2iayQJ</t>
  </si>
  <si>
    <t xml:space="preserve">api_chairuk
</t>
  </si>
  <si>
    <t xml:space="preserve">apiplay
</t>
  </si>
  <si>
    <t>sportsandpe
Please support &amp;amp; share this
important campaign from @apiplay
@API_ChairUK before #playgrounds
disappear for good. In the midst
of a #childhoodobesity epidemic
and #mentalhealth crisis all opportunities
for children to be active are vital.
#PlayMustStay https://t.co/g6ZWjWU0ny</t>
  </si>
  <si>
    <t>thelancetendo
#Latest Editorial: #Baby #foods:
time to get tough on #sugars https://t.co/SlrKLzG0Na
#diet #nutrition #food #childhealth
#ChildhoodObesity #publichealth
#free to read https://t.co/fsu2yrHOMJ</t>
  </si>
  <si>
    <t>mmazariegos_
RT @TheLancetEndo: #Latest Editorial:
#Baby #foods: time to get tough
on #sugars https://t.co/SlrKLzG0Na
#diet #nutrition #food #childhealtâ€¦</t>
  </si>
  <si>
    <t>wendynowak
RT @OHA_updates: We've written
to the Prime Minister and ministers
calling for ongoing commitment
to reduce #ChildhoodObesity. We
are at aâ€¦</t>
  </si>
  <si>
    <t>jaykatnumberone
RT @Sportsandpe: Please support
&amp;amp; share this important campaign
from @apiplay @API_ChairUK before
#playgrounds disappear for good.
In the mâ€¦</t>
  </si>
  <si>
    <t>agilechilli
RT @FoodMattersLive: It has been
2 years since the #sugarreduction
programme was introduced &amp;amp;
1 year since the #caloriereduction
programme.â€¦</t>
  </si>
  <si>
    <t>foodmatterslive
#Reformulation and #portionsize
approaches to meeting calorie and
sugar reduction targets https://t.co/XWE0E69ZNm
#sugartax #childhoodobesity https://t.co/75oPp14Jgf</t>
  </si>
  <si>
    <t>prca_ireland
RT @hanovertweets: This week our
trade team helped to announce @MDLZâ€™s
plans to bring all its chocolate
and biscuit products typically
bougâ€¦</t>
  </si>
  <si>
    <t>hanovertweets
This week our trade team helped
to announce @MDLZâ€™s plans to
bring all its chocolate and biscuit
products typically bought for children
to under 100 calories. This is
an important industry-leading move
as part of @MDLZâ€™s commitment
to help fight #childhoodobesity.
#client #FMCG https://t.co/FZTV6DGJUd</t>
  </si>
  <si>
    <t>foodmfguk
RT @hanovertweets: This week our
trade team helped to announce @MDLZâ€™s
plans to bring all its chocolate
and biscuit products typically
bougâ€¦</t>
  </si>
  <si>
    <t>meetingsobesity
Signals from skin cells control
fat cell specialization. More info:
https://t.co/kkXTRGjRJT #Obesity
#Food #Diet #weightloss #weightlosstips
#nutrition #conferences #meetings
#bariatricsurgery #scientficevents
#childhoodobesity #fitness https://t.co/hSYidCp3T9</t>
  </si>
  <si>
    <t>rela_institute
#Childhoodobesity is a forerunner
of #metabolicsyndrome, poor physical
health, mental disorders, respiratory
problems and glucose intolerance,
all of which can track into adulthood
https://t.co/xunWIfgpbB +919384681770
#paediatrichospitalinchennai #paediatricsurgeryhospital
https://t.co/2ZbX3wsAR4</t>
  </si>
  <si>
    <t>robinheg
RT @food_active: Advertisers warn
the new PM to scrap the #JunkFoodAdBan
after concerns of the â€œsevere
impactsâ€ on media revenue. There
wilâ€¦</t>
  </si>
  <si>
    <t>magdalenamuc
RT @food_active: Advertisers warn
the new PM to scrap the #JunkFoodAdBan
after concerns of the â€œsevere
impactsâ€ on media revenue. There
wilâ€¦</t>
  </si>
  <si>
    <t>cpphtx
Our #TrendingTopicTuesday this
week targets the link between obesity
and dairy consumption. What are
your thoughts? #publichealth #nutrition
#dairy #plantbasedfood #vegan #obesity
#childhoodhealth #texaschildrens
#UTHealth #UTSPH #childhoodobesity
https://t.co/w7D8M0pWYe</t>
  </si>
  <si>
    <t>sarahmessiah
RT @CPPHTX: Our #TrendingTopicTuesday
this week targets the link between
obesity and dairy consumption.
What are your thoughts? #publichealâ€¦</t>
  </si>
  <si>
    <t>acpartner
We're bringing Healthy HoopsÂ®
program to the Downtown Charleston
YMCA in West Virginia this Friday.
See this flyer for more information
about this fun and informative
health education program. #healthyhoops
#asthma #childhoodobesity #basketball
@ymcaofkv https://t.co/oMMH3nTtA3</t>
  </si>
  <si>
    <t xml:space="preserve">ymcaofkv
</t>
  </si>
  <si>
    <t>inftodforum
#Preschools have a vital role to
play in tackling #ChildhoodObesity.
We have advice on how https://t.co/9xlFEXAES0
https://t.co/ORAoKyULLK</t>
  </si>
  <si>
    <t>francescarosep1
RT @SaucyAffairRaw: Government
urged to impose â€˜calorie taxâ€™
on #unhealthyfood. Health campaigners
are urging the government to introduceâ€¦</t>
  </si>
  <si>
    <t>saucyaffairraw
Government urged to impose â€˜calorie
taxâ€™ on #unhealthyfood. Health
campaigners are urging the government
to introduce a new â€œcalorie taxâ€
to tackle #childhoodobesity, #diabetes
and #cancer. https://t.co/ngHDI9nEZS</t>
  </si>
  <si>
    <t>armandompereira
RT @SaucyAffairRaw: Government
urged to impose â€˜calorie taxâ€™
on #unhealthyfood. Health campaigners
are urging the government to introduceâ€¦</t>
  </si>
  <si>
    <t>tombspencer
RT @HENRYhealthy: Date for your
diary: 19th November London @FoodMattersLive
2.55p.m. @HENRYhealthy Policy &amp;amp;
Communications Manager, Di Swaâ€¦</t>
  </si>
  <si>
    <t>henryhealthy
RT @OHA_updates: We've written
to the Prime Minister and ministers
calling for ongoing commitment
to reduce #ChildhoodObesity. We
are at a…</t>
  </si>
  <si>
    <t>dzayski
RT @OHA_updates: We've written
to the Prime Minister and ministers
calling for ongoing commitment
to reduce #ChildhoodObesity. We
are at aâ€¦</t>
  </si>
  <si>
    <t>louisaahodge
RT @ShareAction: The announced
ban on energy drink sales to under
16s is a reminder of the political
and public support for regulatory
actiâ€¦</t>
  </si>
  <si>
    <t>shareaction
RT @GSTTCharity: "With 2 in 3 adults
and 1 in 3 children in the UK overweight
or obese, future regulation should
come as no surprise." Alon…</t>
  </si>
  <si>
    <t>amcaritas
AmeriHealth Caritas Partnership
is bringing its Healthy HoopsÂ®
program to the Downtown Charleston
YMCA this Friday. See this flyer
for more information about this
fun and informative health education
program. #healthyhoops #asthma
#childhoodobesity #basketball @ymcaofkv
https://t.co/1mPIdu6HVt</t>
  </si>
  <si>
    <t>selfhelpteam
Take a look at #NottsCC who are
holding a free event held on 17.9.19,
looking at the complexity of #childhoodobesity
in Nottingham. Places are limited
so book now by visiting: https://t.co/oAEp8DKvkf
Need advice to set up a #selfhelp
group https://t.co/iMIbf0FG6Z https://t.co/sprgdkB3x6</t>
  </si>
  <si>
    <t>capitoladvocate
RT @AmCaritas: AmeriHealth Caritas
Partnership is bringing its Healthy
Hoops® program to the Downtown
Charleston YMCA this Friday. See
this…</t>
  </si>
  <si>
    <t>lineymason
RT @ShareAction: The announced
ban on energy drink sales to under
16s is a reminder of the political
and public support for regulatory
acti…</t>
  </si>
  <si>
    <t>iggykain
RT @GSTTCharity: "With 2 in 3 adults
and 1 in 3 children in the UK overweight
or obese, future regulation should
come as no surprise." Alon…</t>
  </si>
  <si>
    <t>crisribes
RT @GasolFoundation: Recently our
team attended the @ObesityConf
in Anaheim, California, presenting
our programs to prevent and reduce
#Chi…</t>
  </si>
  <si>
    <t xml:space="preserve">obesityconf
</t>
  </si>
  <si>
    <t>gasolfoundation
Prof. Dr. @PedroE_Alcaraz, from
@UCAM, tells us about the alarming
problem of obesity in Spain _xD83D__xDCC8_,
one of the countries with the highest
rates of #ChildhoodObesity across
Europe. Hence the importance of
initiatives such as the #PASOS2019
Study. _xD83D__xDC47_ https://t.co/qvPt93Fy3t</t>
  </si>
  <si>
    <t>healthaction_uk
Combined with the sugar tax, a
calorie tax can help to #prevent
excess energy intake leading to
weight gain. HAC supports actions
that can help prevent #childhoodobesity.
#PreventionNotCure https://t.co/cpZw583wta</t>
  </si>
  <si>
    <t>nicole01823312
RT @HealthAction_UK: Combined with
the sugar tax, a calorie tax can
help to #prevent excess energy
intake leading to weight gain.
HAC suppo…</t>
  </si>
  <si>
    <t>chali4pa
RT @MaritaHennessy: Prevalence
and associated factors of childhood
overweight/obesity among primary
school children in urban Nepal
https://…</t>
  </si>
  <si>
    <t>neil_play
RT @GSTTCharity: "With 2 in 3 adults
and 1 in 3 children in the UK overweight
or obese, future regulation should
come as no surprise." Alon…</t>
  </si>
  <si>
    <t>alisonddcox
RT @OHA_updates: We've written
to the Prime Minister and ministers
calling for ongoing commitment
to reduce #ChildhoodObesity. We
are at a…</t>
  </si>
  <si>
    <t>brohannon6
RT @ShareAction: The announced
ban on energy drink sales to under
16s is a reminder of the political
and public support for regulatory
acti…</t>
  </si>
  <si>
    <t>salj42
RT @OHA_updates: We've written
to the Prime Minister and ministers
calling for ongoing commitment
to reduce #ChildhoodObesity. We
are at a…</t>
  </si>
  <si>
    <t>sandynesh
Fighting childhood obesity, the
@AltaMedHealthS STOMP program is
teaching families healthy eating
and exercise habits. @jo_kwon of
@SpecNews1SoCal tells us more about
the program. https://t.co/EfgNcaBGRT
#childhoodobesity #AltaMed #ChildrensHealth
#obesity</t>
  </si>
  <si>
    <t xml:space="preserve">specnews1socal
</t>
  </si>
  <si>
    <t>jo_kwon
RT @SandyNesh: Fighting childhood
obesity, the @AltaMedHealthS STOMP
program is teaching families healthy
eating and exercise habits. @jo_k…</t>
  </si>
  <si>
    <t xml:space="preserve">jo_k
</t>
  </si>
  <si>
    <t xml:space="preserve">altamedhealths
</t>
  </si>
  <si>
    <t>spalmeri_rd
A big thanks to Christine Sismondo
from the @TorontoStar for including
me on her piece of the rise of
added sugars in our diets! @SHNcares
#childhoodobesity #healthyeating
#nutritioneducation #toronto #sugar
https://t.co/1ruLB0Ggcc</t>
  </si>
  <si>
    <t xml:space="preserve">shncares
</t>
  </si>
  <si>
    <t>tyleigh64
@BilldeBlasio thank you for your
interview with @seanhannity ! I’ve
been studying obesity problems
among children in certain socioeconomic
backgrounds. As a nation we can
do SO MUCH BETTER than meatless
Monday’s! #childhoodobesity</t>
  </si>
  <si>
    <t xml:space="preserve">seanhannity
</t>
  </si>
  <si>
    <t xml:space="preserve">billdeblasio
</t>
  </si>
  <si>
    <t xml:space="preserve">torontostar
</t>
  </si>
  <si>
    <t>eliseanderson2
RT @SPalmeri_RD: A big thanks to
Christine Sismondo from the @TorontoStar
for including me on her piece of
the rise of added sugars in our…</t>
  </si>
  <si>
    <t>wilpertwitt
RT @MaritaHennessy: Prevalence
and associated factors of childhood
overweight/obesity among primary
school children in urban Nepal
https://…</t>
  </si>
  <si>
    <t>ketogeniccook
RT @SOPHIAM66540189: New #hormone
injection aids #weight #loss in
#obese patients HSOA journal of
Obesity and weight loss (ISSN 2473-7372)…</t>
  </si>
  <si>
    <t>sophiam66540189
New #hormone injection aids #weight
#loss in #obese patients HSOA journal
of Obesity and weight loss (ISSN
2473-7372) inviting submission
of manuscript for the upcoming
Issue. obesity@heraldsopenaccess.us
#Overweight #ChildhoodObesity #BariatricSurgery
https://t.co/AE9jkAjjb5</t>
  </si>
  <si>
    <t>prcpsdvi
RT @SOPHIAM66540189: #Exercise
improves #brain function in #overweight
and #obese individuals HSOA journal
of Obesity and weight loss (ISSN…</t>
  </si>
  <si>
    <t>2020dentistry3
RT @OHA_updates: We've written
to the Prime Minister and ministers
calling for ongoing commitment
to reduce #ChildhoodObesity. We
are at a…</t>
  </si>
  <si>
    <t>holly_gabe
I spoke with @SputnikNewsUK following
@actiononsugar @actiononsalt calorie
levy press release yesterday -
you can listen here: _xD83D__xDC42_ _xD83D__xDC42__xD83D__xDC47__xD83D__xDC47_
https://t.co/UDSQtR4Bet #obesity
#sugartax #childhoodobesity #nutrition
#nutritionist</t>
  </si>
  <si>
    <t>thinkingslimmer
RT @HENRYhealthy: Date for your
diary: 19th November London @FoodMattersLive
2.55p.m. @HENRYhealthy Policy &amp;amp;
Communications Manager, Di Swa…</t>
  </si>
  <si>
    <t>tessatricks
Call for 'calorie tax' on processed
food after success of sugar levy
#SugarTax. I think we can safely
say that Boris will be putting
more cloth in his ears on this
one #Childhoodobesity #health #inequality
https://t.co/TtwkFap3gp</t>
  </si>
  <si>
    <t>actiononsalt
RT @holly_gabe: I spoke with @SputnikNewsUK
following @actiononsugar @actiononsalt
calorie levy press release yesterday
- you can listen he…</t>
  </si>
  <si>
    <t>actiononsugar
RT @holly_gabe: I spoke with @SputnikNewsUK
following @actiononsugar @actiononsalt
calorie levy press release yesterday
- you can listen he…</t>
  </si>
  <si>
    <t>sputniknewsuk
RT @holly_gabe: I spoke with @SputnikNewsUK
following @actiononsugar @actiononsalt
calorie levy press release yesterday
- you can listen he…</t>
  </si>
  <si>
    <t>k_worldpanel
RT @FoodMattersLive: It has been
2 years since the #sugarreduction
programme was introduced &amp;amp;
1 year since the #caloriereduction
programme.…</t>
  </si>
  <si>
    <t xml:space="preserve">foodanddrinkfed
</t>
  </si>
  <si>
    <t>ahj_dr
RT @OHA_updates: We've written
to the Prime Minister and ministers
calling for ongoing commitment
to reduce #ChildhoodObesity. We
are at a…</t>
  </si>
  <si>
    <t>alzeinpeds
Studies show #children, especially
#boys, are more likely to be #overweight
if their #parents are overweight.
Make #physicalactivity and #healthymeals
a family affair and you'll improve
everyone's #health! #childhoodobesity
https://t.co/TJaoXG1KIL</t>
  </si>
  <si>
    <t>sancroftint
'Exposure to common chemicals in
#plastics linked to childhood obesity'
#Obesity #ChildhoodObesity #PlasticPollution
@ScienceDaily https://t.co/2hOKVgINoV</t>
  </si>
  <si>
    <t xml:space="preserve">sciencedaily
</t>
  </si>
  <si>
    <t>morecurricular
RT @SaucyAffairRaw: Government
urged to impose ‘calorie tax’ on
#unhealthyfood. Health campaigners
are urging the government to introduce…</t>
  </si>
  <si>
    <t>jm10gaiton
RT @GasolFoundation: Recently our
team attended the @ObesityConf
in Anaheim, California, presenting
our programs to prevent and reduce
#Chi…</t>
  </si>
  <si>
    <t>yuqi2109
RT @MaritaHennessy: Overall gestational
weight gain mediates the relationship
between maternal &amp;amp; child obesity
https://t.co/QNsW0IH9Gd #pre…</t>
  </si>
  <si>
    <t>qutmedia
A study has revealed most #parents
don't recognise when their #child
is overweight. #QUT researcher,
@KamilaDavidson told the @heraldsun
parents also underestimate the
severity of #childhoodobesity https://t.co/DwOxEzZyRY
@RealHealthM https://t.co/bhGgZ4edB4</t>
  </si>
  <si>
    <t xml:space="preserve">realhealthm
</t>
  </si>
  <si>
    <t xml:space="preserve">heraldsun
</t>
  </si>
  <si>
    <t>c_springsteen
RT @kerrywekelo: Thank you Bianca
book_mommy for your review of If
It Does Not Grow Say No for TCBR
book review "Take a step back and
think…</t>
  </si>
  <si>
    <t>kerrywekelo
Thank you Bianca book_mommy for
your review of If It Does Not Grow
Say No for TCBR book review "Take
a step back and think: What have
you eaten today?" https://t.co/7m8QaJ4iJT
#childhoodobesity #childrensnutrition
https://t.co/NfbLiLwnLs</t>
  </si>
  <si>
    <t>milton_theresa
RT @SOPHIAM66540189: New #hormone
injection aids #weight #loss in
#obese patients HSOA journal of
Obesity and weight loss (ISSN 2473-7372)…</t>
  </si>
  <si>
    <t>kamiladavidson
RT @QUTmedia: A study has revealed
most #parents don't recognise when
their #child is overweight. #QUT
researcher, @KamilaDavidson told
the…</t>
  </si>
  <si>
    <t>georges75825230
https://t.co/yPv7hGLMsy Collaborate
with the global scientists at our
prestigious event 10th Obesity
Conference 2019 coming November
11-12, 2019 at Barcelona, Spain
#Obesity #Childhoodobesity #ObesitycurrentResearch
#Bariatricsurgery #ObesityandCancer
#Eatingdisorders https://t.co/ruDecqH74o</t>
  </si>
  <si>
    <t xml:space="preserve">euroscicon
</t>
  </si>
  <si>
    <t>raiseddactylion
@Lawrence Feels like Michelle Obama’s
food program should be expanded.
#ChildhoodObesity</t>
  </si>
  <si>
    <t xml:space="preserve">lawrence
</t>
  </si>
  <si>
    <t>astho
Help play a leading role in reducing
#childhoodobesity. @CHOICESproject
at @HarvardPRC has a new funding
opportunity for state+local health
agencies interested in identifying
top value-for-money childhood obesity
reduction strategies. Details:
https://t.co/ZB2OMy1wrS https://t.co/xuRiYDsnyt</t>
  </si>
  <si>
    <t>energykrazed
Exposure to common chemicals in
plastics linked to childhood obesity-Study
finds replacement chemicals for
BPA aren’t safe for consumers,
read more here: https://t.co/roA8DiJVGU
#research #childhoodobesity #obesity
#plastics https://t.co/P6FB3y5JT6</t>
  </si>
  <si>
    <t>shapeupsville
RT @CHOICESproject: We're pleased
to announce that we've just released
a request for proposals today for
a new Learning Collaborative Partn…</t>
  </si>
  <si>
    <t>goulding76
I really love the new @SkySportsPL
advert but such a shame about the
sponsor #cocacola #childhoodobesity
#PremierLeague #unhealthychoices
#allaboutmoney</t>
  </si>
  <si>
    <t xml:space="preserve">skysportspl
</t>
  </si>
  <si>
    <t>rfradaeli
RT @MaritaHennessy: Competency-Based
Approaches to Community Health:
A RCT to Reduce #ChildhoodObesity
among Latino #Preschool-Aged Childre…</t>
  </si>
  <si>
    <t>organicerica
Articles at https://t.co/mRLw4kzIxB
: When it comes to your health,
your zip code matters more than
you know. Growing poverty and obesity
go hand in hand in America: https://t.co/H56hhmkgX6
#obesity #healthcare #poverty #childhoodobesity
Obesity has become a growing epi…
https://t.co/VBEDruUTfa</t>
  </si>
  <si>
    <t>helenlloyd_or
Articles at https://t.co/R7EcdkWknU
: When it comes to your health,
your zip code matters more than
you know. Growing poverty and obesity
go hand in hand in America: https://t.co/8vQJMvwB0K
#obesity #healthcare #poverty #childhoodobesity
Obesity has become a growing epi…
https://t.co/PWgwDP07Uf</t>
  </si>
  <si>
    <t>phdprof1
RT @MaritaHennessy: Fidelity &amp;amp;
acceptability of a family-focused
technology-based telehealth nutrition
intervention for child weight manage…</t>
  </si>
  <si>
    <t xml:space="preserve">cherishstudy
</t>
  </si>
  <si>
    <t xml:space="preserve">karenmsikar
</t>
  </si>
  <si>
    <t xml:space="preserve">boydswinburn
</t>
  </si>
  <si>
    <t xml:space="preserve">alison_tovar
</t>
  </si>
  <si>
    <t xml:space="preserve">plosone
</t>
  </si>
  <si>
    <t xml:space="preserve">jesshainesphd
</t>
  </si>
  <si>
    <t xml:space="preserve">ifamilystudy
</t>
  </si>
  <si>
    <t xml:space="preserve">caveroredondo
</t>
  </si>
  <si>
    <t xml:space="preserve">jamapediatrics
</t>
  </si>
  <si>
    <t>globalfoodman
RT @MaritaHennessy: Perceptions
&amp;amp; Impact of a Youth-led #ChildhoodObesity
Prevention Intervention among Youth-leaders
https://t.co/yI2YvCkE…</t>
  </si>
  <si>
    <t xml:space="preserve">cre_epoch
</t>
  </si>
  <si>
    <t xml:space="preserve">baur_louise
</t>
  </si>
  <si>
    <t xml:space="preserve">jencohendiet
</t>
  </si>
  <si>
    <t xml:space="preserve">bryant73j
</t>
  </si>
  <si>
    <t xml:space="preserve">pinkisahota
</t>
  </si>
  <si>
    <t xml:space="preserve">denneywilson
</t>
  </si>
  <si>
    <t xml:space="preserve">helenvidgen
</t>
  </si>
  <si>
    <t>caring_mobile
RT @MaritaHennessy: Feasibility
of conducting an early #pregnancy
diet &amp;amp; lifestyle #ehealth intervention:
the Pregnancy Lifestyle Activity…</t>
  </si>
  <si>
    <t>mslichai
RT @MaritaHennessy: Fidelity &amp;amp;
acceptability of a family-focused
technology-based telehealth nutrition
intervention for child weight manage…</t>
  </si>
  <si>
    <t>oliverdietitian
RT @MaritaHennessy: Fidelity &amp;amp;
acceptability of a family-focused
technology-based telehealth nutrition
intervention for child weight manage…</t>
  </si>
  <si>
    <t>tomrebair
I agree #childhoodobesity needs
to be addressed but using the money
system is not the way forward!
_xD83D__xDE21_ #nextgeneration #eatingdisorders
https://t.co/vi6r89ApiV</t>
  </si>
  <si>
    <t>profccollins
RT @MaritaHennessy: Fidelity &amp;amp;
acceptability of a family-focused
technology-based telehealth nutrition
intervention for child weight manage…</t>
  </si>
  <si>
    <t>krishnaradha310
RT @MaritaHennessy: Fidelity &amp;amp;
acceptability of a family-focused
technology-based telehealth nutrition
intervention for child weight manage…</t>
  </si>
  <si>
    <t>drvikramlotwala
#ChildhoodObesity is one the most
serious public health challenge
of the 21st Century... If your
Child suffering from Obesity.!
Act now before it's too late..
Consult #bariatricsurgeon #DrVikramLotwala
#Surat. Call +91 99099 66056 Source
- https://t.co/3AzlYJD8C2 https://t.co/boafVwpZmS</t>
  </si>
  <si>
    <t>drtracyburrows
RT @MaritaHennessy: Fidelity &amp;amp;
acceptability of a family-focused
technology-based telehealth nutrition
intervention for child weight manage…</t>
  </si>
  <si>
    <t>journo_oliver
Glad to see shocking and outdated
behaviour like this being exposed
in today's Daily Star Sunday. Sadly
it seems it's not an isolated case
#milka #childhoodobesity #overweight
https://t.co/NlTT7CZUPa</t>
  </si>
  <si>
    <t>wendy_allen2
RT @MaritaHennessy: Participant
engagement with a UK community-based
#preschool #childhoodobesity prevention
programme (@HENRYhealthy): a f…</t>
  </si>
  <si>
    <t>bodyhealthcom
The percentage of American children
and adolescents who are considered
overweight or obese has tripled
since 1970. . . . . . #thetruthhurts
#truthsetusfree #foodtruths #HealthyIsEasy
#selfcare #healthyfamilyeats #healthynotill
#childhoodobesity #childhoodobesityawareness
#mom https://t.co/sgd6oI45n4</t>
  </si>
  <si>
    <t>childofgodlu9
RT @BodyHealthcom: The percentage
of American children and adolescents
who are considered overweight or
obese has tripled since 1970. .
. .…</t>
  </si>
  <si>
    <t>icesupreme
Dairy products and Black people
don't mix.. like oil and water.
Milk does BLACK Bodies Baaad! #Diabetes
#HeartDisease #Cancer #childhoodobesity
black_vegetarian_society_of_ga
@chefahki sadiyawims https://t.co/ThSlg5QCx4</t>
  </si>
  <si>
    <t xml:space="preserve">chefahki
</t>
  </si>
  <si>
    <t>fettkeven
RT @kerrywekelo: Thank you Bianca
book_mommy for your review of If
It Does Not Grow Say No for TCBR
book review "Take a step back and
think…</t>
  </si>
  <si>
    <t>worldobesity
Obesity affects us all. That is
why it is vital that we involve
us all in solving it. This #InternationalYouthDay,
read up on our projects @EU_COCREATE
and @STOPobesityEU, focusing on
#ChildhoodObesity and youth involvement
in solving the obesity crisis:
https://t.co/D9dzsa1RNH https://t.co/htEpkbaglV</t>
  </si>
  <si>
    <t xml:space="preserve">stopobesityeu
</t>
  </si>
  <si>
    <t xml:space="preserve">eu_cocreate
</t>
  </si>
  <si>
    <t>fitbygayle
Daily Fit Tip: If it's not good
for you, it's not good for your
children. #childhoodobesity #healthykids</t>
  </si>
  <si>
    <t>allendersteve
Nice venue for symposium on systems
science for community based change
#childhoodobesity representing
@GLOBE_obesity thanks for collab
with @CorinnaHawkes @IHT_Deakin
https://t.co/HbQnaRgkBE</t>
  </si>
  <si>
    <t xml:space="preserve">iht_deakin
</t>
  </si>
  <si>
    <t>corinnahawkes
RT @allendersteve: Nice venue for
symposium on systems science for
community based change #childhoodobesity
representing @GLOBE_obesity tha…</t>
  </si>
  <si>
    <t xml:space="preserve">globe_obesity
</t>
  </si>
  <si>
    <t>enriquepalenzue
RT @GasolFoundation: Prof. Dr.
@PedroE_Alcaraz, from @UCAM, tells
us about the alarming problem of
obesity in Spain _xD83D__xDCC8_, one of the
countries…</t>
  </si>
  <si>
    <t>ucam
RT @GasolFoundation: Prof. Dr.
@PedroE_Alcaraz, from @UCAM, tells
us about the alarming problem of
obesity in Spain _xD83D__xDCC8_, one of the
countries…</t>
  </si>
  <si>
    <t>pedroe_alcaraz
RT @GasolFoundation: Prof. Dr.
@PedroE_Alcaraz, from @UCAM, tells
us about the alarming problem of
obesity in Spain _xD83D__xDCC8_, one of the
countries…</t>
  </si>
  <si>
    <t>asklorraines
I am so grateful to be part of
a company that is creating ways
to make a difference. #timefreedom
#thankyou #makeadifference #sograteful
#creating #globalcelebration2019
#childhoodobesity #happiness https://t.co/CLLpMt45DL</t>
  </si>
  <si>
    <t>ciara_litch
RT @allendersteve: Nice venue for
symposium on systems science for
community based change #childhoodobesity
representing @GLOBE_obesity tha…</t>
  </si>
  <si>
    <t>team_morelife
RT @HENRYhealthy: Date for your
diary: 19th November London @FoodMattersLive
2.55p.m. @HENRYhealthy Policy &amp;amp;
Communications Manager, Di Swa…</t>
  </si>
  <si>
    <t>asolermarin
RT @GasolFoundation: Prof. Dr.
@PedroE_Alcaraz, from @UCAM, tells
us about the alarming problem of
obesity in Spain _xD83D__xDCC8_, one of the
countries…</t>
  </si>
  <si>
    <t>dorofischer
RT @cemasvlc: Foodwatch hat den
12. August zum „Kinder-Überzuckerungstag“_xD83C__xDF6B__xD83C__xDF6D_erklärt:
Kinder und Jugendliche in Deutschland
haben an diesem T…</t>
  </si>
  <si>
    <t>cemasvlc
Foodwatch hat den 12. August zum
„Kinder-Überzuckerungstag“_xD83C__xDF6B__xD83C__xDF6D_erklärt:
Kinder und Jugendliche in Deutschland
haben an diesem Tag bereits so
viel Zucker konsumiert, wie eigentlich
für ein ganzes Jahr empfohlen wird.
#CEMAS #healthykids #childhoodobesity
https://t.co/UJ0E3zxAJg https://t.co/U3baaJQkTh</t>
  </si>
  <si>
    <t>ucam_alimenta
RT @GasolFoundation: Prof. Dr.
@PedroE_Alcaraz, from @UCAM, tells
us about the alarming problem of
obesity in Spain _xD83D__xDCC8_, one of the
countries…</t>
  </si>
  <si>
    <t>photographyand6
RT @cemasvlc: Figs are among the
oldest fruits consumed by humans.
Before the widespread use of sugar,
figs were used to sweeten all types…</t>
  </si>
  <si>
    <t>ucam_openred
RT @GasolFoundation: Prof. Dr.
@PedroE_Alcaraz, from @UCAM, tells
us about the alarming problem of
obesity in Spain _xD83D__xDCC8_, one of the
countries…</t>
  </si>
  <si>
    <t>ucam_ciard
RT @GasolFoundation: Prof. Dr.
@PedroE_Alcaraz, from @UCAM, tells
us about the alarming problem of
obesity in Spain _xD83D__xDCC8_, one of the
countries…</t>
  </si>
  <si>
    <t>ketansheth3
#Brent has one of the highest #childhoodobesity
rates in the UK and it’s vital
that we take bold action to tackle
it. That’s why I’ve set up a #BrentScrutiny
task group to find out how we can
all work together so that all young
ppl can thrive and lead happy,
healthy lives! https://t.co/OZoQ08G1Ce</t>
  </si>
  <si>
    <t>liebertpub
Students, bored by cafeteria fare,
love food delivery services; schools
don’t. @washingtonpost article
featuring research from @ChildObesity_jn:
https://t.co/8S7pXyXVwF #Obesity
#ChildhoodObesity https://t.co/KMiEZgLNxT</t>
  </si>
  <si>
    <t xml:space="preserve">childobesity_jn
</t>
  </si>
  <si>
    <t xml:space="preserve">washingtonpost
</t>
  </si>
  <si>
    <t>ucam_mu_ard
RT @GasolFoundation: Prof. Dr.
@PedroE_Alcaraz, from @UCAM, tells
us about the alarming problem of
obesity in Spain _xD83D__xDCC8_, one of the
countries…</t>
  </si>
  <si>
    <t>ucam_nsca_hps
RT @GasolFoundation: Prof. Dr.
@PedroE_Alcaraz, from @UCAM, tells
us about the alarming problem of
obesity in Spain _xD83D__xDCC8_, one of the
countries…</t>
  </si>
  <si>
    <t>aasthabariatric
#childhoodobesity is the next big
thing, probably bigger and more
dangerous than adult #obesity I
wouldn’t mind saying that it’s
safe to undergo Bariatric Surgery
in children, but why not play a
role in preventing this disease
from growing as an epidemic…https://t.co/5CJdpxocYa</t>
  </si>
  <si>
    <t>diethealth_tips
RT @WeightNoMoreDC: When it comes
to your children, food is not love.
https://t.co/J3mAgokOk3 #weightloss
#childhoodobesity #health #fitness</t>
  </si>
  <si>
    <t>weightnomoredc
When it comes to your children,
food is not love. https://t.co/J3mAgokOk3
#weightloss #childhoodobesity #health
#fitness</t>
  </si>
  <si>
    <t>msjoycetarot
RT @Randirobics: Hi super #Moms
Follow my #Randirobics https://t.co/yM0CnZH7b3
#HealthyKids #ChildhoodObesity
#Exercise #Family #Education…</t>
  </si>
  <si>
    <t>hlthydrvnchi
By establishing healthy habits
at a young age, you'll help your
kids combat long-term health issues.
Learn more. https://t.co/qUWNarCIdR
#ChildhoodObesity #HDCHI https://t.co/qB60nfQGiy</t>
  </si>
  <si>
    <t>greatindoor
RT @Randirobics: Hi super #Moms
Follow my #Randirobics https://t.co/yM0CnZH7b3
#HealthyKids #ChildhoodObesity
#Exercise #Family #Education…</t>
  </si>
  <si>
    <t>cecil4allofus
RT @Cecil4allofus: @lisadlaporte
#Children and #Teens wasting HOURS
EVERYDAY sitting and exposed to
blood, guts, killing, etc. so they’re…</t>
  </si>
  <si>
    <t xml:space="preserve">lisadlaporte
</t>
  </si>
  <si>
    <t xml:space="preserve">jonsiddall
</t>
  </si>
  <si>
    <t>julierevelant
Peanut butter can be a healthy
part of your kid's lunch box but
not all are created equal. Here,
learn how to read labels and find
a healthy peanut butter. https://t.co/A5y2veeht3
#childhoodobesity #backtoschool
#kidsnutrition #healthykids https://t.co/mb7G2XeLDq</t>
  </si>
  <si>
    <t>stepits3
Did you know? That 22% of children
are overweight by the time they
start primary school and by the
time they finish this is increased
to 34% #childhoodobesity #primaryschool
#schoolactivity #edtech https://t.co/bjvPXUDv1x</t>
  </si>
  <si>
    <t>thehuggroup
Did you know? 22% of children are
overweight by the time they start
primary school and by the time
they finish this is increased to
34% #childhoodobesity #primaryschool
#schoolactivity #edtech https://t.co/kwwCm3Y21V</t>
  </si>
  <si>
    <t>n_q_p_c
RT @TheHugGroup: Did you know?
22% of children are overweight
by the time they start primary
school and by the time they finish
this is in…</t>
  </si>
  <si>
    <t>drprasad77
We absolutely need to know the
nutritional information of every
product sold by #Dominos with the
rise of #NCDs and #childhoodobesity.
@dominos @dominos_india @MOFPI_GOI
@fssaiindia https://t.co/2SvemXVmFh</t>
  </si>
  <si>
    <t xml:space="preserve">fssaiindia
</t>
  </si>
  <si>
    <t xml:space="preserve">mofpi_goi
</t>
  </si>
  <si>
    <t xml:space="preserve">dominos_india
</t>
  </si>
  <si>
    <t xml:space="preserve">dominos
</t>
  </si>
  <si>
    <t>nccor
The Measures Registry is a searchable
database of diet and #physicalactivity
measures relevant to #childhoodobesity
research available at your fingertips!</t>
  </si>
  <si>
    <t>monitor_ph
RT @HarvardChanSPH: An opportunity
for state, city, and county health
agencies to identify the best ways
to reduce #childhoodobesity: https…</t>
  </si>
  <si>
    <t>harvardchansph
An opportunity for state, city,
and county health agencies to identify
the best ways to reduce #childhoodobesity:
https://t.co/qUuoXBAISX</t>
  </si>
  <si>
    <t>ffl_lamsouth
Find out about how ISS Catering
and Phoenix Primary School have
collaborated to connect what pupils
learn in the classroom about food
&amp;amp; nutrition with what they
eat at lunchtime: https://t.co/glG85ehScu
@ISS_Education @MayflowerFed #schoolfood
#RealWorldLearning #childhoodobesity
https://t.co/Q0rADxLqoF</t>
  </si>
  <si>
    <t xml:space="preserve">lb_southwark
</t>
  </si>
  <si>
    <t xml:space="preserve">safoodforlife
</t>
  </si>
  <si>
    <t xml:space="preserve">mayflowerfed
</t>
  </si>
  <si>
    <t xml:space="preserve">iss_education
</t>
  </si>
  <si>
    <t>cdevalicourt
RT @HarvardChanSPH: An opportunity
for state, city, and county health
agencies to identify the best ways
to reduce #childhoodobesity: https…</t>
  </si>
  <si>
    <t>leyfcareers
Positive eating habits start at
home. LEYF are passionate about
tackling #childhoodobesity. We
have teamed up with @GSTTCharity
and have a firm seat on the @MayorofLondon
#Obesitytaskforce https://t.co/lI5tAaO9LH</t>
  </si>
  <si>
    <t xml:space="preserve">mayoroflondon
</t>
  </si>
  <si>
    <t xml:space="preserve">abreak4mommy
</t>
  </si>
  <si>
    <t>skoocofficial
Record high levels of severe obesity
found in year 6 children Read More:https://t.co/5wKJSM1B2u
#childhoodObesity #KidsHealth #Obesity
#skooc #HealthCare #overweight</t>
  </si>
  <si>
    <t>schoolsimprove
Why are school lunches still so
unhealthy? #obesity #schoolmeals
#FSM #poverty #ukedchat #scotedchat
#NIedchat #edchatie #edchat #schooldinner
#diabetes #HealthyFood #HealthyEating
#primaryrocks #headteacherchat
#dinnerladies #parenting #childhoodobesity
https://t.co/X0aePvh55k</t>
  </si>
  <si>
    <t>citywide45
RT @Randirobics: Hi super #Moms
Follow my #Randirobics #Pinterest
https://t.co/yM0CnZH7b3 #HealthyKids
#ChildhoodObesity #Exercise #Family…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</si>
  <si>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</si>
  <si>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</si>
  <si>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</si>
  <si>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</si>
  <si>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</si>
  <si>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</si>
  <si>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</si>
  <si>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</si>
  <si>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</si>
  <si>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</si>
  <si>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</si>
  <si>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</si>
  <si>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</si>
  <si>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</si>
  <si>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</si>
  <si>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</si>
  <si>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</si>
  <si>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</si>
  <si>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</si>
  <si>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</si>
  <si>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</si>
  <si>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</si>
  <si>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</si>
  <si>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</si>
  <si>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</si>
  <si>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</si>
  <si>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</si>
  <si>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</si>
  <si>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</si>
  <si>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</si>
  <si>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</si>
  <si>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</si>
  <si>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</si>
  <si>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</si>
  <si>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</si>
  <si>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</si>
  <si>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</si>
  <si>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</si>
  <si>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</si>
  <si>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</si>
  <si>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</si>
  <si>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</si>
  <si>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</si>
  <si>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</si>
  <si>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</si>
  <si>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</si>
  <si>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</si>
  <si>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</si>
  <si>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</si>
  <si>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</si>
  <si>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</si>
  <si>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</si>
  <si>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</si>
  <si>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</si>
  <si>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</si>
  <si>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</si>
  <si>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</si>
  <si>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</si>
  <si>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</si>
  <si>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</si>
  <si>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</si>
  <si>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</si>
  <si>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</si>
  <si>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</si>
  <si>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</si>
  <si>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</si>
  <si>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</si>
  <si>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</si>
  <si>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</si>
  <si>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</si>
  <si>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</si>
  <si>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</si>
  <si>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</si>
  <si>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</si>
  <si>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</si>
  <si>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</si>
  <si>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</si>
  <si>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</si>
  <si>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</si>
  <si>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</si>
  <si>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</si>
  <si>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</si>
  <si>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</si>
  <si>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</si>
  <si>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</si>
  <si>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</si>
  <si>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</si>
  <si>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</si>
  <si>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</si>
  <si>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</si>
  <si>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</si>
  <si>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</si>
  <si>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</si>
  <si>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</si>
  <si>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</si>
  <si>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</si>
  <si>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</si>
  <si>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</si>
  <si>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</si>
  <si>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</si>
  <si>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</si>
  <si>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</si>
  <si>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</si>
  <si>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</si>
  <si>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</si>
  <si>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</si>
  <si>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</si>
  <si>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http://SeattleOrganicRestaurants.com</t>
  </si>
  <si>
    <t>http://organiclivefood.com/health/your-zip-code-matters-more-than-you-know-obesity-healthcare-costs.php</t>
  </si>
  <si>
    <t>Entire Graph Count</t>
  </si>
  <si>
    <t>Top URLs in Tweet in G1</t>
  </si>
  <si>
    <t>Top URLs in Tweet in G2</t>
  </si>
  <si>
    <t>G1 Count</t>
  </si>
  <si>
    <t>Top URLs in Tweet in G3</t>
  </si>
  <si>
    <t>G2 Count</t>
  </si>
  <si>
    <t>https://www.eventbrite.co.uk/e/childhood-obesity-whole-systems-approach-workshop-tickets-64802351578?aff=ebdssbdestsearch</t>
  </si>
  <si>
    <t>https://www.selfhelp.org.uk/</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</si>
  <si>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</si>
  <si>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</si>
  <si>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</si>
  <si>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</si>
  <si>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</si>
  <si>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</si>
  <si>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</si>
  <si>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</si>
  <si>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</si>
  <si>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</si>
  <si>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</si>
  <si>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</si>
  <si>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</si>
  <si>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</si>
  <si>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</si>
  <si>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</si>
  <si>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https://www.foodmatterslive.com/visit/2019-schedule/2019-sessions-details-update-the-calorie-and-sugar-reduction-programme https://twitter.com/CRUK_Policy/status/1156509256658706432 https://www.foodmatterslive.com/visit/2019-schedule/2019-sessions-details-reformulation-and-portion-size-approaches-to-meeting-calorie-and-sugar-reduction-targets https://soundcloud.com/radiosputnik/obesity-we-believe-liability-here-is-with-the-food-industry-expert</t>
  </si>
  <si>
    <t>https://bmcpublichealth.biomedcentral.com/articles/10.1186/s12889-019-7349-1 https://journals.plos.org/plosone/article?id=10.1371/journal.pone.0220169 https://bmcpediatr.biomedcentral.com/articles/10.1186/s12887-019-1647-8 https://bmcpublichealth.biomedcentral.com/articles/10.1186/s12889-019-7406-9 https://www.sciencedirect.com/science/article/abs/pii/S1871402119304783 https://www.liebertpub.com/doi/10.1089/chi.2019.0064?cookieSet=1 https://www.cambridge.org/core/journals/journal-of-developmental-origins-of-health-and-disease/article/feasibility-of-conducting-an-early-pregnancy-diet-and-lifestyle-ehealth-intervention-the-pregnancy-lifestyle-activity-nutrition-plan-project/3A370AF04F1FC628B0A1809D236CF61D#fndtn-information https://www.tandfonline.com/doi/full/10.1080/17437199.2019.1605838?scroll=top&amp;needAccess=true&amp;cookieSet=1 https://www.sciencedirect.com/science/article/pii/S1471015318304033 https://secure.jbs.elsevierhealth.com/action/getSharedSiteSession?redirect=https%3A%2F%2Fwww.nmcd-journal.com%2Farticle%2FS0939-4753%2819%2930161-9%2Fabstract&amp;rc=0</t>
  </si>
  <si>
    <t>http://SeattleOrganicRestaurants.com http://organiclivefood.com/health/your-zip-code-matters-more-than-you-know-obesity-healthcare-costs.php https://www.healthydrivenchicago.com/childrens-health/taking-steps-to-address-childhood-obesity/ https://www.epicpc.com/news/infographics/overweight-and-obesity-how-to-raise-healthy-kids/ https://www.linkedin.com/slink?code=gfVx7AK https://www.shorturl.at/wKPR6 https://www.relainstitute.com/blog/childhood-obesity/ http://www.infantandtoddlerforum.org/toddlers-to-preschool/healthy-eating-5/how-much-to-feed https://www.eventbrite.co.uk/e/childhood-obesity-whole-systems-approach-workshop-tickets-64802351578?aff=ebdssbdestsearch https://www.selfhelp.org.uk/</t>
  </si>
  <si>
    <t>https://twitter.com/ShareAction/status/1159080499001716737 https://www.gsttcharity.org.uk/get-involved/news-and-opinion/news/programmes-roundup-may-june-2019 https://www.gsttcharity.org.uk/what-we-do/our-programmes/childhood-obesity-0 https://www.gsttcharity.org.uk/content/our-place-based-approach-improving-urban-health#2 https://www.feedinghungryminds.co.uk/rethinking-healthy-eating-in-lambeth-southwark-with-the-soil-association/ https://shareaction.org/uk-government-clips-the-wings-of-energy-drinks/ https://twitter.com/apiplay/status/1158399844945448960 https://twitter.com/apiplay/status/1157603279884496896</t>
  </si>
  <si>
    <t>https://www.youtube.com/watch?v=cqYyOEA5PxU https://www.gasolfoundation.org/en/gasol-foundation-in-the-childhood-obesity-conference-2019/#more-10766</t>
  </si>
  <si>
    <t>https://www.pinterest.com/ http://syossetjerichotribune.com/2018/12/18/intergalactic-fitness-for-kids/ https://www.youtube.com/watch?v=8QvCAHRjFXw&amp;feature=youtu.be https://www.gov.uk/government/news/record-high-levels-of-severe-obesity-found-in-year-6-children https://t.co/yM0CnZH7b3#KidsFitness https://twitter.com/BBSRadio/status/1158097009821257728 https://schoolsimprovement.net/why-are-school-lunches-still-so-unhealthy/ https://www.medicalnewsbulletin.com/bpa-substitutes-causing-childhood-obesity/ https://www.mrt.com/business/healthy_living/article/Childhood-obesity-can-be-remedied-14273829.php https://www.healio.com/endocrinology/obesity/news/online/%7Bb2a8ae3f-3689-4174-a52c-22b9b49a8d1d%7D/parental-education-levels-bmi-influence-childhood-obesity-risk</t>
  </si>
  <si>
    <t>https://hsph.me/choicesy5rfp https://twitter.com/CHOICESproject/status/1157002436525117441 https://choicesproject.org/news/choices-partnership-opportunity-announcement-2019/</t>
  </si>
  <si>
    <t>https://www.nfaap.org/sso/sso.aspx?nfredirect=https%3A%2F%2Fpediatrics.aappublications.org%2Fcontent%2F144%2F2%2Fe20183457%3Fsso%3D1%26sso_redirect_count%3D1&amp;no-redirect</t>
  </si>
  <si>
    <t>https://www.linkedin.com/pulse/dear-parents-lori-boxer-/ https://www.linkedin.com/posts/loriboxer_weightloss-health-fitness-activity-6564868228844138496-AsA0</t>
  </si>
  <si>
    <t>Top Domains in Tweet in Entire Graph</t>
  </si>
  <si>
    <t>seattleorganicrestaurants.com</t>
  </si>
  <si>
    <t>organiclivefood.com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</si>
  <si>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</si>
  <si>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</si>
  <si>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</si>
  <si>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</si>
  <si>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</si>
  <si>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</si>
  <si>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</si>
  <si>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</si>
  <si>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</si>
  <si>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</si>
  <si>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</si>
  <si>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foodmatterslive.com twitter.com soundcloud.com</t>
  </si>
  <si>
    <t>biomedcentral.com sciencedirect.com liebertpub.com tandfonline.com plos.org cambridge.org elsevierhealth.com jamanetwork.com wiley.com sagepub.com</t>
  </si>
  <si>
    <t>seattleorganicrestaurants.com organiclivefood.com linkedin.com julierevelant.com twitter.com healthydrivenchicago.com epicpc.com shorturl.at relainstitute.com infantandtoddlerforum.org</t>
  </si>
  <si>
    <t>twitter.com org.uk co.uk shareaction.org</t>
  </si>
  <si>
    <t>youtube.com gasolfoundation.org</t>
  </si>
  <si>
    <t>pinterest.com syossetjerichotribune.com youtube.com gov.uk t.co twitter.com schoolsimprovement.net medicalnewsbulletin.com mrt.com healio.com</t>
  </si>
  <si>
    <t>hsph.me twitter.com choicesproject.org</t>
  </si>
  <si>
    <t>nfaap.org</t>
  </si>
  <si>
    <t>Top Hashtags in Tweet in Entire Graph</t>
  </si>
  <si>
    <t>moms</t>
  </si>
  <si>
    <t>healthykids</t>
  </si>
  <si>
    <t>exercise</t>
  </si>
  <si>
    <t>overweight</t>
  </si>
  <si>
    <t>bariatricsurgery</t>
  </si>
  <si>
    <t>health</t>
  </si>
  <si>
    <t>fitness</t>
  </si>
  <si>
    <t>Top Hashtags in Tweet in G1</t>
  </si>
  <si>
    <t>sugarreduction</t>
  </si>
  <si>
    <t>caloriereduction</t>
  </si>
  <si>
    <t>sugartax</t>
  </si>
  <si>
    <t>primaryschool</t>
  </si>
  <si>
    <t>schoolactivity</t>
  </si>
  <si>
    <t>edtech</t>
  </si>
  <si>
    <t>foodmatterslive2019</t>
  </si>
  <si>
    <t>preschool</t>
  </si>
  <si>
    <t>Top Hashtags in Tweet in G2</t>
  </si>
  <si>
    <t>behaviourchangetechniques</t>
  </si>
  <si>
    <t>theory</t>
  </si>
  <si>
    <t>pregnancy</t>
  </si>
  <si>
    <t>ehealth</t>
  </si>
  <si>
    <t>systemsscience</t>
  </si>
  <si>
    <t>diabetes</t>
  </si>
  <si>
    <t>dohad</t>
  </si>
  <si>
    <t>Top Hashtags in Tweet in G3</t>
  </si>
  <si>
    <t>healthcare</t>
  </si>
  <si>
    <t>poverty</t>
  </si>
  <si>
    <t>backtoschool</t>
  </si>
  <si>
    <t>kidsnutrition</t>
  </si>
  <si>
    <t>nutrition</t>
  </si>
  <si>
    <t>food</t>
  </si>
  <si>
    <t>Top Hashtags in Tweet in G4</t>
  </si>
  <si>
    <t>playmuststay</t>
  </si>
  <si>
    <t>mentalhealth</t>
  </si>
  <si>
    <t>ltcs</t>
  </si>
  <si>
    <t>schoolfood</t>
  </si>
  <si>
    <t>obesitytaskforce</t>
  </si>
  <si>
    <t>icymi</t>
  </si>
  <si>
    <t>placebasedhealth</t>
  </si>
  <si>
    <t>Top Hashtags in Tweet in G5</t>
  </si>
  <si>
    <t>pasos2019</t>
  </si>
  <si>
    <t>coc19</t>
  </si>
  <si>
    <t>youthsparkchange</t>
  </si>
  <si>
    <t>youth4youth</t>
  </si>
  <si>
    <t>Top Hashtags in Tweet in G6</t>
  </si>
  <si>
    <t>family</t>
  </si>
  <si>
    <t>parents</t>
  </si>
  <si>
    <t>education</t>
  </si>
  <si>
    <t>kidshealth</t>
  </si>
  <si>
    <t>Top Hashtags in Tweet in G7</t>
  </si>
  <si>
    <t>Top Hashtags in Tweet in G8</t>
  </si>
  <si>
    <t>ncds</t>
  </si>
  <si>
    <t>Top Hashtags in Tweet in G9</t>
  </si>
  <si>
    <t>Top Hashtags in Tweet in G10</t>
  </si>
  <si>
    <t>Top Hashtags in Tweet</t>
  </si>
  <si>
    <t>childhoodobesity sugarreduction caloriereduction sugartax obesity primaryschool schoolactivity edtech foodmatterslive2019 preschool</t>
  </si>
  <si>
    <t>childhoodobesity behaviourchangetechniques theory pregnancy preschool obesity ehealth systemsscience diabetes dohad</t>
  </si>
  <si>
    <t>childhoodobesity obesity healthcare poverty healthykids health backtoschool kidsnutrition nutrition food</t>
  </si>
  <si>
    <t>childhoodobesity playgrounds playmuststay mentalhealth urbanhealth ltcs schoolfood obesitytaskforce icymi placebasedhealth</t>
  </si>
  <si>
    <t>childhoodobesity pasos2019 coc19 youthsparkchange youth4youth</t>
  </si>
  <si>
    <t>childhoodobesity moms randirobics healthykids exercise obesity family parents education kidshealth</t>
  </si>
  <si>
    <t>childhoodobesity healthandwellbeing health wellbeing</t>
  </si>
  <si>
    <t>childhoodobesity childhoodobesityplan health shocking dailymile growinguphealthy</t>
  </si>
  <si>
    <t>childhoodobesity physicalactivity</t>
  </si>
  <si>
    <t>overweight childhoodobesity bariatricsurgery obesity weight obese hormone loss bariatric surgery</t>
  </si>
  <si>
    <t>cemas childhoodobesity healthykids eathealthy healthyfood 5aday fruitandveg fruit</t>
  </si>
  <si>
    <t>weightloss childhoodobesity health fitness linkedin</t>
  </si>
  <si>
    <t>obesity childhoodobesity obesitycurrentresearch bariatricsurgery eatingdisorders obesityandcancer nutrition endocrinology type1diabetes weightmanagement</t>
  </si>
  <si>
    <t>trendingtopictuesday publichealth nutrition dairy plantbasedfood vegan obesity childhoodhealth texaschildrens uthealth</t>
  </si>
  <si>
    <t>latest baby foods sugars diet nutrition food childhealth childhoodobesity publichealth</t>
  </si>
  <si>
    <t>Top Words in Tweet in Entire Graph</t>
  </si>
  <si>
    <t>Words in Sentiment List#1: Positive</t>
  </si>
  <si>
    <t>Words in Sentiment List#2: Negative</t>
  </si>
  <si>
    <t>Words in Sentiment List#3: Angry/Violent</t>
  </si>
  <si>
    <t>Non-categorized Words</t>
  </si>
  <si>
    <t>Total Words</t>
  </si>
  <si>
    <t>#childhoodobesity</t>
  </si>
  <si>
    <t>#obesity</t>
  </si>
  <si>
    <t>children</t>
  </si>
  <si>
    <t>reduce</t>
  </si>
  <si>
    <t>Top Words in Tweet in G1</t>
  </si>
  <si>
    <t>we've</t>
  </si>
  <si>
    <t>written</t>
  </si>
  <si>
    <t>prime</t>
  </si>
  <si>
    <t>minister</t>
  </si>
  <si>
    <t>ministers</t>
  </si>
  <si>
    <t>calling</t>
  </si>
  <si>
    <t>ongoing</t>
  </si>
  <si>
    <t>commitment</t>
  </si>
  <si>
    <t>Top Words in Tweet in G2</t>
  </si>
  <si>
    <t>based</t>
  </si>
  <si>
    <t>intervention</t>
  </si>
  <si>
    <t>weight</t>
  </si>
  <si>
    <t>child</t>
  </si>
  <si>
    <t>focused</t>
  </si>
  <si>
    <t>fidelity</t>
  </si>
  <si>
    <t>Top Words in Tweet in G3</t>
  </si>
  <si>
    <t>more</t>
  </si>
  <si>
    <t>growing</t>
  </si>
  <si>
    <t>hand</t>
  </si>
  <si>
    <t>healthy</t>
  </si>
  <si>
    <t>know</t>
  </si>
  <si>
    <t>Top Words in Tweet in G4</t>
  </si>
  <si>
    <t>3</t>
  </si>
  <si>
    <t>support</t>
  </si>
  <si>
    <t>1</t>
  </si>
  <si>
    <t>obese</t>
  </si>
  <si>
    <t>uk</t>
  </si>
  <si>
    <t>out</t>
  </si>
  <si>
    <t>2</t>
  </si>
  <si>
    <t>Top Words in Tweet in G5</t>
  </si>
  <si>
    <t>prof</t>
  </si>
  <si>
    <t>dr</t>
  </si>
  <si>
    <t>tells</t>
  </si>
  <si>
    <t>alarming</t>
  </si>
  <si>
    <t>problem</t>
  </si>
  <si>
    <t>spain</t>
  </si>
  <si>
    <t>Top Words in Tweet in G6</t>
  </si>
  <si>
    <t>#moms</t>
  </si>
  <si>
    <t>#randirobics</t>
  </si>
  <si>
    <t>hi</t>
  </si>
  <si>
    <t>#healthykids</t>
  </si>
  <si>
    <t>#exercise</t>
  </si>
  <si>
    <t>super</t>
  </si>
  <si>
    <t>follow</t>
  </si>
  <si>
    <t>Top Words in Tweet in G7</t>
  </si>
  <si>
    <t>learning</t>
  </si>
  <si>
    <t>collaborative</t>
  </si>
  <si>
    <t>request</t>
  </si>
  <si>
    <t>proposals</t>
  </si>
  <si>
    <t>released</t>
  </si>
  <si>
    <t>partnership</t>
  </si>
  <si>
    <t>new</t>
  </si>
  <si>
    <t>state</t>
  </si>
  <si>
    <t>Top Words in Tweet in G8</t>
  </si>
  <si>
    <t>Top Words in Tweet in G9</t>
  </si>
  <si>
    <t>nice</t>
  </si>
  <si>
    <t>venue</t>
  </si>
  <si>
    <t>symposium</t>
  </si>
  <si>
    <t>systems</t>
  </si>
  <si>
    <t>science</t>
  </si>
  <si>
    <t>community</t>
  </si>
  <si>
    <t>change</t>
  </si>
  <si>
    <t>representing</t>
  </si>
  <si>
    <t>Top Words in Tweet in G10</t>
  </si>
  <si>
    <t>advertisers</t>
  </si>
  <si>
    <t>warn</t>
  </si>
  <si>
    <t>pm</t>
  </si>
  <si>
    <t>scrap</t>
  </si>
  <si>
    <t>#junkfoodadban</t>
  </si>
  <si>
    <t>concerns</t>
  </si>
  <si>
    <t>â</t>
  </si>
  <si>
    <t>œsevere</t>
  </si>
  <si>
    <t>impactsâ</t>
  </si>
  <si>
    <t>Top Words in Tweet</t>
  </si>
  <si>
    <t>#childhoodobesity we've written prime minister ministers calling ongoing commitment reduce</t>
  </si>
  <si>
    <t>#childhoodobesity maritahennessy based intervention weight children child nutrition focused fidelity</t>
  </si>
  <si>
    <t>#childhoodobesity more obesity growing #obesity hand health healthy know children</t>
  </si>
  <si>
    <t>#childhoodobesity 3 children support gsttcharity 1 obese uk out 2</t>
  </si>
  <si>
    <t>gasolfoundation prof dr pedroe_alcaraz ucam tells alarming problem obesity spain</t>
  </si>
  <si>
    <t>#childhoodobesity #moms #randirobics hi #healthykids #exercise #obesity super follow obesity</t>
  </si>
  <si>
    <t>choicesproject learning collaborative request proposals released partnership #childhoodobesity new state</t>
  </si>
  <si>
    <t>nice venue symposium systems science community based change #childhoodobesity representing</t>
  </si>
  <si>
    <t>advertisers warn new pm scrap #junkfoodadban concerns â œsevere impactsâ</t>
  </si>
  <si>
    <t>program fighting childhood obesity altamedhealths stomp teaching families healthy eating</t>
  </si>
  <si>
    <t>support therunningbee profits dear mayorofgm please show event stay communities</t>
  </si>
  <si>
    <t>take part dhscgovuk #childhoodobesity new minister public health primary care</t>
  </si>
  <si>
    <t>#childhoodobesity measures opportunity state city county health agencies identify best</t>
  </si>
  <si>
    <t>study revealed #parents recognise #child overweight #qut researcher kamiladavidson told</t>
  </si>
  <si>
    <t>obesity journal weight loss hsoa issn 2473 7372 #overweight inviting</t>
  </si>
  <si>
    <t>government urged impose calorie #unhealthyfood health campaigners urging â taxâ</t>
  </si>
  <si>
    <t>big thanks christine sismondo torontostar including piece rise added sugars</t>
  </si>
  <si>
    <t>program bringing healthy downtown charleston ymca friday see amerihealth caritas</t>
  </si>
  <si>
    <t>truly root causes #childhoodobesity look social conditions children thrivingschools thei</t>
  </si>
  <si>
    <t>parents choices lower income feel limited mee focuses exert control</t>
  </si>
  <si>
    <t>figs kinder used cemasvlc oldest fruits consumed humans before widespread</t>
  </si>
  <si>
    <t>obesity solving</t>
  </si>
  <si>
    <t>review thank bianca book_mommy grow tcbr book take step back</t>
  </si>
  <si>
    <t>mdlzâ s week trade team helped announce plans bring chocolate</t>
  </si>
  <si>
    <t>join wearefuturel bringing #ks1 #ks2 #activelearning classroom tackling #childhoodobesity #classroombased</t>
  </si>
  <si>
    <t>â ðÿ šðÿ ï</t>
  </si>
  <si>
    <t>study pediatrics focuses parenting practices diet exercise curb #childhoodobesity abstract</t>
  </si>
  <si>
    <t>watching television actually lead childhood obesity co director sschlozman answer</t>
  </si>
  <si>
    <t>chatting delightful lebo_child_author book #bizzarcar #bullying #childhoodobesity safmradio</t>
  </si>
  <si>
    <t>lisadlaporte #children #teens wasting hours everyday sitting exposed blood guts</t>
  </si>
  <si>
    <t>#weightloss #childhoodobesity #health #fitness childhood obesity result adult behavior posted</t>
  </si>
  <si>
    <t>black</t>
  </si>
  <si>
    <t>percentage american children adolescents considered overweight obese tripled 1970</t>
  </si>
  <si>
    <t>#obesity 2019 obesity #childhoodobesity #obesitycurrentresearch #bariatricsurgery #eatingdisorders research 10th conference</t>
  </si>
  <si>
    <t>tax help combined sugar calorie #prevent excess energy intake leading</t>
  </si>
  <si>
    <t>#trendingtopictuesday week targets link between obesity dairy consumption thoughts</t>
  </si>
  <si>
    <t>#latest editorial #baby #foods time tough #sugars #diet #nutrition #food</t>
  </si>
  <si>
    <t>obesity rate children canada tripled last 40 years find out</t>
  </si>
  <si>
    <t>#children #exercise key battling #obesity #childhoodobesity #kids</t>
  </si>
  <si>
    <t>Top Word Pairs in Tweet in Entire Graph</t>
  </si>
  <si>
    <t>reduce,#childhoodobesity</t>
  </si>
  <si>
    <t>we've,written</t>
  </si>
  <si>
    <t>written,prime</t>
  </si>
  <si>
    <t>prime,minister</t>
  </si>
  <si>
    <t>minister,ministers</t>
  </si>
  <si>
    <t>ministers,calling</t>
  </si>
  <si>
    <t>calling,ongoing</t>
  </si>
  <si>
    <t>ongoing,commitment</t>
  </si>
  <si>
    <t>commitment,reduce</t>
  </si>
  <si>
    <t>oha_updates,we've</t>
  </si>
  <si>
    <t>Top Word Pairs in Tweet in G1</t>
  </si>
  <si>
    <t>Top Word Pairs in Tweet in G2</t>
  </si>
  <si>
    <t>fidelity,acceptability</t>
  </si>
  <si>
    <t>acceptability,family</t>
  </si>
  <si>
    <t>family,focused</t>
  </si>
  <si>
    <t>focused,technology</t>
  </si>
  <si>
    <t>technology,based</t>
  </si>
  <si>
    <t>based,telehealth</t>
  </si>
  <si>
    <t>telehealth,nutrition</t>
  </si>
  <si>
    <t>nutrition,intervention</t>
  </si>
  <si>
    <t>intervention,child</t>
  </si>
  <si>
    <t>child,weight</t>
  </si>
  <si>
    <t>Top Word Pairs in Tweet in G3</t>
  </si>
  <si>
    <t>articles,comes</t>
  </si>
  <si>
    <t>comes,health</t>
  </si>
  <si>
    <t>health,zip</t>
  </si>
  <si>
    <t>zip,code</t>
  </si>
  <si>
    <t>code,matters</t>
  </si>
  <si>
    <t>matters,more</t>
  </si>
  <si>
    <t>more,know</t>
  </si>
  <si>
    <t>know,growing</t>
  </si>
  <si>
    <t>growing,poverty</t>
  </si>
  <si>
    <t>poverty,obesity</t>
  </si>
  <si>
    <t>Top Word Pairs in Tweet in G4</t>
  </si>
  <si>
    <t>2,3</t>
  </si>
  <si>
    <t>3,adults</t>
  </si>
  <si>
    <t>adults,1</t>
  </si>
  <si>
    <t>1,3</t>
  </si>
  <si>
    <t>3,children</t>
  </si>
  <si>
    <t>children,uk</t>
  </si>
  <si>
    <t>uk,overweight</t>
  </si>
  <si>
    <t>overweight,obese</t>
  </si>
  <si>
    <t>obese,future</t>
  </si>
  <si>
    <t>future,regulation</t>
  </si>
  <si>
    <t>Top Word Pairs in Tweet in G5</t>
  </si>
  <si>
    <t>prof,dr</t>
  </si>
  <si>
    <t>dr,pedroe_alcaraz</t>
  </si>
  <si>
    <t>pedroe_alcaraz,ucam</t>
  </si>
  <si>
    <t>ucam,tells</t>
  </si>
  <si>
    <t>tells,alarming</t>
  </si>
  <si>
    <t>alarming,problem</t>
  </si>
  <si>
    <t>problem,obesity</t>
  </si>
  <si>
    <t>obesity,spain</t>
  </si>
  <si>
    <t>spain,one</t>
  </si>
  <si>
    <t>one,countries</t>
  </si>
  <si>
    <t>Top Word Pairs in Tweet in G6</t>
  </si>
  <si>
    <t>hi,super</t>
  </si>
  <si>
    <t>super,#moms</t>
  </si>
  <si>
    <t>#moms,follow</t>
  </si>
  <si>
    <t>#healthykids,#childhoodobesity</t>
  </si>
  <si>
    <t>#childhoodobesity,#exercise</t>
  </si>
  <si>
    <t>follow,#randirobics</t>
  </si>
  <si>
    <t>#exercise,#family</t>
  </si>
  <si>
    <t>#family,#education</t>
  </si>
  <si>
    <t>randirobics,hi</t>
  </si>
  <si>
    <t>#randirobics,#healthykids</t>
  </si>
  <si>
    <t>Top Word Pairs in Tweet in G7</t>
  </si>
  <si>
    <t>learning,collaborative</t>
  </si>
  <si>
    <t>request,proposals</t>
  </si>
  <si>
    <t>released,request</t>
  </si>
  <si>
    <t>collaborative,partnership</t>
  </si>
  <si>
    <t>choicesproject,harvardprc</t>
  </si>
  <si>
    <t>proposals,today</t>
  </si>
  <si>
    <t>today,new</t>
  </si>
  <si>
    <t>new,learning</t>
  </si>
  <si>
    <t>state,local</t>
  </si>
  <si>
    <t>local,health</t>
  </si>
  <si>
    <t>Top Word Pairs in Tweet in G8</t>
  </si>
  <si>
    <t>Top Word Pairs in Tweet in G9</t>
  </si>
  <si>
    <t>nice,venue</t>
  </si>
  <si>
    <t>venue,symposium</t>
  </si>
  <si>
    <t>symposium,systems</t>
  </si>
  <si>
    <t>systems,science</t>
  </si>
  <si>
    <t>science,community</t>
  </si>
  <si>
    <t>community,based</t>
  </si>
  <si>
    <t>based,change</t>
  </si>
  <si>
    <t>change,#childhoodobesity</t>
  </si>
  <si>
    <t>#childhoodobesity,representing</t>
  </si>
  <si>
    <t>representing,globe_obesity</t>
  </si>
  <si>
    <t>Top Word Pairs in Tweet in G10</t>
  </si>
  <si>
    <t>advertisers,warn</t>
  </si>
  <si>
    <t>warn,new</t>
  </si>
  <si>
    <t>new,pm</t>
  </si>
  <si>
    <t>pm,scrap</t>
  </si>
  <si>
    <t>scrap,#junkfoodadban</t>
  </si>
  <si>
    <t>#junkfoodadban,concerns</t>
  </si>
  <si>
    <t>concerns,â</t>
  </si>
  <si>
    <t>â,œsevere</t>
  </si>
  <si>
    <t>œsevere,impactsâ</t>
  </si>
  <si>
    <t>impactsâ,media</t>
  </si>
  <si>
    <t>Top Word Pairs in Tweet</t>
  </si>
  <si>
    <t>we've,written  written,prime  prime,minister  minister,ministers  ministers,calling  calling,ongoing  ongoing,commitment  commitment,reduce  reduce,#childhoodobesity  oha_updates,we've</t>
  </si>
  <si>
    <t>fidelity,acceptability  acceptability,family  family,focused  focused,technology  technology,based  based,telehealth  telehealth,nutrition  nutrition,intervention  intervention,child  child,weight</t>
  </si>
  <si>
    <t>articles,comes  comes,health  health,zip  zip,code  code,matters  matters,more  more,know  know,growing  growing,poverty  poverty,obesity</t>
  </si>
  <si>
    <t>2,3  3,adults  adults,1  1,3  3,children  children,uk  uk,overweight  overweight,obese  obese,future  future,regulation</t>
  </si>
  <si>
    <t>prof,dr  dr,pedroe_alcaraz  pedroe_alcaraz,ucam  ucam,tells  tells,alarming  alarming,problem  problem,obesity  obesity,spain  spain,one  one,countries</t>
  </si>
  <si>
    <t>hi,super  super,#moms  #moms,follow  #healthykids,#childhoodobesity  #childhoodobesity,#exercise  follow,#randirobics  #exercise,#family  #family,#education  randirobics,hi  #randirobics,#healthykids</t>
  </si>
  <si>
    <t>learning,collaborative  request,proposals  released,request  collaborative,partnership  choicesproject,harvardprc  proposals,today  today,new  new,learning  state,local  local,health</t>
  </si>
  <si>
    <t>nice,venue  venue,symposium  symposium,systems  systems,science  science,community  community,based  based,change  change,#childhoodobesity  #childhoodobesity,representing  representing,globe_obesity</t>
  </si>
  <si>
    <t>advertisers,warn  warn,new  new,pm  pm,scrap  scrap,#junkfoodadban  #junkfoodadban,concerns  concerns,â  â,œsevere  œsevere,impactsâ  impactsâ,media</t>
  </si>
  <si>
    <t>fighting,childhood  childhood,obesity  obesity,altamedhealths  altamedhealths,stomp  stomp,program  program,teaching  teaching,families  families,healthy  healthy,eating  eating,exercise</t>
  </si>
  <si>
    <t>dear,mayorofgm  mayorofgm,please  please,show  show,support  support,therunningbee  therunningbee,profits  profits,event  event,stay  initiatives,fight</t>
  </si>
  <si>
    <t>take,part  new,minister  minister,public  public,health  health,primary  primary,care  care,seemakennedy  seemakennedy,visited  visited,amblerschool  amblerschool,last</t>
  </si>
  <si>
    <t>opportunity,state  state,city  city,county  county,health  health,agencies  agencies,identify  identify,best  best,ways  ways,reduce  reduce,#childhoodobesity</t>
  </si>
  <si>
    <t>study,revealed  revealed,#parents  #parents,recognise  recognise,#child  #child,overweight  overweight,#qut  #qut,researcher  researcher,kamiladavidson  kamiladavidson,told</t>
  </si>
  <si>
    <t>journal,obesity  obesity,weight  weight,loss  hsoa,journal  loss,issn  issn,2473  2473,7372  7372,inviting  inviting,submission  submission,manuscript</t>
  </si>
  <si>
    <t>government,urged  urged,impose  #unhealthyfood,health  health,campaigners  campaigners,urging  urging,government  saucyaffairraw,government  impose,â  â,calorie  calorie,taxâ</t>
  </si>
  <si>
    <t>big,thanks  thanks,christine  christine,sismondo  sismondo,torontostar  torontostar,including  including,piece  piece,rise  rise,added  added,sugars</t>
  </si>
  <si>
    <t>bringing,healthy  program,downtown  downtown,charleston  charleston,ymca  friday,see  amerihealth,caritas  caritas,partnership  partnership,bringing  ymca,friday  healthy,hoopsâ</t>
  </si>
  <si>
    <t>truly,root  root,causes  causes,#childhoodobesity  #childhoodobesity,look  look,social  social,conditions  conditions,children  thrivingschools,truly  children,thei</t>
  </si>
  <si>
    <t>lower,income  income,parents  parents,feel  feel,limited  limited,choices  choices,mee  mee,focuses  focuses,parents  parents,exert  exert,control</t>
  </si>
  <si>
    <t>figs,oldest  oldest,fruits  fruits,consumed  consumed,humans  humans,before  before,widespread  widespread,use  use,sugar  sugar,figs  figs,used</t>
  </si>
  <si>
    <t>thank,bianca  bianca,book_mommy  book_mommy,review  review,grow  grow,tcbr  tcbr,book  book,review  review,take  take,step  step,back</t>
  </si>
  <si>
    <t>mdlzâ,s  week,trade  trade,team  team,helped  helped,announce  announce,mdlzâ  s,plans  plans,bring  bring,chocolate  chocolate,biscuit</t>
  </si>
  <si>
    <t>join,wearefuturel  wearefuturel,bringing  bringing,#ks1  #ks1,#ks2  #ks2,#activelearning  #activelearning,classroom  classroom,tackling  tackling,#childhoodobesity  #childhoodobesity,#classroombased  #classroombased,#competitivepricing</t>
  </si>
  <si>
    <t>ðÿ,šðÿ  šðÿ,â  â,â  â,ï</t>
  </si>
  <si>
    <t>study,pediatrics  pediatrics,focuses  focuses,parenting  parenting,practices  practices,diet  diet,exercise  exercise,curb  curb,#childhoodobesity  #childhoodobesity,abstract</t>
  </si>
  <si>
    <t>watching,television  television,actually  actually,lead  lead,childhood  childhood,obesity  obesity,co  co,director  director,sschlozman  sschlozman,answer  answer,complicated</t>
  </si>
  <si>
    <t>chatting,delightful  delightful,lebo_child_author  lebo_child_author,book  book,#bizzarcar  #bizzarcar,#bullying  #bullying,#childhoodobesity  #childhoodobesity,safmradio</t>
  </si>
  <si>
    <t>lisadlaporte,#children  #children,#teens  #teens,wasting  wasting,hours  hours,everyday  everyday,sitting  sitting,exposed  exposed,blood  blood,guts  guts,killing</t>
  </si>
  <si>
    <t>#weightloss,#childhoodobesity  #childhoodobesity,#health  #health,#fitness  childhood,obesity  obesity,result  result,adult  adult,behavior  behavior,posted  posted,open  open,letter</t>
  </si>
  <si>
    <t>percentage,american  american,children  children,adolescents  adolescents,considered  considered,overweight  overweight,obese  obese,tripled  tripled,1970</t>
  </si>
  <si>
    <t>10th,obesity  obesity,conference  conference,2019  2019,barcelona  barcelona,spain  11,12  12,2019  #obesity,#childhoodobesity  #childhoodobesity,#obesitycurrentresearch  #obesitycurrentresearch,#bariatricsurgery</t>
  </si>
  <si>
    <t>combined,sugar  sugar,tax  tax,calorie  calorie,tax  tax,help  help,#prevent  #prevent,excess  excess,energy  energy,intake  intake,leading</t>
  </si>
  <si>
    <t>#trendingtopictuesday,week  week,targets  targets,link  link,between  between,obesity  obesity,dairy  dairy,consumption  consumption,thoughts</t>
  </si>
  <si>
    <t>#latest,editorial  editorial,#baby  #baby,#foods  #foods,time  time,tough  tough,#sugars  #sugars,#diet  #diet,#nutrition  #nutrition,#food</t>
  </si>
  <si>
    <t>obesity,rate  rate,children  children,canada  canada,tripled  tripled,last  last,40  40,years  years,find  find,out  out,help</t>
  </si>
  <si>
    <t>#children,#exercise  #exercise,key  key,battling  battling,#obesity  #obesity,#childhoodobesity  #childhoodobesity,#kids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</si>
  <si>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</si>
  <si>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</si>
  <si>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</si>
  <si>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</si>
  <si>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</si>
  <si>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</si>
  <si>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</si>
  <si>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</si>
  <si>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</si>
  <si>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multcolibâ</t>
  </si>
  <si>
    <t>Top Mentioned in G4</t>
  </si>
  <si>
    <t>Top Replied-To in G5</t>
  </si>
  <si>
    <t>Top Mentioned in G5</t>
  </si>
  <si>
    <t>Top Replied-To in G6</t>
  </si>
  <si>
    <t>Top Mentioned in G6</t>
  </si>
  <si>
    <t>Top Replied-To in G7</t>
  </si>
  <si>
    <t>syosset</t>
  </si>
  <si>
    <t>Top Mentioned in G7</t>
  </si>
  <si>
    <t>Top Replied-To in G8</t>
  </si>
  <si>
    <t>Top Mentioned in G8</t>
  </si>
  <si>
    <t>Top Replied-To in G9</t>
  </si>
  <si>
    <t>Top Mentioned in G9</t>
  </si>
  <si>
    <t>Top Replied-To in G10</t>
  </si>
  <si>
    <t>Top Mentioned in G10</t>
  </si>
  <si>
    <t>Top Replied-To in Tweet</t>
  </si>
  <si>
    <t>theadvocateisin pbluenovember</t>
  </si>
  <si>
    <t>Top Mentioned in Tweet</t>
  </si>
  <si>
    <t>oha_updates foodmatterslive henryhealthy sputniknewsuk actiononsugar actiononsalt maritahennessy holly_gabe foodanddrinkfed k_worldpanel</t>
  </si>
  <si>
    <t>maritahennessy healthpsychrev henryhealthy plosone alison_tovar allendersteve boydswinburn karenmsikar cherishstudy jesshainesphd</t>
  </si>
  <si>
    <t>gsttcharity apiplay api_chairuk shareaction sportsandpe mayoroflondon jonsiddall iss_education mayflowerfed safoodforlife</t>
  </si>
  <si>
    <t>gasolfoundation pedroe_alcaraz ucam obesityconf</t>
  </si>
  <si>
    <t>randirobics syosset schoolsimprove thehuggroup skoocofficial</t>
  </si>
  <si>
    <t>choicesproject harvardprc bigcitieshealth astho</t>
  </si>
  <si>
    <t>dominos dominos_india mofpi_goi fssaiindia</t>
  </si>
  <si>
    <t>globe_obesity allendersteve corinnahawkes iht_deakin</t>
  </si>
  <si>
    <t>food_active cityam</t>
  </si>
  <si>
    <t>altamedhealths sandynesh jo_k jo_kwon specnews1socal</t>
  </si>
  <si>
    <t>therunningbee mayorofgm birdconsultancy</t>
  </si>
  <si>
    <t>dhscgovuk seemakennedy amblerschool</t>
  </si>
  <si>
    <t>harvardchansph nccor</t>
  </si>
  <si>
    <t>kamiladavidson qutmedia heraldsun realhealthm</t>
  </si>
  <si>
    <t>torontostar spalmeri_rd shncares</t>
  </si>
  <si>
    <t>ymcaofkv amcaritas</t>
  </si>
  <si>
    <t>washingtonpost childobesity_jn</t>
  </si>
  <si>
    <t>eu_cocreate stopobesityeu</t>
  </si>
  <si>
    <t>mdlzâ hanovertweets</t>
  </si>
  <si>
    <t>wearefuturel educatormaguk</t>
  </si>
  <si>
    <t>swimscarf jorae17</t>
  </si>
  <si>
    <t>pollockmd pedsendosociety aapjournals</t>
  </si>
  <si>
    <t>sschlozman mghclaycenter</t>
  </si>
  <si>
    <t>lebo_child_author safmradio michconstant</t>
  </si>
  <si>
    <t>cecil4allofus lisadlaporte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</si>
  <si>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</si>
  <si>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</si>
  <si>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</si>
  <si>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</si>
  <si>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</si>
  <si>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</si>
  <si>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</si>
  <si>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</si>
  <si>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</si>
  <si>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</si>
  <si>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</si>
  <si>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</si>
  <si>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saphnasharonobe wendynowak lrussellwolpe lizmayessex thinkingslimmer sputniknewsuk ihealthvisiting teethteam foodmatterslive dzayski</t>
  </si>
  <si>
    <t>caring_mobile evidencerobot maritahennessy profccollins plosone jamapediatrics chali4pa krishnaradha310 hbcrg rfradaeli</t>
  </si>
  <si>
    <t>organicerica helenlloyd_or fitbygayle shift_org inftodforum selfhelpteam drvikramlotwala tessatricks julierevelant aasthabariatric</t>
  </si>
  <si>
    <t>neil_play shareaction safoodforlife lb_southwark mayoroflondon apiplay gsttcharity iss_education brohannon6 louisaahodge</t>
  </si>
  <si>
    <t>ucam asolermarin ucam_alimenta jm10gaiton gasolfoundation pedroe_alcaraz enriquepalenzue crisribes ucam_nsca_hps ucam_ciard</t>
  </si>
  <si>
    <t>randirobics schoolsimprove citywide45 greatindoor mehdi_eck me_nranjan abreak4mommy msjoycetarot skoocofficial</t>
  </si>
  <si>
    <t>astho chrissiejuliano jillianreganmph bigcitieshealth shapeupsville hsphnutrition harvardprc choicesproject gonapsacc</t>
  </si>
  <si>
    <t>dominos dominos_india fssaiindia mofpi_goi drprasad77</t>
  </si>
  <si>
    <t>corinnahawkes iht_deakin allendersteve globe_obesity ciara_litch</t>
  </si>
  <si>
    <t>cityam robinheg lakenutrition food_active magdalenamuc</t>
  </si>
  <si>
    <t>jo_kwon specnews1socal sandynesh altamedhealths jo_k</t>
  </si>
  <si>
    <t>birdconsultancy mayorofgm mcr_charity sarahj_baines therunningbee</t>
  </si>
  <si>
    <t>dhscgovuk seemakennedy missbturner elaine_wyllie amblerschool</t>
  </si>
  <si>
    <t>monitor_ph harvardchansph nccor cdevalicourt</t>
  </si>
  <si>
    <t>qutmedia heraldsun kamiladavidson realhealthm</t>
  </si>
  <si>
    <t>prcpsdvi milton_theresa ketogeniccook sophiam66540189</t>
  </si>
  <si>
    <t>armandompereira morecurricular saucyaffairraw francescarosep1</t>
  </si>
  <si>
    <t>torontostar shncares spalmeri_rd eliseanderson2</t>
  </si>
  <si>
    <t>capitoladvocate ymcaofkv amcaritas acpartner</t>
  </si>
  <si>
    <t>aboutkp thrivingschools kpscalresearch lisakkillen</t>
  </si>
  <si>
    <t>phillyinquirer pbluenovember tfortune_100 theadvocateisin</t>
  </si>
  <si>
    <t>washingtonpost liebertpub childobesity_jn</t>
  </si>
  <si>
    <t>photographyand6 dorofischer cemasvlc</t>
  </si>
  <si>
    <t>worldobesity eu_cocreate stopobesityeu</t>
  </si>
  <si>
    <t>fettkeven kerrywekelo c_springsteen</t>
  </si>
  <si>
    <t>tyleigh64 billdeblasio seanhannity</t>
  </si>
  <si>
    <t>foodmfguk prca_ireland hanovertweets</t>
  </si>
  <si>
    <t>educatormaguk incensu wearefuturel</t>
  </si>
  <si>
    <t>noirewellness swimscarf jorae17</t>
  </si>
  <si>
    <t>aapjournals pollockmd pedsendosociety</t>
  </si>
  <si>
    <t>mghclaycenter mgh_ri sschlozman</t>
  </si>
  <si>
    <t>safmradio michconstant rletsie77</t>
  </si>
  <si>
    <t>diethealth_tips weightnomoredc</t>
  </si>
  <si>
    <t>icesupreme chefahki</t>
  </si>
  <si>
    <t>childofgodlu9 bodyhealthcom</t>
  </si>
  <si>
    <t>skysportspl goulding76</t>
  </si>
  <si>
    <t>lawrence raiseddactylion</t>
  </si>
  <si>
    <t>euroscicon georges75825230</t>
  </si>
  <si>
    <t>sciencedaily sancroftint</t>
  </si>
  <si>
    <t>healthaction_uk nicole01823312</t>
  </si>
  <si>
    <t>sarahmessiah cpphtx</t>
  </si>
  <si>
    <t>mmazariegos_ thelancetendo</t>
  </si>
  <si>
    <t>sinclair_tweets sweeteggy</t>
  </si>
  <si>
    <t>m_diaries markehardy</t>
  </si>
  <si>
    <t>steakstoic arnonkrongrad</t>
  </si>
  <si>
    <t>meeproductions ijjuzang</t>
  </si>
  <si>
    <t>rchilderhose govcanhealth</t>
  </si>
  <si>
    <t>frameworksinst kieronjboyle</t>
  </si>
  <si>
    <t>educationblog healthykidsblog</t>
  </si>
  <si>
    <t>aharrell2000 imetabiopharma</t>
  </si>
  <si>
    <t>Top URLs in Tweet by Count</t>
  </si>
  <si>
    <t>https://hsph.me/choicesy5rfp https://twitter.com/CHOICESproject/status/1157002436525117441</t>
  </si>
  <si>
    <t>https://journals.plos.org/plosone/article?id=10.1371/journal.pone.0220169 https://journals.sagepub.com/doi/full/10.1177/1357633X19864819?cookieSet=1 https://onlinelibrary.wiley.com/doi/full/10.1111/1753-6405.12928?cookieSet=1 https://bmcpublichealth.biomedcentral.com/articles/10.1186/s12889-019-7410-0 https://www.liebertpub.com/doi/abs/10.1089/chi.2019.0106?rfr_dat=cr_pub%3Dpubmed&amp;url_ver=Z39.88-2003&amp;rfr_id=ori%3Arid%3Acrossref.org&amp;journalCode=chi&amp;cookieSet=1 https://www.tandfonline.com/doi/full/10.1080/19320248.2019.1649777?scroll=top&amp;needAccess=true&amp;cookieSet=1 https://jamanetwork.com/journals/jamapediatrics/fullarticle/2747328?guestAccessKey=8f525aa4-e5ac-4592-b578-acb2215b984b&amp;utm_source=silverchair&amp;utm_medium=email&amp;utm_campaign=article_alert-jamapediatrics&amp;utm_content=olf&amp;utm_term=080519 https://secure.jbs.elsevierhealth.com/action/getSharedSiteSession?redirect=https%3A%2F%2Fwww.nmcd-journal.com%2Farticle%2FS0939-4753%2819%2930161-9%2Fabstract&amp;rc=0 https://www.sciencedirect.com/science/article/pii/S1471015318304033 https://www.tandfonline.com/doi/full/10.1080/17437199.2019.1605838?scroll=top&amp;needAccess=true&amp;cookieSet=1</t>
  </si>
  <si>
    <t>https://www.pinterest.com/ https://www.gov.uk/government/news/record-high-levels-of-severe-obesity-found-in-year-6-children http://syossetjerichotribune.com/2018/12/18/intergalactic-fitness-for-kids/ https://twitter.com/BBSRadio/status/1158097009821257728 https://www.youtube.com/watch?v=8QvCAHRjFXw&amp;feature=youtu.be</t>
  </si>
  <si>
    <t>https://www.gsttcharity.org.uk/get-involved/news-and-opinion/news/programmes-roundup-may-june-2019 https://twitter.com/ShareAction/status/1159080499001716737 https://www.gsttcharity.org.uk/content/our-place-based-approach-improving-urban-health#2 https://www.gsttcharity.org.uk/what-we-do/our-programmes/childhood-obesity-0</t>
  </si>
  <si>
    <t>https://twitter.com/apiplay/status/1158399844945448960 https://twitter.com/apiplay/status/1157603279884496896</t>
  </si>
  <si>
    <t>https://www.foodmatterslive.com/visit/2019-schedule/2019-sessions-details-update-the-calorie-and-sugar-reduction-programme https://www.foodmatterslive.com/visit/2019-schedule/2019-sessions-details-reformulation-and-portion-size-approaches-to-meeting-calorie-and-sugar-reduction-targets</t>
  </si>
  <si>
    <t>https://www.linkedin.com/slink?code=fsD2Cf8 https://www.instagram.com/p/B1EzaIsgSj9/?igshid=1076i5outcbup</t>
  </si>
  <si>
    <t>https://www.pinterest.com/ https://www.youtube.com/watch?v=8QvCAHRjFXw&amp;feature=youtu.be</t>
  </si>
  <si>
    <t>https://www.julierevelant.com/how-to-pick-a-healthy-peanut-butter-for-kids-best-brands/ https://www.julierevelant.com/ask-childs-pediatrician-nutritional-advice/ https://www.julierevelant.com/10-best-tips-for-packing-a-healthy-school-lunch/</t>
  </si>
  <si>
    <t>https://www.gov.uk/government/news/record-high-levels-of-severe-obesity-found-in-year-6-children https://www.ndtv.com/food/childhood-obesity-may-up-risk-of-hip-disease-in-teenage-what-to-eat-and-avoid-in-obesity-1935637 http://www.nst.com.my/opinion/columnists/2019/08/509728/we-are-facing-childhood-obesity-emergency http://www.newindianexpress.com/lifestyle/health/2019/aug/08/childhood-obesity-can-lead-to-bullying-2015614.html https://www.healio.com/endocrinology/obesity/news/online/%7Bb2a8ae3f-3689-4174-a52c-22b9b49a8d1d%7D/parental-education-levels-bmi-influence-childhood-obesity-risk https://www.mrt.com/business/healthy_living/article/Childhood-obesity-can-be-remedied-14273829.php https://www.medicalnewsbulletin.com/bpa-substitutes-causing-childhood-obesity/</t>
  </si>
  <si>
    <t>https://www.pinterest.com/ http://syossetjerichotribune.com/2018/12/18/intergalactic-fitness-for-kids/</t>
  </si>
  <si>
    <t>Top URLs in Tweet by Salience</t>
  </si>
  <si>
    <t>https://twitter.com/CHOICESproject/status/1157002436525117441 https://hsph.me/choicesy5rfp</t>
  </si>
  <si>
    <t>https://www.foodmatterslive.com/visit/2019-schedule/2019-sessions-details-reformulation-and-portion-size-approaches-to-meeting-calorie-and-sugar-reduction-targets https://www.foodmatterslive.com/visit/2019-schedule/2019-sessions-details-update-the-calorie-and-sugar-reduction-programme</t>
  </si>
  <si>
    <t>https://www.linkedin.com/posts/loriboxer_weightloss-health-fitness-activity-6564868228844138496-AsA0 https://www.linkedin.com/pulse/dear-parents-lori-boxer-/</t>
  </si>
  <si>
    <t>https://www.youtube.com/watch?v=8QvCAHRjFXw&amp;feature=youtu.be https://www.pinterest.com/</t>
  </si>
  <si>
    <t>Top Domains in Tweet by Count</t>
  </si>
  <si>
    <t>hsph.me twitter.com</t>
  </si>
  <si>
    <t>biomedcentral.com liebertpub.com tandfonline.com sciencedirect.com plos.org sagepub.com wiley.com jamanetwork.com elsevierhealth.com cambridge.org</t>
  </si>
  <si>
    <t>pinterest.com gov.uk syossetjerichotribune.com twitter.com youtube.com</t>
  </si>
  <si>
    <t>org.uk twitter.com</t>
  </si>
  <si>
    <t>linkedin.com instagram.com</t>
  </si>
  <si>
    <t>pinterest.com youtube.com</t>
  </si>
  <si>
    <t>gov.uk ndtv.com com.my newindianexpress.com healio.com mrt.com medicalnewsbulletin.com</t>
  </si>
  <si>
    <t>pinterest.com syossetjerichotribune.com</t>
  </si>
  <si>
    <t>Top Domains in Tweet by Salience</t>
  </si>
  <si>
    <t>twitter.com hsph.me</t>
  </si>
  <si>
    <t>twitter.com org.uk</t>
  </si>
  <si>
    <t>youtube.com pinterest.com</t>
  </si>
  <si>
    <t>Top Hashtags in Tweet by Count</t>
  </si>
  <si>
    <t>childhoodobesity pregnancy preschool obesity systemsscience processevaluation fidelityfriends primaryschool cfir impsci</t>
  </si>
  <si>
    <t>moms randirobics healthykids childhoodobesity exercise family education recipes parents randirobicsready</t>
  </si>
  <si>
    <t>childhoodobesity moms randirobics parents healthykids exercise obesity family education recipes</t>
  </si>
  <si>
    <t>obesity behaviourchangetechniques theory</t>
  </si>
  <si>
    <t>playgrounds urbanhealth obesity</t>
  </si>
  <si>
    <t>childhoodobesity ltcs urbanhealth icymi placebasedhealth</t>
  </si>
  <si>
    <t>childhoodobesity mentalhealth playmuststay playgrounds physicalactivity</t>
  </si>
  <si>
    <t>playgrounds playmuststay childhoodobesity mentalhealth</t>
  </si>
  <si>
    <t>sugartax childhoodobesity sugarreduction caloriereduction foodmatterslive2019 reformulation portionsize</t>
  </si>
  <si>
    <t>obesity food diet weightloss weightlosstips nutrition conferences meetings bariatricsurgery scientficevents</t>
  </si>
  <si>
    <t>childhoodobesity obesity prevention preschool</t>
  </si>
  <si>
    <t>overweight childhoodobesity bariatricsurgery obesity weight obese childhood hormone loss exposure</t>
  </si>
  <si>
    <t>obesity exercise brain overweight obese children risk deprivation researchers metabolic</t>
  </si>
  <si>
    <t>childhoodobesity obesity sugartax nutrition nutritionist junkfoodadban</t>
  </si>
  <si>
    <t>sugarreduction caloriereduction childhoodobesity</t>
  </si>
  <si>
    <t>childhoodobesity bariatricsurgeon drvikramlotwala surat weightlossexpert wingsbariatrics obesitycentresurat</t>
  </si>
  <si>
    <t>moms randirobics healthykids childhoodobesity exercise family kidsfitness education kidsmusic obesity</t>
  </si>
  <si>
    <t>childhoodobesity primaryschool schoolactivity edtech obesity</t>
  </si>
  <si>
    <t>schoolfood childhoodobesity realworldlearning child</t>
  </si>
  <si>
    <t>childhoodobesity kidshealth skooc obesity overweight overweightkids healthcare childrenhealth weightlossprogram obesekids</t>
  </si>
  <si>
    <t>obesity schoolmeals fsm poverty ukedchat scotedchat niedchat edchatie edchat schooldinner</t>
  </si>
  <si>
    <t>randirobics moms pinterest healthykids childhoodobesity exercise family fitness kids news</t>
  </si>
  <si>
    <t>Top Hashtags in Tweet by Salience</t>
  </si>
  <si>
    <t>pregnancy preschool obesity systemsscience processevaluation fidelityfriends primaryschool cfir impsci bmi</t>
  </si>
  <si>
    <t>moms kidsfitness obesity family education recipes randirobicsready randirobicsrecipes randirobicsraw randirobicsrelaxation</t>
  </si>
  <si>
    <t>healthandwellbeing health wellbeing childhoodobesity</t>
  </si>
  <si>
    <t>ltcs urbanhealth icymi placebasedhealth childhoodobesity</t>
  </si>
  <si>
    <t>playgrounds physicalactivity childhoodobesity mentalhealth playmuststay</t>
  </si>
  <si>
    <t>sugarreduction caloriereduction foodmatterslive2019 reformulation portionsize sugartax childhoodobesity</t>
  </si>
  <si>
    <t>obesity prevention preschool childhoodobesity</t>
  </si>
  <si>
    <t>pasos2019 coc19 youthsparkchange youth4youth childhoodobesity</t>
  </si>
  <si>
    <t>weight obese childhood obesity hormone loss exposure parental anti exercise</t>
  </si>
  <si>
    <t>obesity sugartax nutrition nutritionist junkfoodadban childhoodobesity</t>
  </si>
  <si>
    <t>nutrition endocrinology type1diabetes weightmanagement anti diet diabetes gynecology obstetrics obesityandcancer</t>
  </si>
  <si>
    <t>surat weightlossexpert wingsbariatrics obesitycentresurat childhoodobesity bariatricsurgeon drvikramlotwala</t>
  </si>
  <si>
    <t>healthykids eathealthy healthyfood 5aday fruitandveg fruit cemas childhoodobesity</t>
  </si>
  <si>
    <t>kidsfitness education kidsmusic obesity childhoodobesity exercise family moms randirobics healthykids</t>
  </si>
  <si>
    <t>childhooddiabetes childhoodobesity teensuicides childhooddepression children teens</t>
  </si>
  <si>
    <t>realworldlearning child schoolfood childhoodobesity</t>
  </si>
  <si>
    <t>overweight overweightkids healthcare childrenhealth weightlossprogram obesekids healthyeating bullying bmi obesity</t>
  </si>
  <si>
    <t>moms pinterest healthykids childhoodobesity exercise family fitness kids news parents</t>
  </si>
  <si>
    <t>Top Words in Tweet by Count</t>
  </si>
  <si>
    <t>take part new minister public health primary care seemakennedy visited</t>
  </si>
  <si>
    <t>dhscgovuk new minister public health primary care seemakennedy visited amblerschool</t>
  </si>
  <si>
    <t>tennessee state stop childhood obesity imetabolic biopharma corporation #obesity #cardiovasculardisease</t>
  </si>
  <si>
    <t>taking leaf out howard marks book doing #secondorderthinking ideas focused</t>
  </si>
  <si>
    <t>regular physical activity good understanding nutrition vital children shows dhscgovuk</t>
  </si>
  <si>
    <t>#children #exercise key battling #obesity #childhoodobesity #kids #physicalactivity #parents</t>
  </si>
  <si>
    <t>healthykidsblog #children #exercise key battling #obesity #childhoodobesity #kids #physicalac</t>
  </si>
  <si>
    <t>choicesproject pleased announce we've released request proposals today new learning</t>
  </si>
  <si>
    <t>learning collaborative partnership state #childhoodobesity released request proposals local health</t>
  </si>
  <si>
    <t>work underway frameworksinst ways framing #childhoodobesity draws many tools touch</t>
  </si>
  <si>
    <t>thrivingschools truly root causes #childhoodobesity look social conditions children thei</t>
  </si>
  <si>
    <t>truly root causes #childhoodobesity look social conditions children families living</t>
  </si>
  <si>
    <t>govcanhealth obesity rate children canada tripled last 40 years find</t>
  </si>
  <si>
    <t>chatting delightful lebo_child_author book #bizzarcar #bullying #childhoodobesity safmradio #safmjetsetbreakfast</t>
  </si>
  <si>
    <t>michconstant chatting delightful lebo_child_author book #bizzarcar #bullying #childhoodobesity safmradio #safmjetse</t>
  </si>
  <si>
    <t>maritahennessy icymi now print healthpsychrev #behaviourchangetechniques #theory use healthcare professional</t>
  </si>
  <si>
    <t>#childhoodobesity children community early based intervention weight #pregnancy lifestyle prevent</t>
  </si>
  <si>
    <t>mghclaycenter watching television actually lead childhood obesity co director sschlozman</t>
  </si>
  <si>
    <t>bigcitieshealth choicesproject harvardprc released request proposals learning collaborative partnership o</t>
  </si>
  <si>
    <t>#childhoodobesity choicesproject new opportunity state strategies reduce best value astho</t>
  </si>
  <si>
    <t>partnership choicesproject harvardprc released request proposals learning collaborative opportunity supports</t>
  </si>
  <si>
    <t>know fight #childhoodobesity help children live healthy happy life #healthycalories</t>
  </si>
  <si>
    <t>pollockmd study pediatrics focuses parenting practices diet exercise curb #childhoodobesity</t>
  </si>
  <si>
    <t>parents meeproductions lower income feel limited choices mee focuses exert</t>
  </si>
  <si>
    <t>steakstoic shawna sterling running ice cream platform link minute soon</t>
  </si>
  <si>
    <t>â books kiddos #climatecrisis #visionzero #childhoodobesity #oilwars #rideabike #itsportland #justwalkdammit</t>
  </si>
  <si>
    <t>great video m_diaries demonstrating #playmuststay api_play #play #playgrounds #childhoodobesity</t>
  </si>
  <si>
    <t>marketing influence children chose eat drink read insight topic here</t>
  </si>
  <si>
    <t>#moms randirobics hi super follow #randirobics #healthykids #childhoodobesity #exercise #family</t>
  </si>
  <si>
    <t>#childhoodobesity #moms #randirobics #parents hi #healthykids #exercise #obesity super follow</t>
  </si>
  <si>
    <t>â ðÿ šðÿ ï loving innovations helping break down typical</t>
  </si>
  <si>
    <t>educatormaguk join wearefuturel bringing #ks1 #ks2 #activelearning classroom tackling #childhoodobesity</t>
  </si>
  <si>
    <t>oha_updates we've written prime minister ministers calling ongoing commitment reduce</t>
  </si>
  <si>
    <t>henryhealthy date diary 19th november london foodmatterslive 2 55p m</t>
  </si>
  <si>
    <t>support therunningbee profits communities initiatives fight #childhoodobesity dear mayorofgm please</t>
  </si>
  <si>
    <t>birdconsultancy dear mayorofgm please show support therunningbee profits event stay</t>
  </si>
  <si>
    <t>sweeteggy random #childhoodobesity tags</t>
  </si>
  <si>
    <t>maritahennessy prevalence trends overweight #obesity european children 1999 2016 systematic</t>
  </si>
  <si>
    <t>food_active advertisers warn new pm scrap #junkfoodadban concerns â œsevere</t>
  </si>
  <si>
    <t>sportsandpe please support share important campaign apiplay api_chairuk before #playgrounds</t>
  </si>
  <si>
    <t>#childhoodobesity #ltcs 3 1 children uk obese working thing interested</t>
  </si>
  <si>
    <t>important apiplay api_chairuk #childhoodobesity #mentalhealth #playmuststay please support share campaign</t>
  </si>
  <si>
    <t>thelancetendo #latest editorial #baby #foods time tough #sugars #diet #nutrition</t>
  </si>
  <si>
    <t>sportsandpe important apiplay api_chairuk please support share campaign before #playgrounds</t>
  </si>
  <si>
    <t>programme foodmatterslive 2 years #sugarreduction introduced 1 year #caloriereduction â</t>
  </si>
  <si>
    <t>programme #sugartax #childhoodobesity 2 years #sugarreduction introduced 1 year #caloriereduction</t>
  </si>
  <si>
    <t>hanovertweets week trade team helped announce mdlzâ s plans bring</t>
  </si>
  <si>
    <t>signals skin cells control fat cell specialization more info #obesity</t>
  </si>
  <si>
    <t>#childhoodobesity forerunner #metabolicsyndrome poor physical health mental disorders respiratory problems</t>
  </si>
  <si>
    <t>#trendingtopictuesday week targets link between obesity dairy consumption thoughts #publichealth</t>
  </si>
  <si>
    <t>cpphtx #trendingtopictuesday week targets link between obesity dairy consumption thoughts</t>
  </si>
  <si>
    <t>program bringing healthy hoopsâ downtown charleston ymca west virginia friday</t>
  </si>
  <si>
    <t>#preschools vital role play tackling #childhoodobesity advice</t>
  </si>
  <si>
    <t>government saucyaffairraw urged impose â calorie taxâ #unhealthyfood health campaigners</t>
  </si>
  <si>
    <t>government â taxâ urged impose calorie #unhealthyfood health campaigners urging</t>
  </si>
  <si>
    <t>#childhoodobesity henryhealthy prevention completely agrees needs one three key strategies</t>
  </si>
  <si>
    <t>shareaction announced ban energy drink sales under 16s reminder political</t>
  </si>
  <si>
    <t>3 regulatory gsttcharity 2 adults 1 children uk overweight obese</t>
  </si>
  <si>
    <t>program amerihealth caritas partnership bringing healthy hoopsâ downtown charleston ymca</t>
  </si>
  <si>
    <t>take look #nottscc holding free event held 17 9 19</t>
  </si>
  <si>
    <t>amcaritas amerihealth caritas partnership bringing healthy hoops program downtown charleston</t>
  </si>
  <si>
    <t>3 gsttcharity 2 adults 1 children uk overweight obese future</t>
  </si>
  <si>
    <t>gasolfoundation recently team attended obesityconf anaheim california presenting programs prevent</t>
  </si>
  <si>
    <t>#childhoodobesity ðÿ prof dr pedroe_alcaraz ucam tells alarming problem obesity</t>
  </si>
  <si>
    <t>tax healthaction_uk combined sugar calorie help #prevent excess energy intake</t>
  </si>
  <si>
    <t>maritahennessy prevalence associated factors childhood overweight obesity primary school children</t>
  </si>
  <si>
    <t>sandynesh fighting childhood obesity altamedhealths stomp program teaching families healthy</t>
  </si>
  <si>
    <t>billdeblasio thank interview seanhannity ve studying obesity problems children certain</t>
  </si>
  <si>
    <t>spalmeri_rd big thanks christine sismondo torontostar including piece rise added</t>
  </si>
  <si>
    <t>sophiam66540189 new #hormone injection aids #weight #loss #obese patients hsoa</t>
  </si>
  <si>
    <t>obesity #overweight journal weight loss issn 2473 7372 inviting submission</t>
  </si>
  <si>
    <t>sophiam66540189 journal obesity weight hsoa loss issn #obesity #exercise improves</t>
  </si>
  <si>
    <t>#childhoodobesity spoke sputniknewsuk following actiononsugar actiononsalt calorie levy press release</t>
  </si>
  <si>
    <t>call 'calorie tax' processed food success sugar levy #sugartax think</t>
  </si>
  <si>
    <t>holly_gabe spoke sputniknewsuk following actiononsugar actiononsalt calorie levy press release</t>
  </si>
  <si>
    <t>programme holly_gabe spoke sputniknewsuk following actiononsugar actiononsalt calorie levy press</t>
  </si>
  <si>
    <t>programme foodmatterslive 2 years #sugarreduction introduced 1 year #caloriereduction</t>
  </si>
  <si>
    <t>studies show #children especially #boys more #overweight #parents overweight make</t>
  </si>
  <si>
    <t>exposure common chemicals #plastics linked childhood obesity' #obesity #childhoodobesity #plasticpollution</t>
  </si>
  <si>
    <t>government saucyaffairraw urged impose calorie tax #unhealthyfood health campaigners urging</t>
  </si>
  <si>
    <t>maritahennessy overall gestational weight gain mediates relationship between maternal child</t>
  </si>
  <si>
    <t>review kerrywekelo thank bianca book_mommy grow tcbr book take step</t>
  </si>
  <si>
    <t>qutmedia study revealed #parents recognise #child overweight #qut researcher kamiladavidson</t>
  </si>
  <si>
    <t>lawrence feels michelle obama s food program expanded #childhoodobesity</t>
  </si>
  <si>
    <t>help play leading role reducing #childhoodobesity choicesproject harvardprc new funding</t>
  </si>
  <si>
    <t>chemicals exposure common plastics linked childhood obesity study finds replacement</t>
  </si>
  <si>
    <t>really love new skysportspl advert such shame sponsor #cocacola #childhoodobesity</t>
  </si>
  <si>
    <t>maritahennessy competency based approaches community health rct reduce #childhoodobesity latino</t>
  </si>
  <si>
    <t>growing obesity hand articles comes health zip code matters more</t>
  </si>
  <si>
    <t>maritahennessy fidelity acceptability family focused technology based telehealth nutrition intervention</t>
  </si>
  <si>
    <t>youth maritahennessy perceptions impact led #childhoodobesity prevention intervention leaders</t>
  </si>
  <si>
    <t>lifestyle maritahennessy feasibility conducting early #pregnancy diet #ehealth intervention pregnancy</t>
  </si>
  <si>
    <t>agree #childhoodobesity needs addressed using money system way forward #nextgeneration</t>
  </si>
  <si>
    <t>#childhoodobesity child consult #bariatricsurgeon #drvikramlotwala call 91 99099 66056 one</t>
  </si>
  <si>
    <t>glad see shocking outdated behaviour being exposed today's daily star</t>
  </si>
  <si>
    <t>maritahennessy participant engagement uk community based #preschool #childhoodobesity prevention programme</t>
  </si>
  <si>
    <t>percentage american children adolescents considered overweight obese tripled 1970 #thetruthhurts</t>
  </si>
  <si>
    <t>bodyhealthcom percentage american children adolescents considered overweight obese tripled 1970</t>
  </si>
  <si>
    <t>black dairy products people mix oil water milk bodies baaad</t>
  </si>
  <si>
    <t>obesity solving affects vital involve #internationalyouthday read up projects eu_cocreate</t>
  </si>
  <si>
    <t>good daily fit tip children #childhoodobesity #healthykids</t>
  </si>
  <si>
    <t>allendersteve nice venue symposium systems science community based change #childhoodobesity</t>
  </si>
  <si>
    <t>grateful part company creating ways make difference #timefreedom #thankyou #makeadifference</t>
  </si>
  <si>
    <t>kinder cemasvlc foodwatch hat den 12 august zum überzuckerungstag erklärt</t>
  </si>
  <si>
    <t>kinder #cemas #childhoodobesity figs used foodwatch hat den 12 august</t>
  </si>
  <si>
    <t>figs cemasvlc oldest fruits consumed humans before widespread use sugar</t>
  </si>
  <si>
    <t>s #brent one highest #childhoodobesity rates uk vital take bold</t>
  </si>
  <si>
    <t>students bored cafeteria fare love food delivery services schools don</t>
  </si>
  <si>
    <t>t #childhoodobesity next big thing probably bigger more dangerous adult</t>
  </si>
  <si>
    <t>weightnomoredc comes children food love #weightloss #childhoodobesity #health #fitness</t>
  </si>
  <si>
    <t>randirobics hi super #moms follow #randirobics #healthykids #childhoodobesity #exercise #family</t>
  </si>
  <si>
    <t>more #childhoodobesity #hdchi establishing healthy habits young age help kids</t>
  </si>
  <si>
    <t>randirobics hi #moms #randirobics #healthykids super follow #childhoodobesity #exercise #kidsfitness</t>
  </si>
  <si>
    <t>healthy #childhoodobesity #backtoschool #kidsnutrition #healthykids peanut butter lunch best part</t>
  </si>
  <si>
    <t>children overweight time henryhealthy know 22 start primary school finish</t>
  </si>
  <si>
    <t>time thehuggroup know 22 children overweight start primary school finish</t>
  </si>
  <si>
    <t>absolutely need know nutritional information product sold #dominos rise #ncds</t>
  </si>
  <si>
    <t>measures registry searchable database diet #physicalactivity relevant #childhoodobesity research available</t>
  </si>
  <si>
    <t>#childhoodobesity measures harvardchansph opportunity state city county health agencies identify</t>
  </si>
  <si>
    <t>opportunity state city county health agencies identify best ways reduce</t>
  </si>
  <si>
    <t>pupils out phoenix primary school lunchtime #schoolfood #childhoodobesity 2 3</t>
  </si>
  <si>
    <t>harvardchansph opportunity state city county health agencies identify best ways</t>
  </si>
  <si>
    <t>positive eating habits start home leyf passionate tackling #childhoodobesity teamed</t>
  </si>
  <si>
    <t>obesity #childhoodobesity #kidshealth #skooc childhood read more #obesity #overweight #overweightkids</t>
  </si>
  <si>
    <t>school lunches still unhealthy #obesity #schoolmeals #fsm #poverty #ukedchat #scotedchat</t>
  </si>
  <si>
    <t>randirobics #randirobics hi super #moms follow #pinterest #healthykids #childhoodobesity #exercise</t>
  </si>
  <si>
    <t>Top Words in Tweet by Salience</t>
  </si>
  <si>
    <t>theadvocateisin pbluenovember phillyinquirer parents choices lower income feel limited mee</t>
  </si>
  <si>
    <t>released request proposals local health agencies consider applying prevention strategies</t>
  </si>
  <si>
    <t>lifestyle children youth food community early based intervention weight #pregnancy</t>
  </si>
  <si>
    <t>astho help play leading role reducing harvardprc funding consider applying</t>
  </si>
  <si>
    <t>#moms #obesity 4 #kidsfitness time super follow #family #education #recipes</t>
  </si>
  <si>
    <t>dear mayorofgm please show event stay take place help fund</t>
  </si>
  <si>
    <t>prevalence trends overweight #obesity european children 1999 2016 systematic review</t>
  </si>
  <si>
    <t>3 thing #ltcs 1 children uk obese working interested delivering</t>
  </si>
  <si>
    <t>please support share campaign before #playgrounds disappear good midst epidemic</t>
  </si>
  <si>
    <t>please support share campaign before #playgrounds disappear good mâ new</t>
  </si>
  <si>
    <t>henryhealthy programme years #sugarreduction introduced 1 year #caloriereduction changed time</t>
  </si>
  <si>
    <t>completely agrees needs one three key strategies tackle cancer date</t>
  </si>
  <si>
    <t>ðÿ prof dr pedroe_alcaraz ucam tells alarming problem obesity spain</t>
  </si>
  <si>
    <t>prevalence associated factors childhood overweight obesity primary school children urban</t>
  </si>
  <si>
    <t>#weight #obese patients #childhood risk #obesity new #hormone injection aids</t>
  </si>
  <si>
    <t>issn #obesity #exercise improves #brain function #overweight #obese individuals #children</t>
  </si>
  <si>
    <t>spoke sputniknewsuk following actiononsugar actiononsalt calorie levy press release yesterday</t>
  </si>
  <si>
    <t>2019 #nutrition #endocrinology collaborate global scientists prestigious event coming november</t>
  </si>
  <si>
    <t>epi epiâ growing obesity hand articles comes health zip code</t>
  </si>
  <si>
    <t>one serious public health challenge 21st century suffering obesity act</t>
  </si>
  <si>
    <t>kinder figs used foodwatch hat den 12 august zum überzuckerungstag</t>
  </si>
  <si>
    <t>disease growing epidemic https co 5cjdpxocya t #childhoodobesity next big</t>
  </si>
  <si>
    <t>comes children food love childhood obesity result adult behavior posted</t>
  </si>
  <si>
    <t>establishing healthy habits young age help kids combat long term</t>
  </si>
  <si>
    <t>#kidsfitness #family #education #familyâ check out demo #kidsmusic #obesity super</t>
  </si>
  <si>
    <t>cecil4allofus getting #childhooddiabetes #childhoodobesity #teensuicides #childhooddepression psychiatric meds teens children</t>
  </si>
  <si>
    <t>peanut butter healthy part kid's box created equal here learn</t>
  </si>
  <si>
    <t>time henryhealthy know 22 start primary school finish increased 34</t>
  </si>
  <si>
    <t>measures harvardchansph opportunity state city county health agencies identify best</t>
  </si>
  <si>
    <t>3 pupils find iss catering collaborated connect learn classroom food</t>
  </si>
  <si>
    <t>bpa substitutes #overweight #overweightkids levels https t co #healthcare risk</t>
  </si>
  <si>
    <t>hi super #moms follow #pinterest #healthykids #childhoodobesity #exercise #family intergalactic</t>
  </si>
  <si>
    <t>Top Word Pairs in Tweet by Count</t>
  </si>
  <si>
    <t>dhscgovuk,new  new,minister  minister,public  public,health  health,primary  primary,care  care,seemakennedy  seemakennedy,visited  visited,amblerschool  amblerschool,last</t>
  </si>
  <si>
    <t>tennessee,state  state,stop  stop,childhood  childhood,obesity  obesity,imetabolic  imetabolic,biopharma  biopharma,corporation  corporation,#obesity  #obesity,#cardiovasculardisease  #cardiovasculardisease,#diabetes</t>
  </si>
  <si>
    <t>taking,leaf  leaf,out  out,howard  howard,marks  marks,book  book,doing  doing,#secondorderthinking  #secondorderthinking,ideas  ideas,focused  focused,#localaction</t>
  </si>
  <si>
    <t>regular,physical  physical,activity  activity,good  good,understanding  understanding,nutrition  nutrition,vital  vital,children  children,shows  shows,dhscgovuk  dhscgovuk,#childhoodobesityplan</t>
  </si>
  <si>
    <t>#children,#exercise  #exercise,key  key,battling  battling,#obesity  #obesity,#childhoodobesity  #childhoodobesity,#kids  #kids,#physicalactivity  #physicalactivity,#parents</t>
  </si>
  <si>
    <t>healthykidsblog,#children  #children,#exercise  #exercise,key  key,battling  battling,#obesity  #obesity,#childhoodobesity  #childhoodobesity,#kids  #kids,#physicalac</t>
  </si>
  <si>
    <t>choicesproject,pleased  pleased,announce  announce,we've  we've,released  released,request  request,proposals  proposals,today  today,new  new,learning  learning,collaborative</t>
  </si>
  <si>
    <t>learning,collaborative  collaborative,partnership  released,request  request,proposals  state,local  local,health  health,agencies  consider,applying  #childhoodobesity,prevention  bigcitieshealth,choicesproject</t>
  </si>
  <si>
    <t>work,underway  underway,frameworksinst  frameworksinst,ways  ways,framing  framing,#childhoodobesity  #childhoodobesity,draws  draws,many  many,tools  tools,touch  touch,interest</t>
  </si>
  <si>
    <t>thrivingschools,truly  truly,root  root,causes  causes,#childhoodobesity  #childhoodobesity,look  look,social  social,conditions  conditions,children  children,thei</t>
  </si>
  <si>
    <t>truly,root  root,causes  causes,#childhoodobesity  #childhoodobesity,look  look,social  social,conditions  conditions,children  children,families  families,living  living,schools</t>
  </si>
  <si>
    <t>govcanhealth,obesity  obesity,rate  rate,children  children,canada  canada,tripled  tripled,last  last,40  40,years  years,find  find,out</t>
  </si>
  <si>
    <t>chatting,delightful  delightful,lebo_child_author  lebo_child_author,book  book,#bizzarcar  #bizzarcar,#bullying  #bullying,#childhoodobesity  #childhoodobesity,safmradio  safmradio,#safmjetsetbreakfast</t>
  </si>
  <si>
    <t>michconstant,chatting  chatting,delightful  delightful,lebo_child_author  lebo_child_author,book  book,#bizzarcar  #bizzarcar,#bullying  #bullying,#childhoodobesity  #childhoodobesity,safmradio  safmradio,#safmjetse</t>
  </si>
  <si>
    <t>maritahennessy,icymi  icymi,now  now,print  print,healthpsychrev  healthpsychrev,#behaviourchangetechniques  #behaviourchangetechniques,#theory  #theory,use  use,healthcare  healthcare,professional  professional,delivered</t>
  </si>
  <si>
    <t>early,#childhoodobesity  #childhoodobesity,prevention  systematic,review  #pregnancy,#childhoodobesity  design,methods  methods,shape  shape,up  up,under  under,5  5,integration</t>
  </si>
  <si>
    <t>mghclaycenter,watching  watching,television  television,actually  actually,lead  lead,childhood  childhood,obesity  obesity,co  co,director  director,sschlozman  sschlozman,answer</t>
  </si>
  <si>
    <t>bigcitieshealth,choicesproject  choicesproject,harvardprc  harvardprc,released  released,request  request,proposals  proposals,learning  learning,collaborative  collaborative,partnership  partnership,o</t>
  </si>
  <si>
    <t>opportunity,state  strategies,reduce  reduce,#childhoodobesity  best,value  astho,help  help,play  play,leading  leading,role  role,reducing  reducing,#childhoodobesity</t>
  </si>
  <si>
    <t>choicesproject,harvardprc  harvardprc,released  released,request  request,proposals  proposals,learning  learning,collaborative  collaborative,partnership  partnership,opportunity  opportunity,partnership  partnership,supports</t>
  </si>
  <si>
    <t>know,fight  fight,#childhoodobesity  #childhoodobesity,help  help,children  children,live  live,healthy  healthy,happy  happy,life  life,#healthycalories  #healthycalories,#obesityinchildren</t>
  </si>
  <si>
    <t>study,pediatrics  pediatrics,focuses  focuses,parenting  parenting,practices  practices,diet  diet,exercise  exercise,curb  curb,#childhoodobesity  #childhoodobesity,abstract  abstract,article</t>
  </si>
  <si>
    <t>pollockmd,study  study,pediatrics  pediatrics,focuses  focuses,parenting  parenting,practices  practices,diet  diet,exercise  exercise,curb  curb,#childhoodobesity  #childhoodobesity,abstract</t>
  </si>
  <si>
    <t>meeproductions,lower  lower,income  income,parents  parents,feel  feel,limited  limited,choices  choices,mee  mee,focuses  focuses,parents  parents,exert</t>
  </si>
  <si>
    <t>steakstoic,shawna  shawna,sterling  sterling,running  running,ice  ice,cream  cream,platform  platform,link  link,minute  minute,soon  soon,ðÿ</t>
  </si>
  <si>
    <t>books,kiddos  kiddos,â  â,#climatecrisis  #climatecrisis,#visionzero  #visionzero,#childhoodobesity  #childhoodobesity,#oilwars  #oilwars,#rideabike  #rideabike,#itsportland  #itsportland,#justwalkdammit  #justwalkdammit,â</t>
  </si>
  <si>
    <t>great,video  video,m_diaries  m_diaries,demonstrating  demonstrating,#playmuststay  #playmuststay,api_play  api_play,#play  #play,#playgrounds  #playgrounds,#childhoodobesity</t>
  </si>
  <si>
    <t>marketing,influence  influence,children  children,chose  chose,eat  eat,drink  drink,read  read,insight  insight,topic  topic,here  here,#childhoodobesity</t>
  </si>
  <si>
    <t>randirobics,hi  hi,super  super,#moms  #moms,follow  follow,#randirobics  #randirobics,#healthykids  #healthykids,#childhoodobesity  #childhoodobesity,#exercise  #exercise,#family  #family,#education</t>
  </si>
  <si>
    <t>hi,super  super,#moms  #moms,follow  #healthykids,#childhoodobesity  #childhoodobesity,#exercise  #exercise,#family  #family,#education  #education,#recipes  #recipes,#parents  #parents,#randirobicsready</t>
  </si>
  <si>
    <t>ðÿ,šðÿ  šðÿ,â  â,â  â,ï  loving,innovations  innovations,helping  helping,break  break,down  down,typical  typical,barriers</t>
  </si>
  <si>
    <t>educatormaguk,join  join,wearefuturel  wearefuturel,bringing  bringing,#ks1  #ks1,#ks2  #ks2,#activelearning  #activelearning,classroom  classroom,tackling  tackling,#childhoodobesity  #childhoodobesity,#classroombasedâ</t>
  </si>
  <si>
    <t>oha_updates,we've  we've,written  written,prime  prime,minister  minister,ministers  ministers,calling  calling,ongoing  ongoing,commitment  commitment,reduce  reduce,#childhoodobesity</t>
  </si>
  <si>
    <t>henryhealthy,date  date,diary  diary,19th  19th,november  november,london  london,foodmatterslive  foodmatterslive,2  2,55p  55p,m  m,henryhealthy</t>
  </si>
  <si>
    <t>initiatives,fight  dear,mayorofgm  mayorofgm,please  please,show  show,support  support,therunningbee  therunningbee,profits  profits,event  event,stay  stay,communities</t>
  </si>
  <si>
    <t>birdconsultancy,dear  dear,mayorofgm  mayorofgm,please  please,show  show,support  support,therunningbee  therunningbee,profits  profits,event  event,stay  stay,communitiâ</t>
  </si>
  <si>
    <t>sweeteggy,random  random,#childhoodobesity  #childhoodobesity,tags</t>
  </si>
  <si>
    <t>maritahennessy,prevalence  prevalence,trends  trends,overweight  overweight,#obesity  #obesity,european  european,children  children,1999  1999,2016  2016,systematic  systematic,review</t>
  </si>
  <si>
    <t>food_active,advertisers  advertisers,warn  warn,new  new,pm  pm,scrap  scrap,#junkfoodadban  #junkfoodadban,concerns  concerns,â  â,œsevere  œsevere,impactsâ</t>
  </si>
  <si>
    <t>sportsandpe,please  please,support  support,share  share,important  important,campaign  campaign,apiplay  apiplay,api_chairuk  api_chairuk,before  before,#playgrounds  #playgrounds,disappear</t>
  </si>
  <si>
    <t>interested,delivering  delivering,ambition  ambition,layer  layer,up  up,activities  activities,approach  approach,#urbanhealth  #urbanhealth,ssues  ssues,many  many,different</t>
  </si>
  <si>
    <t>apiplay,api_chairuk  please,support  support,share  share,important  important,campaign  campaign,apiplay  api_chairuk,before  before,#playgrounds  #playgrounds,disappear  disappear,good</t>
  </si>
  <si>
    <t>#latest,editorial  editorial,#baby  #baby,#foods  #foods,time  time,tough  tough,#sugars  #sugars,#diet  #diet,#nutrition  #nutrition,#food  #food,#childhealth</t>
  </si>
  <si>
    <t>thelancetendo,#latest  #latest,editorial  editorial,#baby  #baby,#foods  #foods,time  time,tough  tough,#sugars  #sugars,#diet  #diet,#nutrition  #nutrition,#food</t>
  </si>
  <si>
    <t>apiplay,api_chairuk  sportsandpe,please  please,support  support,share  share,important  important,campaign  campaign,apiplay  api_chairuk,before  before,#playgrounds  #playgrounds,disappear</t>
  </si>
  <si>
    <t>foodmatterslive,2  2,years  years,#sugarreduction  #sugarreduction,programme  programme,introduced  introduced,1  1,year  year,#caloriereduction  #caloriereduction,programme  programme,â</t>
  </si>
  <si>
    <t>#sugartax,#childhoodobesity  2,years  years,#sugarreduction  #sugarreduction,programme  programme,introduced  introduced,1  1,year  year,#caloriereduction  #caloriereduction,programme  programme,changed</t>
  </si>
  <si>
    <t>hanovertweets,week  week,trade  trade,team  team,helped  helped,announce  announce,mdlzâ  mdlzâ,s  s,plans  plans,bring  bring,chocolate</t>
  </si>
  <si>
    <t>signals,skin  skin,cells  cells,control  control,fat  fat,cell  cell,specialization  specialization,more  more,info  info,#obesity  #obesity,#food</t>
  </si>
  <si>
    <t>#childhoodobesity,forerunner  forerunner,#metabolicsyndrome  #metabolicsyndrome,poor  poor,physical  physical,health  health,mental  mental,disorders  disorders,respiratory  respiratory,problems  problems,glucose</t>
  </si>
  <si>
    <t>#trendingtopictuesday,week  week,targets  targets,link  link,between  between,obesity  obesity,dairy  dairy,consumption  consumption,thoughts  thoughts,#publichealth  #publichealth,#nutrition</t>
  </si>
  <si>
    <t>cpphtx,#trendingtopictuesday  #trendingtopictuesday,week  week,targets  targets,link  link,between  between,obesity  obesity,dairy  dairy,consumption  consumption,thoughts  thoughts,#publichealâ</t>
  </si>
  <si>
    <t>bringing,healthy  healthy,hoopsâ  hoopsâ,program  program,downtown  downtown,charleston  charleston,ymca  ymca,west  west,virginia  virginia,friday  friday,see</t>
  </si>
  <si>
    <t>#preschools,vital  vital,role  role,play  play,tackling  tackling,#childhoodobesity  #childhoodobesity,advice</t>
  </si>
  <si>
    <t>saucyaffairraw,government  government,urged  urged,impose  impose,â  â,calorie  calorie,taxâ  taxâ,#unhealthyfood  #unhealthyfood,health  health,campaigners  campaigners,urging</t>
  </si>
  <si>
    <t>government,urged  urged,impose  impose,â  â,calorie  calorie,taxâ  taxâ,#unhealthyfood  #unhealthyfood,health  health,campaigners  campaigners,urging  urging,government</t>
  </si>
  <si>
    <t>henryhealthy,completely  completely,agrees  agrees,prevention  prevention,#childhoodobesity  #childhoodobesity,needs  needs,one  one,three  three,key  key,strategies  strategies,tackle</t>
  </si>
  <si>
    <t>shareaction,announced  announced,ban  ban,energy  energy,drink  drink,sales  sales,under  under,16s  16s,reminder  reminder,political  political,public</t>
  </si>
  <si>
    <t>gsttcharity,2  2,3  3,adults  adults,1  1,3  3,children  children,uk  uk,overweight  overweight,obese  obese,future</t>
  </si>
  <si>
    <t>amerihealth,caritas  caritas,partnership  partnership,bringing  bringing,healthy  healthy,hoopsâ  hoopsâ,program  program,downtown  downtown,charleston  charleston,ymca  ymca,friday</t>
  </si>
  <si>
    <t>take,look  look,#nottscc  #nottscc,holding  holding,free  free,event  event,held  held,17  17,9  9,19  19,looking</t>
  </si>
  <si>
    <t>amcaritas,amerihealth  amerihealth,caritas  caritas,partnership  partnership,bringing  bringing,healthy  healthy,hoops  hoops,program  program,downtown  downtown,charleston  charleston,ymca</t>
  </si>
  <si>
    <t>gasolfoundation,recently  recently,team  team,attended  attended,obesityconf  obesityconf,anaheim  anaheim,california  california,presenting  presenting,programs  programs,prevent  prevent,reduce</t>
  </si>
  <si>
    <t>healthaction_uk,combined  combined,sugar  sugar,tax  tax,calorie  calorie,tax  tax,help  help,#prevent  #prevent,excess  excess,energy  energy,intake</t>
  </si>
  <si>
    <t>maritahennessy,prevalence  prevalence,associated  associated,factors  factors,childhood  childhood,overweight  overweight,obesity  obesity,primary  primary,school  school,children  children,urban</t>
  </si>
  <si>
    <t>sandynesh,fighting  fighting,childhood  childhood,obesity  obesity,altamedhealths  altamedhealths,stomp  stomp,program  program,teaching  teaching,families  families,healthy  healthy,eating</t>
  </si>
  <si>
    <t>big,thanks  thanks,christine  christine,sismondo  sismondo,torontostar  torontostar,including  including,piece  piece,rise  rise,added  added,sugars  sugars,diets</t>
  </si>
  <si>
    <t>billdeblasio,thank  thank,interview  interview,seanhannity  seanhannity,ve  ve,studying  studying,obesity  obesity,problems  problems,children  children,certain  certain,socioeconomic</t>
  </si>
  <si>
    <t>spalmeri_rd,big  big,thanks  thanks,christine  christine,sismondo  sismondo,torontostar  torontostar,including  including,piece  piece,rise  rise,added  added,sugars</t>
  </si>
  <si>
    <t>sophiam66540189,new  new,#hormone  #hormone,injection  injection,aids  aids,#weight  #weight,#loss  #loss,#obese  #obese,patients  patients,hsoa  hsoa,journal</t>
  </si>
  <si>
    <t>journal,obesity  obesity,weight  weight,loss  loss,issn  issn,2473  2473,7372  7372,inviting  inviting,submission  submission,manuscript  manuscript,upcoming</t>
  </si>
  <si>
    <t>journal,obesity  obesity,weight  hsoa,journal  weight,loss  loss,issn  sophiam66540189,#exercise  #exercise,improves  improves,#brain  #brain,function  function,#overweight</t>
  </si>
  <si>
    <t>spoke,sputniknewsuk  sputniknewsuk,following  following,actiononsugar  actiononsugar,actiononsalt  actiononsalt,calorie  calorie,levy  levy,press  press,release  release,yesterday  yesterday,listen</t>
  </si>
  <si>
    <t>call,'calorie  'calorie,tax'  tax',processed  processed,food  food,success  success,sugar  sugar,levy  levy,#sugartax  #sugartax,think  think,safely</t>
  </si>
  <si>
    <t>holly_gabe,spoke  spoke,sputniknewsuk  sputniknewsuk,following  following,actiononsugar  actiononsugar,actiononsalt  actiononsalt,calorie  calorie,levy  levy,press  press,release  release,yesterday</t>
  </si>
  <si>
    <t>foodmatterslive,2  2,years  years,#sugarreduction  #sugarreduction,programme  programme,introduced  introduced,1  1,year  year,#caloriereduction  #caloriereduction,programme</t>
  </si>
  <si>
    <t>studies,show  show,#children  #children,especially  especially,#boys  #boys,more  more,#overweight  #overweight,#parents  #parents,overweight  overweight,make  make,#physicalactivity</t>
  </si>
  <si>
    <t>exposure,common  common,chemicals  chemicals,#plastics  #plastics,linked  linked,childhood  childhood,obesity'  obesity',#obesity  #obesity,#childhoodobesity  #childhoodobesity,#plasticpollution  #plasticpollution,sciencedaily</t>
  </si>
  <si>
    <t>saucyaffairraw,government  government,urged  urged,impose  impose,calorie  calorie,tax  tax,#unhealthyfood  #unhealthyfood,health  health,campaigners  campaigners,urging  urging,government</t>
  </si>
  <si>
    <t>maritahennessy,overall  overall,gestational  gestational,weight  weight,gain  gain,mediates  mediates,relationship  relationship,between  between,maternal  maternal,child  child,obesity</t>
  </si>
  <si>
    <t>study,revealed  revealed,#parents  #parents,recognise  recognise,#child  #child,overweight  overweight,#qut  #qut,researcher  researcher,kamiladavidson  kamiladavidson,told  told,heraldsun</t>
  </si>
  <si>
    <t>kerrywekelo,thank  thank,bianca  bianca,book_mommy  book_mommy,review  review,grow  grow,tcbr  tcbr,book  book,review  review,take  take,step</t>
  </si>
  <si>
    <t>qutmedia,study  study,revealed  revealed,#parents  #parents,recognise  recognise,#child  #child,overweight  overweight,#qut  #qut,researcher  researcher,kamiladavidson  kamiladavidson,told</t>
  </si>
  <si>
    <t>lawrence,feels  feels,michelle  michelle,obama  obama,s  s,food  food,program  program,expanded  expanded,#childhoodobesity</t>
  </si>
  <si>
    <t>help,play  play,leading  leading,role  role,reducing  reducing,#childhoodobesity  #childhoodobesity,choicesproject  choicesproject,harvardprc  harvardprc,new  new,funding  funding,opportunity</t>
  </si>
  <si>
    <t>exposure,common  common,chemicals  chemicals,plastics  plastics,linked  linked,childhood  childhood,obesity  obesity,study  study,finds  finds,replacement  replacement,chemicals</t>
  </si>
  <si>
    <t>really,love  love,new  new,skysportspl  skysportspl,advert  advert,such  such,shame  shame,sponsor  sponsor,#cocacola  #cocacola,#childhoodobesity  #childhoodobesity,#premierleague</t>
  </si>
  <si>
    <t>maritahennessy,competency  competency,based  based,approaches  approaches,community  community,health  health,rct  rct,reduce  reduce,#childhoodobesity  #childhoodobesity,latino  latino,#preschool</t>
  </si>
  <si>
    <t>maritahennessy,fidelity  fidelity,acceptability  acceptability,family  family,focused  focused,technology  technology,based  based,telehealth  telehealth,nutrition  nutrition,intervention  intervention,child</t>
  </si>
  <si>
    <t>maritahennessy,perceptions  perceptions,impact  impact,youth  youth,led  led,#childhoodobesity  #childhoodobesity,prevention  prevention,intervention  intervention,youth  youth,leaders</t>
  </si>
  <si>
    <t>maritahennessy,feasibility  feasibility,conducting  conducting,early  early,#pregnancy  #pregnancy,diet  diet,lifestyle  lifestyle,#ehealth  #ehealth,intervention  intervention,pregnancy  pregnancy,lifestyle</t>
  </si>
  <si>
    <t>agree,#childhoodobesity  #childhoodobesity,needs  needs,addressed  addressed,using  using,money  money,system  system,way  way,forward  forward,#nextgeneration  #nextgeneration,#eatingdisorders</t>
  </si>
  <si>
    <t>consult,#bariatricsurgeon  call,91  91,99099  99099,66056  #childhoodobesity,one  one,serious  serious,public  public,health  health,challenge  challenge,21st</t>
  </si>
  <si>
    <t>glad,see  see,shocking  shocking,outdated  outdated,behaviour  behaviour,being  being,exposed  exposed,today's  today's,daily  daily,star  star,sunday</t>
  </si>
  <si>
    <t>maritahennessy,participant  participant,engagement  engagement,uk  uk,community  community,based  based,#preschool  #preschool,#childhoodobesity  #childhoodobesity,prevention  prevention,programme  programme,henryhealthy</t>
  </si>
  <si>
    <t>percentage,american  american,children  children,adolescents  adolescents,considered  considered,overweight  overweight,obese  obese,tripled  tripled,1970  1970,#thetruthhurts  #thetruthhurts,#truthsetusfree</t>
  </si>
  <si>
    <t>bodyhealthcom,percentage  percentage,american  american,children  children,adolescents  adolescents,considered  considered,overweight  overweight,obese  obese,tripled  tripled,1970</t>
  </si>
  <si>
    <t>dairy,products  products,black  black,people  people,mix  mix,oil  oil,water  water,milk  milk,black  black,bodies  bodies,baaad</t>
  </si>
  <si>
    <t>obesity,affects  affects,vital  vital,involve  involve,solving  solving,#internationalyouthday  #internationalyouthday,read  read,up  up,projects  projects,eu_cocreate  eu_cocreate,stopobesityeu</t>
  </si>
  <si>
    <t>daily,fit  fit,tip  tip,good  good,good  good,children  children,#childhoodobesity  #childhoodobesity,#healthykids</t>
  </si>
  <si>
    <t>allendersteve,nice  nice,venue  venue,symposium  symposium,systems  systems,science  science,community  community,based  based,change  change,#childhoodobesity  #childhoodobesity,representing</t>
  </si>
  <si>
    <t>gasolfoundation,prof  prof,dr  dr,pedroe_alcaraz  pedroe_alcaraz,ucam  ucam,tells  tells,alarming  alarming,problem  problem,obesity  obesity,spain  spain,one</t>
  </si>
  <si>
    <t>grateful,part  part,company  company,creating  creating,ways  ways,make  make,difference  difference,#timefreedom  #timefreedom,#thankyou  #thankyou,#makeadifference  #makeadifference,#sograteful</t>
  </si>
  <si>
    <t>cemasvlc,foodwatch  foodwatch,hat  hat,den  den,12  12,august  august,zum  zum,kinder  kinder,überzuckerungstag  überzuckerungstag,erklärt  erklärt,kinder</t>
  </si>
  <si>
    <t>foodwatch,hat  hat,den  den,12  12,august  august,zum  zum,kinder  kinder,überzuckerungstag  überzuckerungstag,erklärt  erklärt,kinder  kinder,und</t>
  </si>
  <si>
    <t>cemasvlc,figs  figs,oldest  oldest,fruits  fruits,consumed  consumed,humans  humans,before  before,widespread  widespread,use  use,sugar  sugar,figs</t>
  </si>
  <si>
    <t>#brent,one  one,highest  highest,#childhoodobesity  #childhoodobesity,rates  rates,uk  uk,s  s,vital  vital,take  take,bold  bold,action</t>
  </si>
  <si>
    <t>students,bored  bored,cafeteria  cafeteria,fare  fare,love  love,food  food,delivery  delivery,services  services,schools  schools,don  don,t</t>
  </si>
  <si>
    <t>#childhoodobesity,next  next,big  big,thing  thing,probably  probably,bigger  bigger,more  more,dangerous  dangerous,adult  adult,#obesity  #obesity,wouldn</t>
  </si>
  <si>
    <t>weightnomoredc,comes  comes,children  children,food  food,love  love,#weightloss  #weightloss,#childhoodobesity  #childhoodobesity,#health  #health,#fitness</t>
  </si>
  <si>
    <t>#childhoodobesity,#hdchi  establishing,healthy  healthy,habits  habits,young  young,age  age,help  help,kids  kids,combat  combat,long  long,term</t>
  </si>
  <si>
    <t>#childhoodobesity,#backtoschool  #backtoschool,#kidsnutrition  #kidsnutrition,#healthykids  peanut,butter  butter,healthy  healthy,part  part,kid's  kid's,lunch  lunch,box  box,created</t>
  </si>
  <si>
    <t>know,22  22,children  children,overweight  overweight,time  time,start  start,primary  primary,school  school,time  time,finish  finish,increased</t>
  </si>
  <si>
    <t>thehuggroup,know  know,22  22,children  children,overweight  overweight,time  time,start  start,primary  primary,school  school,time  time,finish</t>
  </si>
  <si>
    <t>absolutely,need  need,know  know,nutritional  nutritional,information  information,product  product,sold  sold,#dominos  #dominos,rise  rise,#ncds  #ncds,#childhoodobesity</t>
  </si>
  <si>
    <t>measures,registry  registry,searchable  searchable,database  database,diet  diet,#physicalactivity  #physicalactivity,measures  measures,relevant  relevant,#childhoodobesity  #childhoodobesity,research  research,available</t>
  </si>
  <si>
    <t>harvardchansph,opportunity  opportunity,state  state,city  city,county  county,health  health,agencies  agencies,identify  identify,best  best,ways  ways,reduce</t>
  </si>
  <si>
    <t>phoenix,primary  primary,school  find,out  out,iss  iss,catering  catering,phoenix  school,collaborated  collaborated,connect  connect,pupils  pupils,learn</t>
  </si>
  <si>
    <t>positive,eating  eating,habits  habits,start  start,home  home,leyf  leyf,passionate  passionate,tackling  tackling,#childhoodobesity  #childhoodobesity,teamed  teamed,up</t>
  </si>
  <si>
    <t>childhood,obesity  read,more  #kidshealth,#obesity  more,#childhoodobesity  #overweightkids,#skooc  #skooc,#kidshealth  https,t  t,co  #childhoodobesity,#kidshealth  #obesity,#skooc</t>
  </si>
  <si>
    <t>school,lunches  lunches,still  still,unhealthy  unhealthy,#obesity  #obesity,#schoolmeals  #schoolmeals,#fsm  #fsm,#poverty  #poverty,#ukedchat  #ukedchat,#scotedchat  #scotedchat,#niedchat</t>
  </si>
  <si>
    <t>randirobics,hi  hi,super  super,#moms  #moms,follow  follow,#randirobics  #randirobics,#pinterest  #pinterest,#healthykids  #healthykids,#childhoodobesity  #childhoodobesity,#exercise  #exercise,#family</t>
  </si>
  <si>
    <t>Top Word Pairs in Tweet by Salience</t>
  </si>
  <si>
    <t>theadvocateisin,lower  pbluenovember,phillyinquirer  phillyinquirer,lower  lower,income  income,parents  parents,feel  feel,limited  limited,choices  choices,mee  mee,focuses</t>
  </si>
  <si>
    <t>released,request  request,proposals  state,local  local,health  health,agencies  consider,applying  #childhoodobesity,prevention  bigcitieshealth,choicesproject  choicesproject,harvardprc  harvardprc,released</t>
  </si>
  <si>
    <t>astho,help  help,play  play,leading  leading,role  role,reducing  reducing,#childhoodobesity  #childhoodobesity,choicesproject  choicesproject,harvardprc  harvardprc,new  new,funding</t>
  </si>
  <si>
    <t>dear,mayorofgm  mayorofgm,please  please,show  show,support  support,therunningbee  therunningbee,profits  profits,event  event,stay  stay,communities  communities,take</t>
  </si>
  <si>
    <t>please,support  support,share  share,important  important,campaign  campaign,apiplay  api_chairuk,before  before,#playgrounds  #playgrounds,disappear  disappear,good  good,midst</t>
  </si>
  <si>
    <t>sportsandpe,please  please,support  support,share  share,important  important,campaign  campaign,apiplay  api_chairuk,before  before,#playgrounds  #playgrounds,disappear  disappear,good</t>
  </si>
  <si>
    <t>2,years  years,#sugarreduction  #sugarreduction,programme  programme,introduced  introduced,1  1,year  year,#caloriereduction  #caloriereduction,programme  programme,changed  changed,time</t>
  </si>
  <si>
    <t>#childhood,#obesity  new,#hormone  #hormone,injection  injection,aids  aids,#weight  #weight,#loss  #loss,#obese  #obese,patients  patients,hsoa  #exposure,common</t>
  </si>
  <si>
    <t>loss,issn  sophiam66540189,#exercise  #exercise,improves  improves,#brain  #brain,function  function,#overweight  #overweight,#obese  #obese,individuals  individuals,hsoa  sophiam66540189,#children</t>
  </si>
  <si>
    <t>collaborate,global  global,scientists  scientists,prestigious  prestigious,event  event,10th  2019,coming  coming,november  november,11  spain,#obesity  abstracts,#obesity</t>
  </si>
  <si>
    <t>growing,epi  growing,epiâ  articles,comes  comes,health  health,zip  zip,code  code,matters  matters,more  more,know  know,growing</t>
  </si>
  <si>
    <t>#childhoodobesity,one  one,serious  serious,public  public,health  health,challenge  challenge,21st  21st,century  century,child  child,suffering  suffering,obesity</t>
  </si>
  <si>
    <t>preventing,disease  disease,growing  growing,epidemic  epidemic,https  https,t  t,co  co,5cjdpxocya  #childhoodobesity,next  next,big  big,thing</t>
  </si>
  <si>
    <t>comes,children  children,food  food,love  love,#weightloss  childhood,obesity  obesity,result  result,adult  adult,behavior  behavior,posted  posted,open</t>
  </si>
  <si>
    <t>establishing,healthy  healthy,habits  habits,young  young,age  age,help  help,kids  kids,combat  combat,long  long,term  term,health</t>
  </si>
  <si>
    <t>#exercise,#family  #family,#education  #exercise,#familyâ  hi,#moms  #moms,check  check,out  out,#randirobics  #randirobics,#kidsfitness  #kidsfitness,demo  demo,#kidsmusic</t>
  </si>
  <si>
    <t>cecil4allofus,lisadlaporte  re,getting  getting,#childhooddiabetes  #childhooddiabetes,#childhoodobesity  #childhoodobesity,#teensuicides  #teensuicides,#childhooddepression  #childhooddepression,psychiatric  psychiatric,meds  meds,teens  teens,children</t>
  </si>
  <si>
    <t>peanut,butter  butter,healthy  healthy,part  part,kid's  kid's,lunch  lunch,box  box,created  created,equal  equal,here  here,learn</t>
  </si>
  <si>
    <t>find,out  out,iss  iss,catering  catering,phoenix  school,collaborated  collaborated,connect  connect,pupils  pupils,learn  learn,classroom  classroom,food</t>
  </si>
  <si>
    <t>bpa,substitutes  more,#childhoodobesity  #overweightkids,#skooc  #skooc,#kidshealth  https,t  t,co  #childhoodobesity,#kidshealth  #obesity,#skooc  #skooc,#healthcare  #healthcare,#overweight</t>
  </si>
  <si>
    <t>Word</t>
  </si>
  <si>
    <t>aâ</t>
  </si>
  <si>
    <t>childhood</t>
  </si>
  <si>
    <t>#overweight</t>
  </si>
  <si>
    <t>programme</t>
  </si>
  <si>
    <t>#bariatricsurgery</t>
  </si>
  <si>
    <t>#health</t>
  </si>
  <si>
    <t>one</t>
  </si>
  <si>
    <t>journal</t>
  </si>
  <si>
    <t>school</t>
  </si>
  <si>
    <t>loss</t>
  </si>
  <si>
    <t>calorie</t>
  </si>
  <si>
    <t>#fitness</t>
  </si>
  <si>
    <t>#parents</t>
  </si>
  <si>
    <t>read</t>
  </si>
  <si>
    <t>primary</t>
  </si>
  <si>
    <t>time</t>
  </si>
  <si>
    <t>review</t>
  </si>
  <si>
    <t>today</t>
  </si>
  <si>
    <t>hsoa</t>
  </si>
  <si>
    <t>issn</t>
  </si>
  <si>
    <t>tackling</t>
  </si>
  <si>
    <t>find</t>
  </si>
  <si>
    <t>november</t>
  </si>
  <si>
    <t>help</t>
  </si>
  <si>
    <t>take</t>
  </si>
  <si>
    <t>s</t>
  </si>
  <si>
    <t>2473</t>
  </si>
  <si>
    <t>7372</t>
  </si>
  <si>
    <t>bringing</t>
  </si>
  <si>
    <t>research</t>
  </si>
  <si>
    <t>#weightloss</t>
  </si>
  <si>
    <t>countries</t>
  </si>
  <si>
    <t>#nutrition</t>
  </si>
  <si>
    <t>join</t>
  </si>
  <si>
    <t>choices</t>
  </si>
  <si>
    <t>#family</t>
  </si>
  <si>
    <t>t</t>
  </si>
  <si>
    <t>classroom</t>
  </si>
  <si>
    <t>london</t>
  </si>
  <si>
    <t>prevention</t>
  </si>
  <si>
    <t>program</t>
  </si>
  <si>
    <t>up</t>
  </si>
  <si>
    <t>study</t>
  </si>
  <si>
    <t>opportunity</t>
  </si>
  <si>
    <t>agencies</t>
  </si>
  <si>
    <t>best</t>
  </si>
  <si>
    <t>date</t>
  </si>
  <si>
    <t>diary</t>
  </si>
  <si>
    <t>19th</t>
  </si>
  <si>
    <t>55p</t>
  </si>
  <si>
    <t>m</t>
  </si>
  <si>
    <t>policy</t>
  </si>
  <si>
    <t>communications</t>
  </si>
  <si>
    <t>manager</t>
  </si>
  <si>
    <t>di</t>
  </si>
  <si>
    <t>prevalence</t>
  </si>
  <si>
    <t>#education</t>
  </si>
  <si>
    <t>important</t>
  </si>
  <si>
    <t>2019</t>
  </si>
  <si>
    <t>government</t>
  </si>
  <si>
    <t>years</t>
  </si>
  <si>
    <t>inviting</t>
  </si>
  <si>
    <t>submission</t>
  </si>
  <si>
    <t>manuscript</t>
  </si>
  <si>
    <t>upcoming</t>
  </si>
  <si>
    <t>issue</t>
  </si>
  <si>
    <t>heraldsopenaccess</t>
  </si>
  <si>
    <t>#ks1</t>
  </si>
  <si>
    <t>#ks2</t>
  </si>
  <si>
    <t>#activelearning</t>
  </si>
  <si>
    <t>#diabetes</t>
  </si>
  <si>
    <t>year</t>
  </si>
  <si>
    <t>https</t>
  </si>
  <si>
    <t>#kidshealth</t>
  </si>
  <si>
    <t>#skooc</t>
  </si>
  <si>
    <t>between</t>
  </si>
  <si>
    <t>part</t>
  </si>
  <si>
    <t>here</t>
  </si>
  <si>
    <t>#children</t>
  </si>
  <si>
    <t>comes</t>
  </si>
  <si>
    <t>adult</t>
  </si>
  <si>
    <t>use</t>
  </si>
  <si>
    <t>sugar</t>
  </si>
  <si>
    <t>book</t>
  </si>
  <si>
    <t>acceptability</t>
  </si>
  <si>
    <t>technology</t>
  </si>
  <si>
    <t>telehealth</t>
  </si>
  <si>
    <t>public</t>
  </si>
  <si>
    <t>now</t>
  </si>
  <si>
    <t>announce</t>
  </si>
  <si>
    <t>week</t>
  </si>
  <si>
    <t>#classroombased</t>
  </si>
  <si>
    <t>#competitivepricing</t>
  </si>
  <si>
    <t>focuses</t>
  </si>
  <si>
    <t>#poverty</t>
  </si>
  <si>
    <t>co</t>
  </si>
  <si>
    <t>#healthcare</t>
  </si>
  <si>
    <t>lifestyle</t>
  </si>
  <si>
    <t>start</t>
  </si>
  <si>
    <t>future</t>
  </si>
  <si>
    <t>come</t>
  </si>
  <si>
    <t>diet</t>
  </si>
  <si>
    <t>#physicalactivity</t>
  </si>
  <si>
    <t>trends</t>
  </si>
  <si>
    <t>systematic</t>
  </si>
  <si>
    <t>before</t>
  </si>
  <si>
    <t>12</t>
  </si>
  <si>
    <t>under</t>
  </si>
  <si>
    <t>good</t>
  </si>
  <si>
    <t>see</t>
  </si>
  <si>
    <t>manage</t>
  </si>
  <si>
    <t>#eatingdisorders</t>
  </si>
  <si>
    <t>local</t>
  </si>
  <si>
    <t>strategies</t>
  </si>
  <si>
    <t>event</t>
  </si>
  <si>
    <t>#obesitycurrentresearch</t>
  </si>
  <si>
    <t>#diet</t>
  </si>
  <si>
    <t>team</t>
  </si>
  <si>
    <t>#sugartax</t>
  </si>
  <si>
    <t>media</t>
  </si>
  <si>
    <t>energy</t>
  </si>
  <si>
    <t>ðÿ</t>
  </si>
  <si>
    <t>limited</t>
  </si>
  <si>
    <t>control</t>
  </si>
  <si>
    <t>#recipes</t>
  </si>
  <si>
    <t>#randirobicsready</t>
  </si>
  <si>
    <t>#randirobicsrecipes</t>
  </si>
  <si>
    <t>#randirobicsraw</t>
  </si>
  <si>
    <t>#randirobicsrelaxation</t>
  </si>
  <si>
    <t>#dads</t>
  </si>
  <si>
    <t>making</t>
  </si>
  <si>
    <t>risk</t>
  </si>
  <si>
    <t>share</t>
  </si>
  <si>
    <t>habits</t>
  </si>
  <si>
    <t>ways</t>
  </si>
  <si>
    <t>learn</t>
  </si>
  <si>
    <t>adults</t>
  </si>
  <si>
    <t>regulation</t>
  </si>
  <si>
    <t>surprise</t>
  </si>
  <si>
    <t>rise</t>
  </si>
  <si>
    <t>european</t>
  </si>
  <si>
    <t>1999</t>
  </si>
  <si>
    <t>2016</t>
  </si>
  <si>
    <t>meta</t>
  </si>
  <si>
    <t>#kidsfitness</t>
  </si>
  <si>
    <t>love</t>
  </si>
  <si>
    <t>result</t>
  </si>
  <si>
    <t>behavior</t>
  </si>
  <si>
    <t>posted</t>
  </si>
  <si>
    <t>open</t>
  </si>
  <si>
    <t>letter</t>
  </si>
  <si>
    <t>#linkedin</t>
  </si>
  <si>
    <t>play</t>
  </si>
  <si>
    <t>role</t>
  </si>
  <si>
    <t>vital</t>
  </si>
  <si>
    <t>tackle</t>
  </si>
  <si>
    <t>early</t>
  </si>
  <si>
    <t>youth</t>
  </si>
  <si>
    <t>#preschool</t>
  </si>
  <si>
    <t>value</t>
  </si>
  <si>
    <t>print</t>
  </si>
  <si>
    <t>#behaviourchangetechniques</t>
  </si>
  <si>
    <t>#theory</t>
  </si>
  <si>
    <t>professional</t>
  </si>
  <si>
    <t>delivered</t>
  </si>
  <si>
    <t>go</t>
  </si>
  <si>
    <t>leading</t>
  </si>
  <si>
    <t>#weight</t>
  </si>
  <si>
    <t>#obese</t>
  </si>
  <si>
    <t>patients</t>
  </si>
  <si>
    <t>tax</t>
  </si>
  <si>
    <t>#sugarreduction</t>
  </si>
  <si>
    <t>introduced</t>
  </si>
  <si>
    <t>#caloriereduction</t>
  </si>
  <si>
    <t>levy</t>
  </si>
  <si>
    <t>release</t>
  </si>
  <si>
    <t>revenue</t>
  </si>
  <si>
    <t>drink</t>
  </si>
  <si>
    <t>regulatory</t>
  </si>
  <si>
    <t>look</t>
  </si>
  <si>
    <t>#food</t>
  </si>
  <si>
    <t>please</t>
  </si>
  <si>
    <t>lower</t>
  </si>
  <si>
    <t>income</t>
  </si>
  <si>
    <t>feel</t>
  </si>
  <si>
    <t>mee</t>
  </si>
  <si>
    <t>exert</t>
  </si>
  <si>
    <t>#kids</t>
  </si>
  <si>
    <t>unhealthy</t>
  </si>
  <si>
    <t>levels</t>
  </si>
  <si>
    <t>disease</t>
  </si>
  <si>
    <t>common</t>
  </si>
  <si>
    <t>activity</t>
  </si>
  <si>
    <t>lead</t>
  </si>
  <si>
    <t>link</t>
  </si>
  <si>
    <t>eating</t>
  </si>
  <si>
    <t>county</t>
  </si>
  <si>
    <t>alon</t>
  </si>
  <si>
    <t>measures</t>
  </si>
  <si>
    <t>22</t>
  </si>
  <si>
    <t>finish</t>
  </si>
  <si>
    <t>swa</t>
  </si>
  <si>
    <t>analysiâ</t>
  </si>
  <si>
    <t>exposed</t>
  </si>
  <si>
    <t>check</t>
  </si>
  <si>
    <t>big</t>
  </si>
  <si>
    <t>thing</t>
  </si>
  <si>
    <t>work</t>
  </si>
  <si>
    <t>figs</t>
  </si>
  <si>
    <t>kinder</t>
  </si>
  <si>
    <t>thank</t>
  </si>
  <si>
    <t>back</t>
  </si>
  <si>
    <t>think</t>
  </si>
  <si>
    <t>products</t>
  </si>
  <si>
    <t>tripled</t>
  </si>
  <si>
    <t>call</t>
  </si>
  <si>
    <t>money</t>
  </si>
  <si>
    <t>#pregnancy</t>
  </si>
  <si>
    <t>associated</t>
  </si>
  <si>
    <t>articles</t>
  </si>
  <si>
    <t>zip</t>
  </si>
  <si>
    <t>code</t>
  </si>
  <si>
    <t>matters</t>
  </si>
  <si>
    <t>america</t>
  </si>
  <si>
    <t>become</t>
  </si>
  <si>
    <t>pleased</t>
  </si>
  <si>
    <t>chemicals</t>
  </si>
  <si>
    <t>10th</t>
  </si>
  <si>
    <t>conference</t>
  </si>
  <si>
    <t>barcelona</t>
  </si>
  <si>
    <t>global</t>
  </si>
  <si>
    <t>11</t>
  </si>
  <si>
    <t>#obesityandcancer</t>
  </si>
  <si>
    <t>gain</t>
  </si>
  <si>
    <t>urged</t>
  </si>
  <si>
    <t>impose</t>
  </si>
  <si>
    <t>#unhealthyfood</t>
  </si>
  <si>
    <t>campaigners</t>
  </si>
  <si>
    <t>urging</t>
  </si>
  <si>
    <t>spoke</t>
  </si>
  <si>
    <t>following</t>
  </si>
  <si>
    <t>press</t>
  </si>
  <si>
    <t>yesterday</t>
  </si>
  <si>
    <t>listen</t>
  </si>
  <si>
    <t>wilâ</t>
  </si>
  <si>
    <t>#in</t>
  </si>
  <si>
    <t>announced</t>
  </si>
  <si>
    <t>ban</t>
  </si>
  <si>
    <t>sales</t>
  </si>
  <si>
    <t>16s</t>
  </si>
  <si>
    <t>reminder</t>
  </si>
  <si>
    <t>political</t>
  </si>
  <si>
    <t>campaign</t>
  </si>
  <si>
    <t>taxâ</t>
  </si>
  <si>
    <t>mdlzâ</t>
  </si>
  <si>
    <t>fight</t>
  </si>
  <si>
    <t>#playgrounds</t>
  </si>
  <si>
    <t>#playmuststay</t>
  </si>
  <si>
    <t>truly</t>
  </si>
  <si>
    <t>root</t>
  </si>
  <si>
    <t>causes</t>
  </si>
  <si>
    <t>social</t>
  </si>
  <si>
    <t>conditions</t>
  </si>
  <si>
    <t>informed</t>
  </si>
  <si>
    <t>put</t>
  </si>
  <si>
    <t>shopping</t>
  </si>
  <si>
    <t>carts</t>
  </si>
  <si>
    <t>#socialmarketing</t>
  </si>
  <si>
    <t>#type2diabetes</t>
  </si>
  <si>
    <t>#healthdisparities</t>
  </si>
  <si>
    <t>last</t>
  </si>
  <si>
    <t>#pinterest</t>
  </si>
  <si>
    <t>#healthyeating</t>
  </si>
  <si>
    <t>high</t>
  </si>
  <si>
    <t>severe</t>
  </si>
  <si>
    <t>eat</t>
  </si>
  <si>
    <t>physical</t>
  </si>
  <si>
    <t>mind</t>
  </si>
  <si>
    <t>#overweightkids</t>
  </si>
  <si>
    <t>#bullying</t>
  </si>
  <si>
    <t>home</t>
  </si>
  <si>
    <t>kids</t>
  </si>
  <si>
    <t>watching</t>
  </si>
  <si>
    <t>influence</t>
  </si>
  <si>
    <t>bpa</t>
  </si>
  <si>
    <t>4</t>
  </si>
  <si>
    <t>combat</t>
  </si>
  <si>
    <t>identify</t>
  </si>
  <si>
    <t>pupils</t>
  </si>
  <si>
    <t>#child</t>
  </si>
  <si>
    <t>relevant</t>
  </si>
  <si>
    <t>need</t>
  </si>
  <si>
    <t>information</t>
  </si>
  <si>
    <t>#primaryschool</t>
  </si>
  <si>
    <t>#backtoschool</t>
  </si>
  <si>
    <t>#kidsnutrition</t>
  </si>
  <si>
    <t>advice</t>
  </si>
  <si>
    <t>interested</t>
  </si>
  <si>
    <t>approach</t>
  </si>
  <si>
    <t>many</t>
  </si>
  <si>
    <t>latest</t>
  </si>
  <si>
    <t>safe</t>
  </si>
  <si>
    <t>epidemic</t>
  </si>
  <si>
    <t>schools</t>
  </si>
  <si>
    <t>rates</t>
  </si>
  <si>
    <t>action</t>
  </si>
  <si>
    <t>used</t>
  </si>
  <si>
    <t>make</t>
  </si>
  <si>
    <t>initiatives</t>
  </si>
  <si>
    <t>thanks</t>
  </si>
  <si>
    <t>bianca</t>
  </si>
  <si>
    <t>book_mommy</t>
  </si>
  <si>
    <t>grow</t>
  </si>
  <si>
    <t>tcbr</t>
  </si>
  <si>
    <t>step</t>
  </si>
  <si>
    <t>dairy</t>
  </si>
  <si>
    <t>participant</t>
  </si>
  <si>
    <t>engagement</t>
  </si>
  <si>
    <t>analysis</t>
  </si>
  <si>
    <t>approaches</t>
  </si>
  <si>
    <t>partn</t>
  </si>
  <si>
    <t>linked</t>
  </si>
  <si>
    <t>reducing</t>
  </si>
  <si>
    <t>reduction</t>
  </si>
  <si>
    <t>#endocrinology</t>
  </si>
  <si>
    <t>collaborate</t>
  </si>
  <si>
    <t>scientists</t>
  </si>
  <si>
    <t>prestigious</t>
  </si>
  <si>
    <t>coming</t>
  </si>
  <si>
    <t>interest</t>
  </si>
  <si>
    <t>#anti</t>
  </si>
  <si>
    <t>#hormone</t>
  </si>
  <si>
    <t>injection</t>
  </si>
  <si>
    <t>aids</t>
  </si>
  <si>
    <t>#loss</t>
  </si>
  <si>
    <t>gestational</t>
  </si>
  <si>
    <t>recently</t>
  </si>
  <si>
    <t>attended</t>
  </si>
  <si>
    <t>anaheim</t>
  </si>
  <si>
    <t>california</t>
  </si>
  <si>
    <t>presenting</t>
  </si>
  <si>
    <t>programs</t>
  </si>
  <si>
    <t>show</t>
  </si>
  <si>
    <t>factors</t>
  </si>
  <si>
    <t>urban</t>
  </si>
  <si>
    <t>nepal</t>
  </si>
  <si>
    <t>families</t>
  </si>
  <si>
    <t>downtown</t>
  </si>
  <si>
    <t>charleston</t>
  </si>
  <si>
    <t>ymca</t>
  </si>
  <si>
    <t>friday</t>
  </si>
  <si>
    <t>working</t>
  </si>
  <si>
    <t>stay</t>
  </si>
  <si>
    <t>key</t>
  </si>
  <si>
    <t>swaâ</t>
  </si>
  <si>
    <t>targets</t>
  </si>
  <si>
    <t>trade</t>
  </si>
  <si>
    <t>helped</t>
  </si>
  <si>
    <t>plans</t>
  </si>
  <si>
    <t>bring</t>
  </si>
  <si>
    <t>chocolate</t>
  </si>
  <si>
    <t>biscuit</t>
  </si>
  <si>
    <t>typically</t>
  </si>
  <si>
    <t>disappear</t>
  </si>
  <si>
    <t>#mentalhealth</t>
  </si>
  <si>
    <t>profits</t>
  </si>
  <si>
    <t>#randirobicsreading</t>
  </si>
  <si>
    <t>thei</t>
  </si>
  <si>
    <t>consider</t>
  </si>
  <si>
    <t>applying</t>
  </si>
  <si>
    <t>intergalactic</t>
  </si>
  <si>
    <t>jericho</t>
  </si>
  <si>
    <t>tribune</t>
  </si>
  <si>
    <t>#news</t>
  </si>
  <si>
    <t>lunches</t>
  </si>
  <si>
    <t>still</t>
  </si>
  <si>
    <t>#schoolmeals</t>
  </si>
  <si>
    <t>#fsm</t>
  </si>
  <si>
    <t>#ukedchat</t>
  </si>
  <si>
    <t>#scotedchat</t>
  </si>
  <si>
    <t>#niedchat</t>
  </si>
  <si>
    <t>#healthyfood</t>
  </si>
  <si>
    <t>#parenting</t>
  </si>
  <si>
    <t>record</t>
  </si>
  <si>
    <t>found</t>
  </si>
  <si>
    <t>6</t>
  </si>
  <si>
    <t>5wkjsm1b2u</t>
  </si>
  <si>
    <t>avoid</t>
  </si>
  <si>
    <t>parental</t>
  </si>
  <si>
    <t>bmi</t>
  </si>
  <si>
    <t>readmore</t>
  </si>
  <si>
    <t>#bmi</t>
  </si>
  <si>
    <t>survey</t>
  </si>
  <si>
    <t>substitutes</t>
  </si>
  <si>
    <t>recent</t>
  </si>
  <si>
    <t>ty</t>
  </si>
  <si>
    <t>mission</t>
  </si>
  <si>
    <t>iss</t>
  </si>
  <si>
    <t>phoenix</t>
  </si>
  <si>
    <t>lunchtime</t>
  </si>
  <si>
    <t>#schoolfood</t>
  </si>
  <si>
    <t>tip</t>
  </si>
  <si>
    <t>registry</t>
  </si>
  <si>
    <t>searchable</t>
  </si>
  <si>
    <t>database</t>
  </si>
  <si>
    <t>increased</t>
  </si>
  <si>
    <t>34</t>
  </si>
  <si>
    <t>#schoolactivity</t>
  </si>
  <si>
    <t>#edtech</t>
  </si>
  <si>
    <t>peanut</t>
  </si>
  <si>
    <t>butter</t>
  </si>
  <si>
    <t>lunch</t>
  </si>
  <si>
    <t>really</t>
  </si>
  <si>
    <t>10</t>
  </si>
  <si>
    <t>delivering</t>
  </si>
  <si>
    <t>ambition</t>
  </si>
  <si>
    <t>layer</t>
  </si>
  <si>
    <t>activities</t>
  </si>
  <si>
    <t>#urbanhealth</t>
  </si>
  <si>
    <t>ssues</t>
  </si>
  <si>
    <t>#ltcs</t>
  </si>
  <si>
    <t>#teens</t>
  </si>
  <si>
    <t>wasting</t>
  </si>
  <si>
    <t>hours</t>
  </si>
  <si>
    <t>everyday</t>
  </si>
  <si>
    <t>sitting</t>
  </si>
  <si>
    <t>blood</t>
  </si>
  <si>
    <t>guts</t>
  </si>
  <si>
    <t>killing</t>
  </si>
  <si>
    <t>etc</t>
  </si>
  <si>
    <t>re</t>
  </si>
  <si>
    <t>video</t>
  </si>
  <si>
    <t>demo</t>
  </si>
  <si>
    <t>#kidsmusic</t>
  </si>
  <si>
    <t>young</t>
  </si>
  <si>
    <t>issues</t>
  </si>
  <si>
    <t>#hdchi</t>
  </si>
  <si>
    <t>steps</t>
  </si>
  <si>
    <t>next</t>
  </si>
  <si>
    <t>probably</t>
  </si>
  <si>
    <t>bigger</t>
  </si>
  <si>
    <t>dangerous</t>
  </si>
  <si>
    <t>wouldn</t>
  </si>
  <si>
    <t>saying</t>
  </si>
  <si>
    <t>undergo</t>
  </si>
  <si>
    <t>bariatric</t>
  </si>
  <si>
    <t>surgery</t>
  </si>
  <si>
    <t>preventing</t>
  </si>
  <si>
    <t>students</t>
  </si>
  <si>
    <t>don</t>
  </si>
  <si>
    <t>article</t>
  </si>
  <si>
    <t>highest</t>
  </si>
  <si>
    <t>bold</t>
  </si>
  <si>
    <t>ve</t>
  </si>
  <si>
    <t>set</t>
  </si>
  <si>
    <t>group</t>
  </si>
  <si>
    <t>happy</t>
  </si>
  <si>
    <t>oldest</t>
  </si>
  <si>
    <t>fruits</t>
  </si>
  <si>
    <t>consumed</t>
  </si>
  <si>
    <t>humans</t>
  </si>
  <si>
    <t>widespread</t>
  </si>
  <si>
    <t>sweeten</t>
  </si>
  <si>
    <t>types</t>
  </si>
  <si>
    <t>foodwatch</t>
  </si>
  <si>
    <t>hat</t>
  </si>
  <si>
    <t>august</t>
  </si>
  <si>
    <t>zum</t>
  </si>
  <si>
    <t>überzuckerungstag</t>
  </si>
  <si>
    <t>erklärt</t>
  </si>
  <si>
    <t>jugendliche</t>
  </si>
  <si>
    <t>deutschland</t>
  </si>
  <si>
    <t>haben</t>
  </si>
  <si>
    <t>diesem</t>
  </si>
  <si>
    <t>#cemas</t>
  </si>
  <si>
    <t>tha</t>
  </si>
  <si>
    <t>creating</t>
  </si>
  <si>
    <t>such</t>
  </si>
  <si>
    <t>daily</t>
  </si>
  <si>
    <t>solving</t>
  </si>
  <si>
    <t>crisis</t>
  </si>
  <si>
    <t>#cancer</t>
  </si>
  <si>
    <t>percentage</t>
  </si>
  <si>
    <t>american</t>
  </si>
  <si>
    <t>adolescents</t>
  </si>
  <si>
    <t>considered</t>
  </si>
  <si>
    <t>1970</t>
  </si>
  <si>
    <t>f</t>
  </si>
  <si>
    <t>behaviour</t>
  </si>
  <si>
    <t>consult</t>
  </si>
  <si>
    <t>#bariatricsurgeon</t>
  </si>
  <si>
    <t>#drvikramlotwala</t>
  </si>
  <si>
    <t>91</t>
  </si>
  <si>
    <t>99099</t>
  </si>
  <si>
    <t>66056</t>
  </si>
  <si>
    <t>needs</t>
  </si>
  <si>
    <t>feasibility</t>
  </si>
  <si>
    <t>conducting</t>
  </si>
  <si>
    <t>#ehealth</t>
  </si>
  <si>
    <t>views</t>
  </si>
  <si>
    <t>perceptions</t>
  </si>
  <si>
    <t>impact</t>
  </si>
  <si>
    <t>led</t>
  </si>
  <si>
    <t>leaders</t>
  </si>
  <si>
    <t>profiles</t>
  </si>
  <si>
    <t>associations</t>
  </si>
  <si>
    <t>fat</t>
  </si>
  <si>
    <t>epi</t>
  </si>
  <si>
    <t>epiâ</t>
  </si>
  <si>
    <t>competency</t>
  </si>
  <si>
    <t>rct</t>
  </si>
  <si>
    <t>latino</t>
  </si>
  <si>
    <t>aged</t>
  </si>
  <si>
    <t>exposure</t>
  </si>
  <si>
    <t>plastics</t>
  </si>
  <si>
    <t>#plastics</t>
  </si>
  <si>
    <t>funding</t>
  </si>
  <si>
    <t>identifying</t>
  </si>
  <si>
    <t>details</t>
  </si>
  <si>
    <t>ideas</t>
  </si>
  <si>
    <t>abstracts</t>
  </si>
  <si>
    <t>#type1diabetes</t>
  </si>
  <si>
    <t>topics</t>
  </si>
  <si>
    <t>#weightmanagement</t>
  </si>
  <si>
    <t>drugs</t>
  </si>
  <si>
    <t>effects</t>
  </si>
  <si>
    <t>#gynecology</t>
  </si>
  <si>
    <t>#obstetrics</t>
  </si>
  <si>
    <t>revealed</t>
  </si>
  <si>
    <t>recognise</t>
  </si>
  <si>
    <t>#qut</t>
  </si>
  <si>
    <t>researcher</t>
  </si>
  <si>
    <t>told</t>
  </si>
  <si>
    <t>overall</t>
  </si>
  <si>
    <t>mediates</t>
  </si>
  <si>
    <t>relationship</t>
  </si>
  <si>
    <t>maternal</t>
  </si>
  <si>
    <t>#chi</t>
  </si>
  <si>
    <t>introduce</t>
  </si>
  <si>
    <t>improve</t>
  </si>
  <si>
    <t>changed</t>
  </si>
  <si>
    <t>#foodmatterslive2019</t>
  </si>
  <si>
    <t>improves</t>
  </si>
  <si>
    <t>#brain</t>
  </si>
  <si>
    <t>function</t>
  </si>
  <si>
    <t>individuals</t>
  </si>
  <si>
    <t>#risk</t>
  </si>
  <si>
    <t>due</t>
  </si>
  <si>
    <t>sleep</t>
  </si>
  <si>
    <t>#deprivation</t>
  </si>
  <si>
    <t>#researchers</t>
  </si>
  <si>
    <t>tie</t>
  </si>
  <si>
    <t>#metabolic</t>
  </si>
  <si>
    <t>#enzyme</t>
  </si>
  <si>
    <t>#fatty</t>
  </si>
  <si>
    <t>#liver</t>
  </si>
  <si>
    <t>identifies</t>
  </si>
  <si>
    <t>regain</t>
  </si>
  <si>
    <t>#bariatric</t>
  </si>
  <si>
    <t>#surgery</t>
  </si>
  <si>
    <t>#childhood</t>
  </si>
  <si>
    <t>christine</t>
  </si>
  <si>
    <t>sismondo</t>
  </si>
  <si>
    <t>including</t>
  </si>
  <si>
    <t>piece</t>
  </si>
  <si>
    <t>added</t>
  </si>
  <si>
    <t>sugars</t>
  </si>
  <si>
    <t>problems</t>
  </si>
  <si>
    <t>fighting</t>
  </si>
  <si>
    <t>stomp</t>
  </si>
  <si>
    <t>teaching</t>
  </si>
  <si>
    <t>acti</t>
  </si>
  <si>
    <t>combined</t>
  </si>
  <si>
    <t>#prevent</t>
  </si>
  <si>
    <t>excess</t>
  </si>
  <si>
    <t>intake</t>
  </si>
  <si>
    <t>hac</t>
  </si>
  <si>
    <t>supports</t>
  </si>
  <si>
    <t>#coc19</t>
  </si>
  <si>
    <t>blog</t>
  </si>
  <si>
    <t>amerihealth</t>
  </si>
  <si>
    <t>caritas</t>
  </si>
  <si>
    <t>19</t>
  </si>
  <si>
    <t>hoopsâ</t>
  </si>
  <si>
    <t>flyer</t>
  </si>
  <si>
    <t>fun</t>
  </si>
  <si>
    <t>informative</t>
  </si>
  <si>
    <t>#healthyhoops</t>
  </si>
  <si>
    <t>#asthma</t>
  </si>
  <si>
    <t>#basketball</t>
  </si>
  <si>
    <t>introduceâ</t>
  </si>
  <si>
    <t>#trendingtopictuesday</t>
  </si>
  <si>
    <t>consumption</t>
  </si>
  <si>
    <t>thoughts</t>
  </si>
  <si>
    <t>#publichealth</t>
  </si>
  <si>
    <t>glucose</t>
  </si>
  <si>
    <t>bougâ</t>
  </si>
  <si>
    <t>mâ</t>
  </si>
  <si>
    <t>tomorrow</t>
  </si>
  <si>
    <t>#latest</t>
  </si>
  <si>
    <t>editorial</t>
  </si>
  <si>
    <t>#baby</t>
  </si>
  <si>
    <t>#foods</t>
  </si>
  <si>
    <t>tough</t>
  </si>
  <si>
    <t>#sugars</t>
  </si>
  <si>
    <t>explore</t>
  </si>
  <si>
    <t>insight</t>
  </si>
  <si>
    <t>dear</t>
  </si>
  <si>
    <t>communities</t>
  </si>
  <si>
    <t>šðÿ</t>
  </si>
  <si>
    <t>ï</t>
  </si>
  <si>
    <t>great</t>
  </si>
  <si>
    <t>mo</t>
  </si>
  <si>
    <t>pediatrics</t>
  </si>
  <si>
    <t>parenting</t>
  </si>
  <si>
    <t>practices</t>
  </si>
  <si>
    <t>curb</t>
  </si>
  <si>
    <t>abstract</t>
  </si>
  <si>
    <t>apply</t>
  </si>
  <si>
    <t>offer</t>
  </si>
  <si>
    <t>television</t>
  </si>
  <si>
    <t>actually</t>
  </si>
  <si>
    <t>director</t>
  </si>
  <si>
    <t>answer</t>
  </si>
  <si>
    <t>complicated</t>
  </si>
  <si>
    <t>chatting</t>
  </si>
  <si>
    <t>delightful</t>
  </si>
  <si>
    <t>lebo_child_author</t>
  </si>
  <si>
    <t>#bizzarcar</t>
  </si>
  <si>
    <t>rate</t>
  </si>
  <si>
    <t>canada</t>
  </si>
  <si>
    <t>40</t>
  </si>
  <si>
    <t>battling</t>
  </si>
  <si>
    <t>care</t>
  </si>
  <si>
    <t>visited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</si>
  <si>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</si>
  <si>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</si>
  <si>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</si>
  <si>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</si>
  <si>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</si>
  <si>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</si>
  <si>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</si>
  <si>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</si>
  <si>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</si>
  <si>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</si>
  <si>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</si>
  <si>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</si>
  <si>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</si>
  <si>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</si>
  <si>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</si>
  <si>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</si>
  <si>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</si>
  <si>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</si>
  <si>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</si>
  <si>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</si>
  <si>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</si>
  <si>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</si>
  <si>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</si>
  <si>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</si>
  <si>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</si>
  <si>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</si>
  <si>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</si>
  <si>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</si>
  <si>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</si>
  <si>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</si>
  <si>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</si>
  <si>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</si>
  <si>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</si>
  <si>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</si>
  <si>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</si>
  <si>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</si>
  <si>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</si>
  <si>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</si>
  <si>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</si>
  <si>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</si>
  <si>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</si>
  <si>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</si>
  <si>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</si>
  <si>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</si>
  <si>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</si>
  <si>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</si>
  <si>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</si>
  <si>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</si>
  <si>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</si>
  <si>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</si>
  <si>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Apr</t>
  </si>
  <si>
    <t>30-Apr</t>
  </si>
  <si>
    <t>6 PM</t>
  </si>
  <si>
    <t>Jul</t>
  </si>
  <si>
    <t>8-Jul</t>
  </si>
  <si>
    <t>8 AM</t>
  </si>
  <si>
    <t>10-Jul</t>
  </si>
  <si>
    <t>6 AM</t>
  </si>
  <si>
    <t>11-Jul</t>
  </si>
  <si>
    <t>4 AM</t>
  </si>
  <si>
    <t>15-Jul</t>
  </si>
  <si>
    <t>3 AM</t>
  </si>
  <si>
    <t>18-Jul</t>
  </si>
  <si>
    <t>28-Jul</t>
  </si>
  <si>
    <t>29-Jul</t>
  </si>
  <si>
    <t>5 PM</t>
  </si>
  <si>
    <t>31-Jul</t>
  </si>
  <si>
    <t>9 AM</t>
  </si>
  <si>
    <t>3 PM</t>
  </si>
  <si>
    <t>7 PM</t>
  </si>
  <si>
    <t>8 PM</t>
  </si>
  <si>
    <t>Aug</t>
  </si>
  <si>
    <t>1-Aug</t>
  </si>
  <si>
    <t>7 AM</t>
  </si>
  <si>
    <t>10 AM</t>
  </si>
  <si>
    <t>11 AM</t>
  </si>
  <si>
    <t>12 PM</t>
  </si>
  <si>
    <t>1 PM</t>
  </si>
  <si>
    <t>2 PM</t>
  </si>
  <si>
    <t>4 PM</t>
  </si>
  <si>
    <t>9 PM</t>
  </si>
  <si>
    <t>10 PM</t>
  </si>
  <si>
    <t>2-Aug</t>
  </si>
  <si>
    <t>12 AM</t>
  </si>
  <si>
    <t>11 PM</t>
  </si>
  <si>
    <t>3-Aug</t>
  </si>
  <si>
    <t>4-Aug</t>
  </si>
  <si>
    <t>5-Aug</t>
  </si>
  <si>
    <t>6-Aug</t>
  </si>
  <si>
    <t>2 AM</t>
  </si>
  <si>
    <t>5 AM</t>
  </si>
  <si>
    <t>7-Aug</t>
  </si>
  <si>
    <t>8-Aug</t>
  </si>
  <si>
    <t>1 AM</t>
  </si>
  <si>
    <t>9-Aug</t>
  </si>
  <si>
    <t>10-Aug</t>
  </si>
  <si>
    <t>11-Aug</t>
  </si>
  <si>
    <t>12-Aug</t>
  </si>
  <si>
    <t>13-Aug</t>
  </si>
  <si>
    <t>128, 128, 128</t>
  </si>
  <si>
    <t>193, 62, 62</t>
  </si>
  <si>
    <t>Red</t>
  </si>
  <si>
    <t>G1: #childhoodobesity we've written prime minister ministers calling ongoing commitment reduce</t>
  </si>
  <si>
    <t>G2: #childhoodobesity maritahennessy based intervention weight children child nutrition focused fidelity</t>
  </si>
  <si>
    <t>G3: #childhoodobesity more obesity growing #obesity hand health healthy know children</t>
  </si>
  <si>
    <t>G4: #childhoodobesity 3 children support gsttcharity 1 obese uk out 2</t>
  </si>
  <si>
    <t>G5: gasolfoundation prof dr pedroe_alcaraz ucam tells alarming problem obesity spain</t>
  </si>
  <si>
    <t>G6: #childhoodobesity #moms #randirobics hi #healthykids #exercise #obesity super follow obesity</t>
  </si>
  <si>
    <t>G7: choicesproject learning collaborative request proposals released partnership #childhoodobesity new state</t>
  </si>
  <si>
    <t>G9: nice venue symposium systems science community based change #childhoodobesity representing</t>
  </si>
  <si>
    <t>G10: advertisers warn new pm scrap #junkfoodadban concerns â œsevere impactsâ</t>
  </si>
  <si>
    <t>G11: program fighting childhood obesity altamedhealths stomp teaching families healthy eating</t>
  </si>
  <si>
    <t>G12: support therunningbee profits dear mayorofgm please show event stay communities</t>
  </si>
  <si>
    <t>G13: take part dhscgovuk #childhoodobesity new minister public health primary care</t>
  </si>
  <si>
    <t>G14: #childhoodobesity measures opportunity state city county health agencies identify best</t>
  </si>
  <si>
    <t>G15: study revealed #parents recognise #child overweight #qut researcher kamiladavidson told</t>
  </si>
  <si>
    <t>G16: obesity journal weight loss hsoa issn 2473 7372 #overweight inviting</t>
  </si>
  <si>
    <t>G17: government urged impose calorie #unhealthyfood health campaigners urging â taxâ</t>
  </si>
  <si>
    <t>G18: big thanks christine sismondo torontostar including piece rise added sugars</t>
  </si>
  <si>
    <t>G19: program bringing healthy downtown charleston ymca friday see amerihealth caritas</t>
  </si>
  <si>
    <t>G20: truly root causes #childhoodobesity look social conditions children thrivingschools thei</t>
  </si>
  <si>
    <t>G21: parents choices lower income feel limited mee focuses exert control</t>
  </si>
  <si>
    <t>G23: figs kinder used cemasvlc oldest fruits consumed humans before widespread</t>
  </si>
  <si>
    <t>G24: obesity solving</t>
  </si>
  <si>
    <t>G25: review thank bianca book_mommy grow tcbr book take step back</t>
  </si>
  <si>
    <t>G27: mdlzâ s week trade team helped announce plans bring chocolate</t>
  </si>
  <si>
    <t>G28: join wearefuturel bringing #ks1 #ks2 #activelearning classroom tackling #childhoodobesity #classroombased</t>
  </si>
  <si>
    <t>G29: â ðÿ šðÿ ï</t>
  </si>
  <si>
    <t>G30: study pediatrics focuses parenting practices diet exercise curb #childhoodobesity abstract</t>
  </si>
  <si>
    <t>G31: watching television actually lead childhood obesity co director sschlozman answer</t>
  </si>
  <si>
    <t>G32: chatting delightful lebo_child_author book #bizzarcar #bullying #childhoodobesity safmradio</t>
  </si>
  <si>
    <t>G33: lisadlaporte #children #teens wasting hours everyday sitting exposed blood guts</t>
  </si>
  <si>
    <t>G34: #weightloss #childhoodobesity #health #fitness childhood obesity result adult behavior posted</t>
  </si>
  <si>
    <t>G35: black</t>
  </si>
  <si>
    <t>G36: percentage american children adolescents considered overweight obese tripled 1970</t>
  </si>
  <si>
    <t>G39: #obesity 2019 obesity #childhoodobesity #obesitycurrentresearch #bariatricsurgery #eatingdisorders research 10th conference</t>
  </si>
  <si>
    <t>G41: tax help combined sugar calorie #prevent excess energy intake leading</t>
  </si>
  <si>
    <t>G42: #trendingtopictuesday week targets link between obesity dairy consumption thoughts</t>
  </si>
  <si>
    <t>G43: #latest editorial #baby #foods time tough #sugars #diet #nutrition #food</t>
  </si>
  <si>
    <t>G47: parents choices lower income feel limited mee focuses exert control</t>
  </si>
  <si>
    <t>G48: obesity rate children canada tripled last 40 years find out</t>
  </si>
  <si>
    <t>G50: #children #exercise key battling #obesity #childhoodobesity #kids</t>
  </si>
  <si>
    <t>Autofill Workbook Results</t>
  </si>
  <si>
    <t>Edge Weight▓1▓3▓0▓True▓Gray▓Red▓▓Edge Weight▓1▓3▓0▓3▓10▓False▓Edge Weight▓1▓3▓0▓35▓12▓False▓▓0▓0▓0▓True▓Black▓Black▓▓Followers▓2▓968436▓0▓162▓1000▓False▓▓0▓0▓0▓0▓0▓False▓▓0▓0▓0▓0▓0▓False▓▓0▓0▓0▓0▓0▓False</t>
  </si>
  <si>
    <t>GraphSource░GraphServerTwitterSearch▓GraphTerm░childhoodobesity▓ImportDescription░The graph represents a network of 283 Twitter users whose tweets in the requested range contained "childhoodobesity", or who were replied to or mentioned in those tweets.  The network was obtained from the NodeXL Graph Server on Thursday, 15 August 2019 at 18:08 UTC.
The requested start date was Wednesday, 14 August 2019 at 00:01 UTC and the maximum number of days (going backward) was 14.
The maximum number of tweets collected was 5,000.
The tweets in the network were tweeted over the 13-day, 8-hour, 51-minute period from Wednesday, 31 July 2019 at 15:00 UTC to Tuesday, 13 August 2019 at 23:51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</si>
</sst>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813230"/>
        <c:axId val="46448159"/>
      </c:barChart>
      <c:catAx>
        <c:axId val="64813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48159"/>
        <c:crosses val="autoZero"/>
        <c:auto val="1"/>
        <c:lblOffset val="100"/>
        <c:noMultiLvlLbl val="0"/>
      </c:catAx>
      <c:valAx>
        <c:axId val="4644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3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childhoodobesity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51"/>
                <c:pt idx="0">
                  <c:v>6 PM
30-Apr
Apr
2019</c:v>
                </c:pt>
                <c:pt idx="1">
                  <c:v>8 AM
8-Jul
Jul</c:v>
                </c:pt>
                <c:pt idx="2">
                  <c:v>6 AM
10-Jul</c:v>
                </c:pt>
                <c:pt idx="3">
                  <c:v>4 AM
11-Jul</c:v>
                </c:pt>
                <c:pt idx="4">
                  <c:v>3 AM
15-Jul</c:v>
                </c:pt>
                <c:pt idx="5">
                  <c:v>6 AM
18-Jul</c:v>
                </c:pt>
                <c:pt idx="6">
                  <c:v>6 AM
28-Jul</c:v>
                </c:pt>
                <c:pt idx="7">
                  <c:v>5 PM
29-Jul</c:v>
                </c:pt>
                <c:pt idx="8">
                  <c:v>9 AM
31-Jul</c:v>
                </c:pt>
                <c:pt idx="9">
                  <c:v>3 PM</c:v>
                </c:pt>
                <c:pt idx="10">
                  <c:v>7 PM</c:v>
                </c:pt>
                <c:pt idx="11">
                  <c:v>8 PM</c:v>
                </c:pt>
                <c:pt idx="12">
                  <c:v>7 AM
1-Aug
Aug</c:v>
                </c:pt>
                <c:pt idx="13">
                  <c:v>10 AM</c:v>
                </c:pt>
                <c:pt idx="14">
                  <c:v>11 AM</c:v>
                </c:pt>
                <c:pt idx="15">
                  <c:v>12 PM</c:v>
                </c:pt>
                <c:pt idx="16">
                  <c:v>1 PM</c:v>
                </c:pt>
                <c:pt idx="17">
                  <c:v>2 PM</c:v>
                </c:pt>
                <c:pt idx="18">
                  <c:v>4 PM</c:v>
                </c:pt>
                <c:pt idx="19">
                  <c:v>6 PM</c:v>
                </c:pt>
                <c:pt idx="20">
                  <c:v>7 PM</c:v>
                </c:pt>
                <c:pt idx="21">
                  <c:v>9 PM</c:v>
                </c:pt>
                <c:pt idx="22">
                  <c:v>10 PM</c:v>
                </c:pt>
                <c:pt idx="23">
                  <c:v>12 AM
2-Aug</c:v>
                </c:pt>
                <c:pt idx="24">
                  <c:v>4 AM</c:v>
                </c:pt>
                <c:pt idx="25">
                  <c:v>7 AM</c:v>
                </c:pt>
                <c:pt idx="26">
                  <c:v>9 AM</c:v>
                </c:pt>
                <c:pt idx="27">
                  <c:v>10 AM</c:v>
                </c:pt>
                <c:pt idx="28">
                  <c:v>11 AM</c:v>
                </c:pt>
                <c:pt idx="29">
                  <c:v>1 PM</c:v>
                </c:pt>
                <c:pt idx="30">
                  <c:v>2 PM</c:v>
                </c:pt>
                <c:pt idx="31">
                  <c:v>3 PM</c:v>
                </c:pt>
                <c:pt idx="32">
                  <c:v>4 PM</c:v>
                </c:pt>
                <c:pt idx="33">
                  <c:v>5 PM</c:v>
                </c:pt>
                <c:pt idx="34">
                  <c:v>10 PM</c:v>
                </c:pt>
                <c:pt idx="35">
                  <c:v>11 PM</c:v>
                </c:pt>
                <c:pt idx="36">
                  <c:v>11 AM
3-Aug</c:v>
                </c:pt>
                <c:pt idx="37">
                  <c:v>12 PM</c:v>
                </c:pt>
                <c:pt idx="38">
                  <c:v>1 PM</c:v>
                </c:pt>
                <c:pt idx="39">
                  <c:v>9 PM</c:v>
                </c:pt>
                <c:pt idx="40">
                  <c:v>3 PM
4-Aug</c:v>
                </c:pt>
                <c:pt idx="41">
                  <c:v>8 AM
5-Aug</c:v>
                </c:pt>
                <c:pt idx="42">
                  <c:v>10 AM</c:v>
                </c:pt>
                <c:pt idx="43">
                  <c:v>11 AM</c:v>
                </c:pt>
                <c:pt idx="44">
                  <c:v>12 PM</c:v>
                </c:pt>
                <c:pt idx="45">
                  <c:v>1 PM</c:v>
                </c:pt>
                <c:pt idx="46">
                  <c:v>2 PM</c:v>
                </c:pt>
                <c:pt idx="47">
                  <c:v>3 PM</c:v>
                </c:pt>
                <c:pt idx="48">
                  <c:v>4 PM</c:v>
                </c:pt>
                <c:pt idx="49">
                  <c:v>5 PM</c:v>
                </c:pt>
                <c:pt idx="50">
                  <c:v>6 PM</c:v>
                </c:pt>
                <c:pt idx="51">
                  <c:v>7 PM</c:v>
                </c:pt>
                <c:pt idx="52">
                  <c:v>8 PM</c:v>
                </c:pt>
                <c:pt idx="53">
                  <c:v>10 PM</c:v>
                </c:pt>
                <c:pt idx="54">
                  <c:v>2 AM
6-Aug</c:v>
                </c:pt>
                <c:pt idx="55">
                  <c:v>4 AM</c:v>
                </c:pt>
                <c:pt idx="56">
                  <c:v>5 AM</c:v>
                </c:pt>
                <c:pt idx="57">
                  <c:v>6 AM</c:v>
                </c:pt>
                <c:pt idx="58">
                  <c:v>7 AM</c:v>
                </c:pt>
                <c:pt idx="59">
                  <c:v>8 AM</c:v>
                </c:pt>
                <c:pt idx="60">
                  <c:v>9 AM</c:v>
                </c:pt>
                <c:pt idx="61">
                  <c:v>10 AM</c:v>
                </c:pt>
                <c:pt idx="62">
                  <c:v>11 AM</c:v>
                </c:pt>
                <c:pt idx="63">
                  <c:v>12 PM</c:v>
                </c:pt>
                <c:pt idx="64">
                  <c:v>1 PM</c:v>
                </c:pt>
                <c:pt idx="65">
                  <c:v>2 PM</c:v>
                </c:pt>
                <c:pt idx="66">
                  <c:v>3 PM</c:v>
                </c:pt>
                <c:pt idx="67">
                  <c:v>6 PM</c:v>
                </c:pt>
                <c:pt idx="68">
                  <c:v>7 PM</c:v>
                </c:pt>
                <c:pt idx="69">
                  <c:v>3 AM
7-Aug</c:v>
                </c:pt>
                <c:pt idx="70">
                  <c:v>6 AM</c:v>
                </c:pt>
                <c:pt idx="71">
                  <c:v>8 AM</c:v>
                </c:pt>
                <c:pt idx="72">
                  <c:v>9 AM</c:v>
                </c:pt>
                <c:pt idx="73">
                  <c:v>10 AM</c:v>
                </c:pt>
                <c:pt idx="74">
                  <c:v>11 AM</c:v>
                </c:pt>
                <c:pt idx="75">
                  <c:v>12 PM</c:v>
                </c:pt>
                <c:pt idx="76">
                  <c:v>1 PM</c:v>
                </c:pt>
                <c:pt idx="77">
                  <c:v>3 PM</c:v>
                </c:pt>
                <c:pt idx="78">
                  <c:v>4 PM</c:v>
                </c:pt>
                <c:pt idx="79">
                  <c:v>6 PM</c:v>
                </c:pt>
                <c:pt idx="80">
                  <c:v>8 PM</c:v>
                </c:pt>
                <c:pt idx="81">
                  <c:v>9 PM</c:v>
                </c:pt>
                <c:pt idx="82">
                  <c:v>12 AM
8-Aug</c:v>
                </c:pt>
                <c:pt idx="83">
                  <c:v>1 AM</c:v>
                </c:pt>
                <c:pt idx="84">
                  <c:v>3 AM</c:v>
                </c:pt>
                <c:pt idx="85">
                  <c:v>4 AM</c:v>
                </c:pt>
                <c:pt idx="86">
                  <c:v>5 AM</c:v>
                </c:pt>
                <c:pt idx="87">
                  <c:v>7 AM</c:v>
                </c:pt>
                <c:pt idx="88">
                  <c:v>8 AM</c:v>
                </c:pt>
                <c:pt idx="89">
                  <c:v>9 AM</c:v>
                </c:pt>
                <c:pt idx="90">
                  <c:v>10 AM</c:v>
                </c:pt>
                <c:pt idx="91">
                  <c:v>1 PM</c:v>
                </c:pt>
                <c:pt idx="92">
                  <c:v>2 PM</c:v>
                </c:pt>
                <c:pt idx="93">
                  <c:v>4 PM</c:v>
                </c:pt>
                <c:pt idx="94">
                  <c:v>5 PM</c:v>
                </c:pt>
                <c:pt idx="95">
                  <c:v>6 PM</c:v>
                </c:pt>
                <c:pt idx="96">
                  <c:v>7 PM</c:v>
                </c:pt>
                <c:pt idx="97">
                  <c:v>8 PM</c:v>
                </c:pt>
                <c:pt idx="98">
                  <c:v>1 AM
9-Aug</c:v>
                </c:pt>
                <c:pt idx="99">
                  <c:v>2 AM</c:v>
                </c:pt>
                <c:pt idx="100">
                  <c:v>3 AM</c:v>
                </c:pt>
                <c:pt idx="101">
                  <c:v>5 AM</c:v>
                </c:pt>
                <c:pt idx="102">
                  <c:v>6 AM</c:v>
                </c:pt>
                <c:pt idx="103">
                  <c:v>10 AM</c:v>
                </c:pt>
                <c:pt idx="104">
                  <c:v>12 PM</c:v>
                </c:pt>
                <c:pt idx="105">
                  <c:v>1 PM</c:v>
                </c:pt>
                <c:pt idx="106">
                  <c:v>2 PM</c:v>
                </c:pt>
                <c:pt idx="107">
                  <c:v>3 PM</c:v>
                </c:pt>
                <c:pt idx="108">
                  <c:v>7 PM</c:v>
                </c:pt>
                <c:pt idx="109">
                  <c:v>8 PM</c:v>
                </c:pt>
                <c:pt idx="110">
                  <c:v>11 AM
10-Aug</c:v>
                </c:pt>
                <c:pt idx="111">
                  <c:v>12 PM</c:v>
                </c:pt>
                <c:pt idx="112">
                  <c:v>1 PM</c:v>
                </c:pt>
                <c:pt idx="113">
                  <c:v>2 PM</c:v>
                </c:pt>
                <c:pt idx="114">
                  <c:v>8 PM</c:v>
                </c:pt>
                <c:pt idx="115">
                  <c:v>9 PM</c:v>
                </c:pt>
                <c:pt idx="116">
                  <c:v>8 AM
11-Aug</c:v>
                </c:pt>
                <c:pt idx="117">
                  <c:v>10 AM</c:v>
                </c:pt>
                <c:pt idx="118">
                  <c:v>12 PM</c:v>
                </c:pt>
                <c:pt idx="119">
                  <c:v>2 PM</c:v>
                </c:pt>
                <c:pt idx="120">
                  <c:v>5 PM</c:v>
                </c:pt>
                <c:pt idx="121">
                  <c:v>6 PM</c:v>
                </c:pt>
                <c:pt idx="122">
                  <c:v>7 PM</c:v>
                </c:pt>
                <c:pt idx="123">
                  <c:v>8 PM</c:v>
                </c:pt>
                <c:pt idx="124">
                  <c:v>12 AM
12-Aug</c:v>
                </c:pt>
                <c:pt idx="125">
                  <c:v>2 AM</c:v>
                </c:pt>
                <c:pt idx="126">
                  <c:v>8 AM</c:v>
                </c:pt>
                <c:pt idx="127">
                  <c:v>9 AM</c:v>
                </c:pt>
                <c:pt idx="128">
                  <c:v>10 AM</c:v>
                </c:pt>
                <c:pt idx="129">
                  <c:v>11 AM</c:v>
                </c:pt>
                <c:pt idx="130">
                  <c:v>12 PM</c:v>
                </c:pt>
                <c:pt idx="131">
                  <c:v>1 PM</c:v>
                </c:pt>
                <c:pt idx="132">
                  <c:v>2 PM</c:v>
                </c:pt>
                <c:pt idx="133">
                  <c:v>3 PM</c:v>
                </c:pt>
                <c:pt idx="134">
                  <c:v>4 PM</c:v>
                </c:pt>
                <c:pt idx="135">
                  <c:v>5 PM</c:v>
                </c:pt>
                <c:pt idx="136">
                  <c:v>6 PM</c:v>
                </c:pt>
                <c:pt idx="137">
                  <c:v>7 PM</c:v>
                </c:pt>
                <c:pt idx="138">
                  <c:v>8 PM</c:v>
                </c:pt>
                <c:pt idx="139">
                  <c:v>9 PM</c:v>
                </c:pt>
                <c:pt idx="140">
                  <c:v>8 AM
13-Aug</c:v>
                </c:pt>
                <c:pt idx="141">
                  <c:v>9 AM</c:v>
                </c:pt>
                <c:pt idx="142">
                  <c:v>10 AM</c:v>
                </c:pt>
                <c:pt idx="143">
                  <c:v>11 AM</c:v>
                </c:pt>
                <c:pt idx="144">
                  <c:v>12 PM</c:v>
                </c:pt>
                <c:pt idx="145">
                  <c:v>1 PM</c:v>
                </c:pt>
                <c:pt idx="146">
                  <c:v>2 PM</c:v>
                </c:pt>
                <c:pt idx="147">
                  <c:v>5 PM</c:v>
                </c:pt>
                <c:pt idx="148">
                  <c:v>6 PM</c:v>
                </c:pt>
                <c:pt idx="149">
                  <c:v>7 PM</c:v>
                </c:pt>
                <c:pt idx="150">
                  <c:v>11 PM</c:v>
                </c:pt>
              </c:strCache>
            </c:strRef>
          </c:cat>
          <c:val>
            <c:numRef>
              <c:f>'Time Series'!$B$26:$B$203</c:f>
              <c:numCache>
                <c:formatCode>General</c:formatCode>
                <c:ptCount val="151"/>
                <c:pt idx="0">
                  <c:v>1</c:v>
                </c:pt>
                <c:pt idx="1">
                  <c:v>1</c:v>
                </c:pt>
                <c:pt idx="2">
                  <c:v>1</c:v>
                </c:pt>
                <c:pt idx="3">
                  <c:v>1</c:v>
                </c:pt>
                <c:pt idx="4">
                  <c:v>1</c:v>
                </c:pt>
                <c:pt idx="5">
                  <c:v>1</c:v>
                </c:pt>
                <c:pt idx="6">
                  <c:v>1</c:v>
                </c:pt>
                <c:pt idx="7">
                  <c:v>1</c:v>
                </c:pt>
                <c:pt idx="8">
                  <c:v>1</c:v>
                </c:pt>
                <c:pt idx="9">
                  <c:v>2</c:v>
                </c:pt>
                <c:pt idx="10">
                  <c:v>3</c:v>
                </c:pt>
                <c:pt idx="11">
                  <c:v>3</c:v>
                </c:pt>
                <c:pt idx="12">
                  <c:v>1</c:v>
                </c:pt>
                <c:pt idx="13">
                  <c:v>1</c:v>
                </c:pt>
                <c:pt idx="14">
                  <c:v>2</c:v>
                </c:pt>
                <c:pt idx="15">
                  <c:v>2</c:v>
                </c:pt>
                <c:pt idx="16">
                  <c:v>3</c:v>
                </c:pt>
                <c:pt idx="17">
                  <c:v>2</c:v>
                </c:pt>
                <c:pt idx="18">
                  <c:v>1</c:v>
                </c:pt>
                <c:pt idx="19">
                  <c:v>3</c:v>
                </c:pt>
                <c:pt idx="20">
                  <c:v>1</c:v>
                </c:pt>
                <c:pt idx="21">
                  <c:v>3</c:v>
                </c:pt>
                <c:pt idx="22">
                  <c:v>1</c:v>
                </c:pt>
                <c:pt idx="23">
                  <c:v>2</c:v>
                </c:pt>
                <c:pt idx="24">
                  <c:v>1</c:v>
                </c:pt>
                <c:pt idx="25">
                  <c:v>1</c:v>
                </c:pt>
                <c:pt idx="26">
                  <c:v>1</c:v>
                </c:pt>
                <c:pt idx="27">
                  <c:v>2</c:v>
                </c:pt>
                <c:pt idx="28">
                  <c:v>1</c:v>
                </c:pt>
                <c:pt idx="29">
                  <c:v>2</c:v>
                </c:pt>
                <c:pt idx="30">
                  <c:v>3</c:v>
                </c:pt>
                <c:pt idx="31">
                  <c:v>3</c:v>
                </c:pt>
                <c:pt idx="32">
                  <c:v>4</c:v>
                </c:pt>
                <c:pt idx="33">
                  <c:v>1</c:v>
                </c:pt>
                <c:pt idx="34">
                  <c:v>1</c:v>
                </c:pt>
                <c:pt idx="35">
                  <c:v>1</c:v>
                </c:pt>
                <c:pt idx="36">
                  <c:v>1</c:v>
                </c:pt>
                <c:pt idx="37">
                  <c:v>2</c:v>
                </c:pt>
                <c:pt idx="38">
                  <c:v>1</c:v>
                </c:pt>
                <c:pt idx="39">
                  <c:v>1</c:v>
                </c:pt>
                <c:pt idx="40">
                  <c:v>1</c:v>
                </c:pt>
                <c:pt idx="41">
                  <c:v>1</c:v>
                </c:pt>
                <c:pt idx="42">
                  <c:v>1</c:v>
                </c:pt>
                <c:pt idx="43">
                  <c:v>5</c:v>
                </c:pt>
                <c:pt idx="44">
                  <c:v>5</c:v>
                </c:pt>
                <c:pt idx="45">
                  <c:v>1</c:v>
                </c:pt>
                <c:pt idx="46">
                  <c:v>2</c:v>
                </c:pt>
                <c:pt idx="47">
                  <c:v>4</c:v>
                </c:pt>
                <c:pt idx="48">
                  <c:v>4</c:v>
                </c:pt>
                <c:pt idx="49">
                  <c:v>2</c:v>
                </c:pt>
                <c:pt idx="50">
                  <c:v>2</c:v>
                </c:pt>
                <c:pt idx="51">
                  <c:v>2</c:v>
                </c:pt>
                <c:pt idx="52">
                  <c:v>1</c:v>
                </c:pt>
                <c:pt idx="53">
                  <c:v>1</c:v>
                </c:pt>
                <c:pt idx="54">
                  <c:v>1</c:v>
                </c:pt>
                <c:pt idx="55">
                  <c:v>1</c:v>
                </c:pt>
                <c:pt idx="56">
                  <c:v>4</c:v>
                </c:pt>
                <c:pt idx="57">
                  <c:v>6</c:v>
                </c:pt>
                <c:pt idx="58">
                  <c:v>2</c:v>
                </c:pt>
                <c:pt idx="59">
                  <c:v>10</c:v>
                </c:pt>
                <c:pt idx="60">
                  <c:v>10</c:v>
                </c:pt>
                <c:pt idx="61">
                  <c:v>4</c:v>
                </c:pt>
                <c:pt idx="62">
                  <c:v>1</c:v>
                </c:pt>
                <c:pt idx="63">
                  <c:v>2</c:v>
                </c:pt>
                <c:pt idx="64">
                  <c:v>3</c:v>
                </c:pt>
                <c:pt idx="65">
                  <c:v>1</c:v>
                </c:pt>
                <c:pt idx="66">
                  <c:v>1</c:v>
                </c:pt>
                <c:pt idx="67">
                  <c:v>1</c:v>
                </c:pt>
                <c:pt idx="68">
                  <c:v>1</c:v>
                </c:pt>
                <c:pt idx="69">
                  <c:v>1</c:v>
                </c:pt>
                <c:pt idx="70">
                  <c:v>1</c:v>
                </c:pt>
                <c:pt idx="71">
                  <c:v>1</c:v>
                </c:pt>
                <c:pt idx="72">
                  <c:v>4</c:v>
                </c:pt>
                <c:pt idx="73">
                  <c:v>2</c:v>
                </c:pt>
                <c:pt idx="74">
                  <c:v>1</c:v>
                </c:pt>
                <c:pt idx="75">
                  <c:v>5</c:v>
                </c:pt>
                <c:pt idx="76">
                  <c:v>5</c:v>
                </c:pt>
                <c:pt idx="77">
                  <c:v>2</c:v>
                </c:pt>
                <c:pt idx="78">
                  <c:v>7</c:v>
                </c:pt>
                <c:pt idx="79">
                  <c:v>4</c:v>
                </c:pt>
                <c:pt idx="80">
                  <c:v>1</c:v>
                </c:pt>
                <c:pt idx="81">
                  <c:v>2</c:v>
                </c:pt>
                <c:pt idx="82">
                  <c:v>1</c:v>
                </c:pt>
                <c:pt idx="83">
                  <c:v>1</c:v>
                </c:pt>
                <c:pt idx="84">
                  <c:v>3</c:v>
                </c:pt>
                <c:pt idx="85">
                  <c:v>1</c:v>
                </c:pt>
                <c:pt idx="86">
                  <c:v>5</c:v>
                </c:pt>
                <c:pt idx="87">
                  <c:v>2</c:v>
                </c:pt>
                <c:pt idx="88">
                  <c:v>3</c:v>
                </c:pt>
                <c:pt idx="89">
                  <c:v>3</c:v>
                </c:pt>
                <c:pt idx="90">
                  <c:v>1</c:v>
                </c:pt>
                <c:pt idx="91">
                  <c:v>2</c:v>
                </c:pt>
                <c:pt idx="92">
                  <c:v>1</c:v>
                </c:pt>
                <c:pt idx="93">
                  <c:v>3</c:v>
                </c:pt>
                <c:pt idx="94">
                  <c:v>3</c:v>
                </c:pt>
                <c:pt idx="95">
                  <c:v>1</c:v>
                </c:pt>
                <c:pt idx="96">
                  <c:v>1</c:v>
                </c:pt>
                <c:pt idx="97">
                  <c:v>2</c:v>
                </c:pt>
                <c:pt idx="98">
                  <c:v>1</c:v>
                </c:pt>
                <c:pt idx="99">
                  <c:v>2</c:v>
                </c:pt>
                <c:pt idx="100">
                  <c:v>1</c:v>
                </c:pt>
                <c:pt idx="101">
                  <c:v>1</c:v>
                </c:pt>
                <c:pt idx="102">
                  <c:v>1</c:v>
                </c:pt>
                <c:pt idx="103">
                  <c:v>2</c:v>
                </c:pt>
                <c:pt idx="104">
                  <c:v>1</c:v>
                </c:pt>
                <c:pt idx="105">
                  <c:v>3</c:v>
                </c:pt>
                <c:pt idx="106">
                  <c:v>3</c:v>
                </c:pt>
                <c:pt idx="107">
                  <c:v>2</c:v>
                </c:pt>
                <c:pt idx="108">
                  <c:v>2</c:v>
                </c:pt>
                <c:pt idx="109">
                  <c:v>2</c:v>
                </c:pt>
                <c:pt idx="110">
                  <c:v>2</c:v>
                </c:pt>
                <c:pt idx="111">
                  <c:v>3</c:v>
                </c:pt>
                <c:pt idx="112">
                  <c:v>4</c:v>
                </c:pt>
                <c:pt idx="113">
                  <c:v>1</c:v>
                </c:pt>
                <c:pt idx="114">
                  <c:v>2</c:v>
                </c:pt>
                <c:pt idx="115">
                  <c:v>2</c:v>
                </c:pt>
                <c:pt idx="116">
                  <c:v>1</c:v>
                </c:pt>
                <c:pt idx="117">
                  <c:v>1</c:v>
                </c:pt>
                <c:pt idx="118">
                  <c:v>1</c:v>
                </c:pt>
                <c:pt idx="119">
                  <c:v>1</c:v>
                </c:pt>
                <c:pt idx="120">
                  <c:v>1</c:v>
                </c:pt>
                <c:pt idx="121">
                  <c:v>1</c:v>
                </c:pt>
                <c:pt idx="122">
                  <c:v>1</c:v>
                </c:pt>
                <c:pt idx="123">
                  <c:v>1</c:v>
                </c:pt>
                <c:pt idx="124">
                  <c:v>1</c:v>
                </c:pt>
                <c:pt idx="125">
                  <c:v>1</c:v>
                </c:pt>
                <c:pt idx="126">
                  <c:v>3</c:v>
                </c:pt>
                <c:pt idx="127">
                  <c:v>1</c:v>
                </c:pt>
                <c:pt idx="128">
                  <c:v>1</c:v>
                </c:pt>
                <c:pt idx="129">
                  <c:v>1</c:v>
                </c:pt>
                <c:pt idx="130">
                  <c:v>5</c:v>
                </c:pt>
                <c:pt idx="131">
                  <c:v>5</c:v>
                </c:pt>
                <c:pt idx="132">
                  <c:v>3</c:v>
                </c:pt>
                <c:pt idx="133">
                  <c:v>1</c:v>
                </c:pt>
                <c:pt idx="134">
                  <c:v>2</c:v>
                </c:pt>
                <c:pt idx="135">
                  <c:v>4</c:v>
                </c:pt>
                <c:pt idx="136">
                  <c:v>1</c:v>
                </c:pt>
                <c:pt idx="137">
                  <c:v>2</c:v>
                </c:pt>
                <c:pt idx="138">
                  <c:v>4</c:v>
                </c:pt>
                <c:pt idx="139">
                  <c:v>2</c:v>
                </c:pt>
                <c:pt idx="140">
                  <c:v>3</c:v>
                </c:pt>
                <c:pt idx="141">
                  <c:v>1</c:v>
                </c:pt>
                <c:pt idx="142">
                  <c:v>1</c:v>
                </c:pt>
                <c:pt idx="143">
                  <c:v>2</c:v>
                </c:pt>
                <c:pt idx="144">
                  <c:v>1</c:v>
                </c:pt>
                <c:pt idx="145">
                  <c:v>1</c:v>
                </c:pt>
                <c:pt idx="146">
                  <c:v>4</c:v>
                </c:pt>
                <c:pt idx="147">
                  <c:v>4</c:v>
                </c:pt>
                <c:pt idx="148">
                  <c:v>1</c:v>
                </c:pt>
                <c:pt idx="149">
                  <c:v>1</c:v>
                </c:pt>
                <c:pt idx="150">
                  <c:v>8</c:v>
                </c:pt>
              </c:numCache>
            </c:numRef>
          </c:val>
        </c:ser>
        <c:axId val="29217512"/>
        <c:axId val="61631017"/>
      </c:barChart>
      <c:catAx>
        <c:axId val="29217512"/>
        <c:scaling>
          <c:orientation val="minMax"/>
        </c:scaling>
        <c:axPos val="b"/>
        <c:delete val="0"/>
        <c:numFmt formatCode="General" sourceLinked="1"/>
        <c:majorTickMark val="out"/>
        <c:minorTickMark val="none"/>
        <c:tickLblPos val="nextTo"/>
        <c:crossAx val="61631017"/>
        <c:crosses val="autoZero"/>
        <c:auto val="1"/>
        <c:lblOffset val="100"/>
        <c:noMultiLvlLbl val="0"/>
      </c:catAx>
      <c:valAx>
        <c:axId val="61631017"/>
        <c:scaling>
          <c:orientation val="minMax"/>
        </c:scaling>
        <c:axPos val="l"/>
        <c:majorGridlines/>
        <c:delete val="0"/>
        <c:numFmt formatCode="General" sourceLinked="1"/>
        <c:majorTickMark val="out"/>
        <c:minorTickMark val="none"/>
        <c:tickLblPos val="nextTo"/>
        <c:crossAx val="29217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380248"/>
        <c:axId val="4204505"/>
      </c:barChart>
      <c:catAx>
        <c:axId val="153802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4505"/>
        <c:crosses val="autoZero"/>
        <c:auto val="1"/>
        <c:lblOffset val="100"/>
        <c:noMultiLvlLbl val="0"/>
      </c:catAx>
      <c:valAx>
        <c:axId val="4204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840546"/>
        <c:axId val="5020595"/>
      </c:barChart>
      <c:catAx>
        <c:axId val="378405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20595"/>
        <c:crosses val="autoZero"/>
        <c:auto val="1"/>
        <c:lblOffset val="100"/>
        <c:noMultiLvlLbl val="0"/>
      </c:catAx>
      <c:valAx>
        <c:axId val="502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0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185356"/>
        <c:axId val="4015021"/>
      </c:barChart>
      <c:catAx>
        <c:axId val="451853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5021"/>
        <c:crosses val="autoZero"/>
        <c:auto val="1"/>
        <c:lblOffset val="100"/>
        <c:noMultiLvlLbl val="0"/>
      </c:catAx>
      <c:valAx>
        <c:axId val="4015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8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135190"/>
        <c:axId val="56781255"/>
      </c:barChart>
      <c:catAx>
        <c:axId val="361351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81255"/>
        <c:crosses val="autoZero"/>
        <c:auto val="1"/>
        <c:lblOffset val="100"/>
        <c:noMultiLvlLbl val="0"/>
      </c:catAx>
      <c:valAx>
        <c:axId val="5678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3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269248"/>
        <c:axId val="35878913"/>
      </c:barChart>
      <c:catAx>
        <c:axId val="412692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78913"/>
        <c:crosses val="autoZero"/>
        <c:auto val="1"/>
        <c:lblOffset val="100"/>
        <c:noMultiLvlLbl val="0"/>
      </c:catAx>
      <c:valAx>
        <c:axId val="35878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6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474762"/>
        <c:axId val="20510811"/>
      </c:barChart>
      <c:catAx>
        <c:axId val="54474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10811"/>
        <c:crosses val="autoZero"/>
        <c:auto val="1"/>
        <c:lblOffset val="100"/>
        <c:noMultiLvlLbl val="0"/>
      </c:catAx>
      <c:valAx>
        <c:axId val="20510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379572"/>
        <c:axId val="50762965"/>
      </c:barChart>
      <c:catAx>
        <c:axId val="50379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62965"/>
        <c:crosses val="autoZero"/>
        <c:auto val="1"/>
        <c:lblOffset val="100"/>
        <c:noMultiLvlLbl val="0"/>
      </c:catAx>
      <c:valAx>
        <c:axId val="5076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79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213502"/>
        <c:axId val="18159471"/>
      </c:barChart>
      <c:catAx>
        <c:axId val="54213502"/>
        <c:scaling>
          <c:orientation val="minMax"/>
        </c:scaling>
        <c:axPos val="b"/>
        <c:delete val="1"/>
        <c:majorTickMark val="out"/>
        <c:minorTickMark val="none"/>
        <c:tickLblPos val="none"/>
        <c:crossAx val="18159471"/>
        <c:crosses val="autoZero"/>
        <c:auto val="1"/>
        <c:lblOffset val="100"/>
        <c:noMultiLvlLbl val="0"/>
      </c:catAx>
      <c:valAx>
        <c:axId val="18159471"/>
        <c:scaling>
          <c:orientation val="minMax"/>
        </c:scaling>
        <c:axPos val="l"/>
        <c:delete val="1"/>
        <c:majorTickMark val="out"/>
        <c:minorTickMark val="none"/>
        <c:tickLblPos val="none"/>
        <c:crossAx val="54213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1" refreshedBy="Marc Smith" refreshedVersion="5">
  <cacheSource type="worksheet">
    <worksheetSource ref="A2:BL32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1">
        <s v="socialmarketing type2diabetes childhoodobesity healthdisparities"/>
        <s v="dailymile childhoodobesity growinguphealthy"/>
        <m/>
        <s v="obesity cardiovasculardisease diabetes childhoodobesity minoritybusiness pharmaceuticalindustry biopharma diet food"/>
        <s v="secondorderthinking localaction community childhoodobesity"/>
        <s v="childhoodobesityplan childhoodobesity health shocking"/>
        <s v="children exercise obesity childhoodobesity kids physicalactivity parents"/>
        <s v="children exercise obesity childhoodobesity kids"/>
        <s v="childhoodobesity"/>
        <s v="bizzarcar bullying childhoodobesity safmjetsetbreakfast"/>
        <s v="behaviourchangetechniques theory"/>
        <s v="childhoodobesity screentime"/>
        <s v="childhoodobesity healthycalories obesityinchildren unhealthykids unhealthyhabits"/>
        <s v="childhoodobesity pedsendo"/>
        <s v="childhoodobesity coc19"/>
        <s v="childhoodobesity nutrition nafld obesity"/>
        <s v="climatecrisis visionzero childhoodobesity oilwars rideabike itsportland justwalkdammit"/>
        <s v="playmuststay play playgrounds childhoodobesity"/>
        <s v="childhoodobesity foodindustry nutrition health food"/>
        <s v="moms randirobics healthykids childhoodobesity exercise family education recipes parents randirobicsready randirobicsrecipes randirobicsraw randirobicsrelaxation moms dads"/>
        <s v="blackswimmers physicalactivity mentalwellness childhoodobesity sports"/>
        <s v="ks1 ks2 activelearning childhoodobesity classroombased"/>
        <s v="health wellbeing childhoodobesity"/>
        <s v="healthandwellbeing childhoodobesity"/>
        <s v="junkfoodadban childhoodobesity"/>
        <s v="obesity"/>
        <s v="junkfoodadban"/>
        <s v="urbanhealth"/>
        <s v="playgrounds"/>
        <s v="latest baby foods sugars diet nutrition food childhealth childhoodobesity publichealth free"/>
        <s v="latest baby foods sugars diet nutrition food"/>
        <s v="playmuststay childhoodobesity mentalhealth physicalactivity"/>
        <s v="playgrounds childhoodobesity mentalhealth playmuststay"/>
        <s v="playmuststay childhoodobesity mentalhealth"/>
        <s v="sugarreduction caloriereduction"/>
        <s v="childhoodobesity client fmcg"/>
        <s v="obesity food diet weightloss weightlosstips nutrition conferences meetings bariatricsurgery scientficevents childhoodobesity fitness"/>
        <s v="childhoodobesity metabolicsyndrome paediatrichospitalinchennai paediatricsurgeryhospital"/>
        <s v="trendingtopictuesday publichealth nutrition dairy plantbasedfood vegan obesity childhoodhealth texaschildrens uthealth utsph childhoodobesity"/>
        <s v="trendingtopictuesday"/>
        <s v="healthyhoops asthma childhoodobesity basketball"/>
        <s v="preschools childhoodobesity"/>
        <s v="unhealthyfood"/>
        <s v="nottscc childhoodobesity selfhelp"/>
        <s v="prevent childhoodobesity preventionnotcure"/>
        <s v="prevent"/>
        <s v="childhoodobesity altamed childrenshealth obesity"/>
        <s v="childhoodobesity healthyeating nutritioneducation toronto sugar"/>
        <s v="hormone weight loss obese"/>
        <s v="weight bariatric surgery"/>
        <s v="researchers metabolic enzyme obesity fatty liver"/>
        <s v="children risk obesity deprivation"/>
        <s v="exercise brain overweight obese"/>
        <s v="sugartax childhoodobesity health inequality"/>
        <s v="obesity sugartax childhoodobesity nutrition nutritionist"/>
        <s v="sugarreduction caloriereduction foodmatterslive2019 sugartax childhoodobesity"/>
        <s v="children boys overweight parents physicalactivity healthymeals health childhoodobesity"/>
        <s v="plastics obesity childhoodobesity plasticpollution"/>
        <s v="unhealthyfood childhoodobesity diabetes cancer"/>
        <s v="parents child qut childhoodobesity"/>
        <s v="weight bariatric surgery overweight childhoodobesity bariatricsurgery"/>
        <s v="researchers metabolic enzyme obesity fatty liver overweight childhoodobesity bariatricsurgery"/>
        <s v="children risk obesity deprivation overweight childhoodobesity bariatricsurgery dashdiet"/>
        <s v="exercise brain overweight obese overweight childhoodobesity bariatricsurgery"/>
        <s v="anti obesity overweight childhoodobesity bariatricsurgery"/>
        <s v="parental childhood obesity overweight childhoodobesity bariatricsurgery"/>
        <s v="exposure childhood obesity overweight childhoodobesity bariatricsurgery"/>
        <s v="hormone weight loss obese overweight childhoodobesity bariatricsurgery"/>
        <s v="parents child qut"/>
        <s v="obesity endocrinilogy nutrition childhoodobesity endocrinology diabetesmellitus eatingdisorders type1diabetes"/>
        <s v="obesity weightmanagement anti diet nutrition obesity diabetes obesitycurrentresearch childhoodobesity obesity endocrinology gynecology obstetrics bariatricsurgery"/>
        <s v="obesity childhoodobesity obesitycurrentresearch bariatricsurgery obesityandcancer eatingdisorders type1diabetes"/>
        <s v="obesity childhoodobesity obesitycurrentresearch bariatricsurgery obesityandcancer eatingdisorders"/>
        <s v="research childhoodobesity obesity plastics"/>
        <s v="cocacola childhoodobesity premierleague unhealthychoices allaboutmoney"/>
        <s v="childhoodobesity preschool"/>
        <s v="obesity healthcare poverty childhoodobesity"/>
        <s v="behaviourchangetechniques theory infantfeeding childhoodobesity"/>
        <s v="systemsscience childhoodobesity"/>
        <s v="bmi preschoolers childhoodobesity"/>
        <s v="obesity childhoodobesity"/>
        <s v="preschool childhoodobesity cfir impsci"/>
        <s v="childhoodobesity primaryschool"/>
        <s v="pregnancy ehealth"/>
        <s v="childhoodobesity processevaluation fidelityfriends"/>
        <s v="childhoodobesity nextgeneration eatingdisorders"/>
        <s v="bariatricsurgeon drvikramlotwala weightlossexpert wingsbariatrics obesitycentresurat childhoodobesity"/>
        <s v="childhoodobesity bariatricsurgeon drvikramlotwala surat"/>
        <s v="milka childhoodobesity overweight"/>
        <s v="preschool childhoodobesity"/>
        <s v="thetruthhurts truthsetusfree foodtruths healthyiseasy selfcare healthyfamilyeats healthynotill childhoodobesity childhoodobesityawareness mom"/>
        <s v="diabetes heartdisease cancer childhoodobesity"/>
        <s v="childhoodobesity childrensnutrition"/>
        <s v="internationalyouthday childhoodobesity"/>
        <s v="childhoodobesity healthykids"/>
        <s v="childhoodobesity coc19 youthsparkchange youth4youth"/>
        <s v="timefreedom thankyou makeadifference sograteful creating globalcelebration2019 childhoodobesity happiness"/>
        <s v="eathealthy healthyfood 5aday fruitandveg cemas childhoodobesity fruit"/>
        <s v="cemas healthykids childhoodobesity"/>
        <s v="brent childhoodobesity brentscrutiny"/>
        <s v="childhoodobesity pasos2019"/>
        <s v="childhoodobesity obesity"/>
        <s v="weightloss childhoodobesity health fitness"/>
        <s v="moms randirobics healthykids childhoodobesity exercise family education"/>
        <s v="childhoodobesity hdchi"/>
        <s v="moms randirobics kidsfitness kidsmusic healthykids kidsfitness obesity"/>
        <s v="moms randirobics healthykids childhoodobesity exercise family"/>
        <s v="children teens childhooddiabetes childhoodobesity teensuicides childhooddepression"/>
        <s v="children teens"/>
        <s v="urbanhealth icymi childhoodobesity ltcs"/>
        <s v="childhoodobesity backtoschool kidsnutrition healthykids"/>
        <s v="childhoodobesity primaryschool schoolactivity edtech"/>
        <s v="pregnancy childhoodobesity"/>
        <s v="diabetes pregnancy childhoodobesity"/>
        <s v="pregnancy ehealth childhoodobesity dohad"/>
        <s v="sugartax childhoodobesity"/>
        <s v="reformulation portionsize sugartax childhoodobesity"/>
        <s v="childhoodobesity obesity prevention"/>
        <s v="ks1 ks2 activelearning childhoodobesity classroombased competitivepricing"/>
        <s v="dominos ncds childhoodobesity"/>
        <s v="physicalactivity childhoodobesity"/>
        <s v="child schoolfood childhoodobesity"/>
        <s v="schoolfood realworldlearning childhoodobesity"/>
        <s v="childhoodobesity obesitytaskforce"/>
        <s v="childhoodobesity ltcs placebasedhealth"/>
        <s v="linkedin weightloss childhoodobesity health fitness"/>
        <s v="childhoodobesity overweightkids skooc kidshealth obesity"/>
        <s v="childhoodobesity overweight kidshealth skooc obesity"/>
        <s v="childhoodobesity bmi overweightkids skooc kidshealth"/>
        <s v="childhoodobesity bullying kidshealth obesity skooc healthcare overweight"/>
        <s v="childhoodobesity kidshealth childrenhealth weightlossprogram obesekids skooc healthyeating"/>
        <s v="childhoodobesity kidshealth obesity skooc healthcare overweight"/>
        <s v="obesity schoolmeals fsm poverty ukedchat scotedchat niedchat edchatie edchat schooldinner diabetes healthyfood healthyeating primaryrocks headteacherchat dinnerladies parenting childhoodobesity"/>
        <s v="obesity schoolmeals fsm poverty ukedchat scotedchat niedchat"/>
        <s v="moms randirobics kidsfitness kidsmusic healthykids kidsfitness obesity childhoodobesity obesity wellness healthyliving parenting fitness weightloss exercise health dance"/>
        <s v="moms pinterest healthykids childhoodobesity exercise family education recipes parents randirobicsready randirobicsrecipes randirobicsraw randirobicsrelaxation randirobicsreading moms dads"/>
        <s v="moms randirobics healthykids childhoodobesity exercise family education recipes parents randirobicsready randirobicsrecipes randirobicsraw randirobicsrelaxation moms dads randirobicsreading"/>
        <s v="moms randirobics pinterest healthykids childhoodobesity exercise family education recipes parents randirobicsready randirobicsrecipes randirobicsraw randirobicsrelaxation moms dads randirobicsreading"/>
        <s v="fitness kids news randirobics parents longisland mediabuzz kidsfitness childhoodobesity educational obesity"/>
        <s v="fitness kids news randirobics parents"/>
        <s v="moms randirobics pinterest healthykids childhoodobesity exercise fami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1">
        <d v="2019-07-31T20:18:46.000"/>
        <d v="2019-07-31T20:20:19.000"/>
        <d v="2019-07-31T19:58:00.000"/>
        <d v="2019-04-30T18:00:01.000"/>
        <d v="2019-07-31T20:27:48.000"/>
        <d v="2019-08-01T13:10:24.000"/>
        <d v="2019-08-01T13:28:14.000"/>
        <d v="2019-08-01T14:38:58.000"/>
        <d v="2019-07-31T19:16:03.000"/>
        <d v="2019-08-01T18:14:28.000"/>
        <d v="2019-08-01T19:20:49.000"/>
        <d v="2019-08-01T21:14:56.000"/>
        <d v="2019-08-01T22:18:39.000"/>
        <d v="2019-07-29T17:01:24.000"/>
        <d v="2019-08-02T00:51:41.000"/>
        <d v="2019-07-28T06:33:52.000"/>
        <d v="2019-08-02T07:41:16.000"/>
        <d v="2019-08-02T10:14:37.000"/>
        <d v="2019-08-02T13:25:00.000"/>
        <d v="2019-08-02T13:20:05.000"/>
        <d v="2019-08-02T14:13:22.000"/>
        <d v="2019-08-02T14:49:20.000"/>
        <d v="2019-08-02T15:01:49.000"/>
        <d v="2019-08-02T15:33:55.000"/>
        <d v="2019-08-02T15:51:07.000"/>
        <d v="2019-07-31T19:56:53.000"/>
        <d v="2019-08-02T16:18:13.000"/>
        <d v="2019-08-02T16:27:02.000"/>
        <d v="2019-08-02T17:58:36.000"/>
        <d v="2019-08-02T22:53:33.000"/>
        <d v="2019-08-01T21:55:53.000"/>
        <d v="2019-08-02T23:29:32.000"/>
        <d v="2019-08-03T13:02:18.000"/>
        <d v="2019-08-03T21:52:17.000"/>
        <d v="2019-08-04T15:20:40.000"/>
        <d v="2019-08-05T08:05:25.000"/>
        <d v="2019-08-05T11:16:25.000"/>
        <d v="2019-08-05T11:41:47.000"/>
        <d v="2019-08-05T12:01:48.000"/>
        <d v="2019-08-05T12:48:50.000"/>
        <d v="2019-08-05T15:12:48.000"/>
        <d v="2019-08-05T15:52:37.000"/>
        <d v="2019-08-05T15:55:32.000"/>
        <d v="2019-08-05T15:55:26.000"/>
        <d v="2019-08-05T16:04:20.000"/>
        <d v="2019-08-05T16:00:37.000"/>
        <d v="2019-08-05T17:01:55.000"/>
        <d v="2019-08-05T18:25:55.000"/>
        <d v="2019-08-05T19:26:26.000"/>
        <d v="2019-08-05T19:59:07.000"/>
        <d v="2019-08-05T20:55:25.000"/>
        <d v="2019-08-05T22:26:33.000"/>
        <d v="2019-08-06T04:36:38.000"/>
        <d v="2019-08-06T05:45:26.000"/>
        <d v="2019-08-06T05:56:30.000"/>
        <d v="2019-08-06T05:57:13.000"/>
        <d v="2019-08-06T05:59:34.000"/>
        <d v="2019-08-06T06:03:50.000"/>
        <d v="2019-08-06T06:14:41.000"/>
        <d v="2019-08-06T06:18:37.000"/>
        <d v="2019-08-06T06:24:38.000"/>
        <d v="2019-08-06T08:16:04.000"/>
        <d v="2019-08-06T08:19:02.000"/>
        <d v="2019-08-06T08:23:11.000"/>
        <d v="2019-08-01T14:02:23.000"/>
        <d v="2019-08-06T08:31:45.000"/>
        <d v="2019-08-06T08:39:26.000"/>
        <d v="2019-08-06T09:04:16.000"/>
        <d v="2019-08-06T09:06:44.000"/>
        <d v="2019-08-01T12:10:05.000"/>
        <d v="2019-08-06T09:19:21.000"/>
        <d v="2019-08-06T09:19:50.000"/>
        <d v="2019-07-08T08:55:53.000"/>
        <d v="2019-08-06T09:37:35.000"/>
        <d v="2019-08-06T09:54:21.000"/>
        <d v="2019-08-03T11:02:01.000"/>
        <d v="2019-08-06T08:28:58.000"/>
        <d v="2019-08-03T12:38:11.000"/>
        <d v="2019-08-06T09:55:54.000"/>
        <d v="2019-08-06T10:05:00.000"/>
        <d v="2019-08-06T10:06:19.000"/>
        <d v="2019-08-06T09:58:09.000"/>
        <d v="2019-08-06T10:12:31.000"/>
        <d v="2019-08-06T11:37:50.000"/>
        <d v="2019-08-06T12:00:17.000"/>
        <d v="2019-08-06T12:47:19.000"/>
        <d v="2019-08-06T13:08:38.000"/>
        <d v="2019-08-06T13:59:56.000"/>
        <d v="2019-08-06T14:00:28.000"/>
        <d v="2019-08-06T15:56:11.000"/>
        <d v="2019-08-06T18:01:52.000"/>
        <d v="2019-08-07T09:17:15.000"/>
        <d v="2019-08-07T09:17:36.000"/>
        <d v="2019-08-07T10:07:11.000"/>
        <d v="2019-08-07T12:03:28.000"/>
        <d v="2019-08-07T12:52:55.000"/>
        <d v="2019-08-07T13:01:02.000"/>
        <d v="2019-08-07T13:01:36.000"/>
        <d v="2019-08-07T13:12:25.000"/>
        <d v="2019-08-07T13:31:11.000"/>
        <d v="2019-08-07T12:53:31.000"/>
        <d v="2019-08-07T15:43:09.000"/>
        <d v="2019-08-07T16:03:31.000"/>
        <d v="2019-08-07T16:02:14.000"/>
        <d v="2019-08-07T16:08:04.000"/>
        <d v="2019-08-07T16:50:49.000"/>
        <d v="2019-08-07T18:31:41.000"/>
        <d v="2019-08-07T18:36:04.000"/>
        <d v="2019-08-07T20:47:23.000"/>
        <d v="2019-08-07T21:33:49.000"/>
        <d v="2019-08-07T21:41:49.000"/>
        <d v="2019-08-08T00:15:55.000"/>
        <d v="2019-08-08T01:50:16.000"/>
        <d v="2019-08-08T03:32:38.000"/>
        <d v="2019-08-08T03:42:07.000"/>
        <d v="2019-08-02T04:29:14.000"/>
        <d v="2019-08-08T03:42:28.000"/>
        <d v="2019-08-08T05:30:06.000"/>
        <d v="2019-08-08T05:56:32.000"/>
        <d v="2019-08-08T05:57:32.000"/>
        <d v="2019-08-08T05:58:24.000"/>
        <d v="2019-08-08T05:58:49.000"/>
        <d v="2019-08-08T07:59:04.000"/>
        <d v="2019-08-06T10:20:16.000"/>
        <d v="2019-08-06T08:19:42.000"/>
        <d v="2019-08-08T08:28:48.000"/>
        <d v="2019-08-08T09:20:20.000"/>
        <d v="2019-08-08T08:02:55.000"/>
        <d v="2019-08-08T08:05:04.000"/>
        <d v="2019-08-08T09:00:10.000"/>
        <d v="2019-08-08T09:40:20.000"/>
        <d v="2019-08-05T14:56:12.000"/>
        <d v="2019-08-06T08:12:00.000"/>
        <d v="2019-08-05T14:55:03.000"/>
        <d v="2019-08-01T07:27:43.000"/>
        <d v="2019-07-31T09:00:24.000"/>
        <d v="2019-08-06T08:01:06.000"/>
        <d v="2019-08-08T16:41:24.000"/>
        <d v="2019-08-08T16:45:08.000"/>
        <d v="2019-08-08T16:50:05.000"/>
        <d v="2019-08-07T08:00:31.000"/>
        <d v="2019-08-08T20:51:07.000"/>
        <d v="2019-08-08T20:57:55.000"/>
        <d v="2019-08-09T01:16:46.000"/>
        <d v="2019-08-09T02:00:07.000"/>
        <d v="2019-08-09T03:21:46.000"/>
        <d v="2019-07-18T06:24:53.000"/>
        <d v="2019-07-15T03:35:25.000"/>
        <d v="2019-07-11T04:17:43.000"/>
        <d v="2019-07-10T06:19:07.000"/>
        <d v="2019-08-05T12:02:03.000"/>
        <d v="2019-08-06T07:05:15.000"/>
        <d v="2019-08-07T03:53:01.000"/>
        <d v="2019-08-08T04:30:46.000"/>
        <d v="2019-08-09T05:20:44.000"/>
        <d v="2019-08-09T06:55:38.000"/>
        <d v="2019-08-08T10:17:17.000"/>
        <d v="2019-08-01T16:24:32.000"/>
        <d v="2019-08-02T11:59:23.000"/>
        <d v="2019-08-05T16:01:10.000"/>
        <d v="2019-08-05T16:11:53.000"/>
        <d v="2019-08-07T16:40:13.000"/>
        <d v="2019-08-09T10:59:10.000"/>
        <d v="2019-08-09T14:33:30.000"/>
        <d v="2019-08-01T21:06:18.000"/>
        <d v="2019-08-02T16:20:43.000"/>
        <d v="2019-08-09T15:02:17.000"/>
        <d v="2019-08-09T15:50:49.000"/>
        <d v="2019-08-09T20:08:10.000"/>
        <d v="2019-08-09T20:34:13.000"/>
        <d v="2019-08-05T11:07:54.000"/>
        <d v="2019-08-10T11:03:09.000"/>
        <d v="2019-08-05T11:04:50.000"/>
        <d v="2019-08-10T11:06:21.000"/>
        <d v="2019-08-02T10:54:04.000"/>
        <d v="2019-08-10T12:49:09.000"/>
        <d v="2019-08-01T13:49:41.000"/>
        <d v="2019-08-06T06:39:26.000"/>
        <d v="2019-08-06T06:42:25.000"/>
        <d v="2019-08-06T07:19:41.000"/>
        <d v="2019-08-06T08:17:37.000"/>
        <d v="2019-08-08T19:20:39.000"/>
        <d v="2019-08-08T17:01:49.000"/>
        <d v="2019-08-08T17:04:44.000"/>
        <d v="2019-08-09T13:34:42.000"/>
        <d v="2019-08-10T12:22:04.000"/>
        <d v="2019-08-10T13:07:28.000"/>
        <d v="2019-08-10T12:14:31.000"/>
        <d v="2019-08-10T13:17:18.000"/>
        <d v="2019-08-10T13:54:36.000"/>
        <d v="2019-08-10T14:12:10.000"/>
        <d v="2019-08-10T20:42:23.000"/>
        <d v="2019-08-10T20:45:17.000"/>
        <d v="2019-08-10T21:08:27.000"/>
        <d v="2019-08-10T21:12:35.000"/>
        <d v="2019-08-11T08:57:37.000"/>
        <d v="2019-08-11T10:54:08.000"/>
        <d v="2019-08-11T17:49:30.000"/>
        <d v="2019-08-11T18:47:01.000"/>
        <d v="2019-08-11T19:13:32.000"/>
        <d v="2019-08-11T20:52:21.000"/>
        <d v="2019-08-09T02:30:18.000"/>
        <d v="2019-08-12T00:20:06.000"/>
        <d v="2019-08-12T09:49:28.000"/>
        <d v="2019-08-12T11:42:32.000"/>
        <d v="2019-08-12T12:03:47.000"/>
        <d v="2019-08-07T13:02:00.000"/>
        <d v="2019-08-12T12:59:31.000"/>
        <d v="2019-08-12T13:06:38.000"/>
        <d v="2019-08-12T13:14:14.000"/>
        <d v="2019-08-12T13:24:45.000"/>
        <d v="2019-08-12T13:54:07.000"/>
        <d v="2019-08-12T13:55:26.000"/>
        <d v="2019-08-12T14:04:25.000"/>
        <d v="2019-08-12T14:08:40.000"/>
        <d v="2019-08-12T08:09:41.000"/>
        <d v="2019-08-12T12:21:38.000"/>
        <d v="2019-08-12T14:53:07.000"/>
        <d v="2019-08-12T16:00:23.000"/>
        <d v="2019-08-12T16:09:34.000"/>
        <d v="2019-08-12T17:04:18.000"/>
        <d v="2019-08-12T17:35:12.000"/>
        <d v="2019-08-12T17:44:24.000"/>
        <d v="2019-08-12T12:33:44.000"/>
        <d v="2019-08-12T12:55:40.000"/>
        <d v="2019-08-12T15:54:44.000"/>
        <d v="2019-08-12T17:46:53.000"/>
        <d v="2019-08-12T19:06:22.000"/>
        <d v="2019-08-12T19:07:13.000"/>
        <d v="2019-08-12T20:02:03.000"/>
        <d v="2019-08-12T20:37:19.000"/>
        <d v="2019-08-05T17:00:46.000"/>
        <d v="2019-08-12T21:08:29.000"/>
        <d v="2019-08-02T00:31:02.000"/>
        <d v="2019-08-06T02:17:01.000"/>
        <d v="2019-08-12T21:41:46.000"/>
        <d v="2019-08-13T08:00:24.000"/>
        <d v="2019-08-13T08:02:12.000"/>
        <d v="2019-08-01T11:39:17.000"/>
        <d v="2019-08-07T12:35:00.000"/>
        <d v="2019-08-07T18:49:57.000"/>
        <d v="2019-08-07T15:22:38.000"/>
        <d v="2019-08-05T12:43:09.000"/>
        <d v="2019-08-07T09:25:46.000"/>
        <d v="2019-08-13T09:18:09.000"/>
        <d v="2019-08-09T10:01:00.000"/>
        <d v="2019-08-12T10:00:43.000"/>
        <d v="2019-08-13T10:00:44.000"/>
        <d v="2019-08-06T09:27:20.000"/>
        <d v="2019-08-12T08:37:19.000"/>
        <d v="2019-08-13T11:30:00.000"/>
        <d v="2019-08-07T16:11:08.000"/>
        <d v="2019-08-07T16:38:55.000"/>
        <d v="2019-08-08T17:28:27.000"/>
        <d v="2019-08-09T13:02:52.000"/>
        <d v="2019-08-09T19:48:07.000"/>
        <d v="2019-08-10T13:00:49.000"/>
        <d v="2019-08-09T13:39:55.000"/>
        <d v="2019-08-06T09:29:06.000"/>
        <d v="2019-08-02T09:01:04.000"/>
        <d v="2019-08-07T10:21:59.000"/>
        <d v="2019-08-08T13:00:47.000"/>
        <d v="2019-08-07T09:25:23.000"/>
        <d v="2019-08-12T08:38:30.000"/>
        <d v="2019-08-06T13:56:13.000"/>
        <d v="2019-08-01T12:47:53.000"/>
        <d v="2019-08-03T12:47:51.000"/>
        <d v="2019-08-05T12:48:08.000"/>
        <d v="2019-08-07T12:47:51.000"/>
        <d v="2019-08-09T12:47:53.000"/>
        <d v="2019-08-11T12:47:51.000"/>
        <d v="2019-08-13T12:47:52.000"/>
        <d v="2019-08-13T13:41:41.000"/>
        <d v="2019-08-02T14:00:39.000"/>
        <d v="2019-08-01T18:54:50.000"/>
        <d v="2019-08-09T14:58:24.000"/>
        <d v="2019-08-02T16:20:54.000"/>
        <d v="2019-08-01T18:57:31.000"/>
        <d v="2019-08-09T14:57:11.000"/>
        <d v="2019-08-13T14:00:01.000"/>
        <d v="2019-08-13T14:10:57.000"/>
        <d v="2019-07-31T15:00:01.000"/>
        <d v="2019-07-31T15:00:09.000"/>
        <d v="2019-08-13T17:22:10.000"/>
        <d v="2019-08-07T11:48:10.000"/>
        <d v="2019-08-13T17:29:55.000"/>
        <d v="2019-08-08T14:30:29.000"/>
        <d v="2019-08-13T17:22:01.000"/>
        <d v="2019-08-13T17:40:34.000"/>
        <d v="2019-08-13T18:45:00.000"/>
        <d v="2019-08-05T13:45:06.000"/>
        <d v="2019-08-13T08:36:32.000"/>
        <d v="2019-08-05T18:55:10.000"/>
        <d v="2019-08-06T19:01:53.000"/>
        <d v="2019-08-07T18:55:11.000"/>
        <d v="2019-08-08T18:55:11.000"/>
        <d v="2019-08-09T19:10:15.000"/>
        <d v="2019-08-12T20:01:24.000"/>
        <d v="2019-08-13T19:40:10.000"/>
        <d v="2019-08-08T13:16:14.000"/>
        <d v="2019-08-01T10:32:46.000"/>
        <d v="2019-08-05T10:43:00.000"/>
        <d v="2019-08-07T06:51:32.000"/>
        <d v="2019-08-08T07:09:52.000"/>
        <d v="2019-08-12T02:00:11.000"/>
        <d v="2019-08-13T14:01:56.000"/>
        <d v="2019-08-13T14:02:03.000"/>
        <d v="2019-08-13T23:38:26.000"/>
        <d v="2019-08-13T11:30:31.000"/>
        <d v="2019-08-13T23:38:40.000"/>
        <d v="2019-08-12T18:16:00.000"/>
        <d v="2019-08-13T23:41:39.000"/>
        <d v="2019-08-01T11:33:02.000"/>
        <d v="2019-08-05T11:10:18.000"/>
        <d v="2019-08-11T14:55:03.000"/>
        <d v="2019-08-12T20:02:21.000"/>
        <d v="2019-08-13T23:37:01.000"/>
        <d v="2019-08-13T23:48:46.000"/>
        <d v="2019-08-13T23:50:10.000"/>
        <d v="2019-08-13T23:50:45.000"/>
        <d v="2019-08-13T23:51:02.000"/>
      </sharedItems>
      <fieldGroup par="66" base="22">
        <rangePr groupBy="hours" autoEnd="1" autoStart="1" startDate="2019-04-30T18:00:01.000" endDate="2019-08-13T23:51:02.000"/>
        <groupItems count="26">
          <s v="&lt;4/30/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30T18:00:01.000" endDate="2019-08-13T23:51:02.000"/>
        <groupItems count="368">
          <s v="&lt;4/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4-30T18:00:01.000" endDate="2019-08-13T23:51:02.000"/>
        <groupItems count="14">
          <s v="&lt;4/30/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4-30T18:00:01.000" endDate="2019-08-13T23:51:02.000"/>
        <groupItems count="3">
          <s v="&lt;4/30/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1">
  <r>
    <s v="tfortune_100"/>
    <s v="phillyinquirer"/>
    <m/>
    <m/>
    <m/>
    <m/>
    <m/>
    <m/>
    <m/>
    <m/>
    <s v="No"/>
    <n v="3"/>
    <m/>
    <m/>
    <x v="0"/>
    <d v="2019-07-31T20:18:46.000"/>
    <s v="@PBlueNovember @PhillyInquirer Lower-income parents often feel they have limited choices. MEE focuses on where parents CAN exert control, by making more informed choices about what they put in their shopping carts. #SocialMarketing #type2diabetes #childhoodobesity #HealthDisparities https://t.co/1DAUHVZD9q https://t.co/11mfiL6hjf"/>
    <s v="https://www.meeproductions.com/ebfbdb/"/>
    <s v="meeproductions.com"/>
    <x v="0"/>
    <s v="https://pbs.twimg.com/media/EA1Il1oW4AAd_II.jpg"/>
    <s v="https://pbs.twimg.com/media/EA1Il1oW4AAd_II.jpg"/>
    <x v="0"/>
    <s v="https://twitter.com/#!/tfortune_100/status/1156660497263026177"/>
    <m/>
    <m/>
    <s v="1156660497263026177"/>
    <s v="1153705611638530050"/>
    <b v="0"/>
    <n v="1"/>
    <s v="2791751166"/>
    <b v="0"/>
    <s v="en"/>
    <m/>
    <s v=""/>
    <b v="0"/>
    <n v="0"/>
    <s v=""/>
    <s v="Twitter Web App"/>
    <b v="0"/>
    <s v="1153705611638530050"/>
    <s v="Tweet"/>
    <n v="0"/>
    <n v="0"/>
    <m/>
    <m/>
    <m/>
    <m/>
    <m/>
    <m/>
    <m/>
    <m/>
    <n v="1"/>
    <s v="21"/>
    <s v="21"/>
    <m/>
    <m/>
    <m/>
    <m/>
    <m/>
    <m/>
    <m/>
    <m/>
    <m/>
  </r>
  <r>
    <s v="tfortune_100"/>
    <s v="theadvocateisin"/>
    <m/>
    <m/>
    <m/>
    <m/>
    <m/>
    <m/>
    <m/>
    <m/>
    <s v="No"/>
    <n v="5"/>
    <m/>
    <m/>
    <x v="1"/>
    <d v="2019-07-31T20:20:19.000"/>
    <s v="@TheAdvocateIsIn Lower-income parents often feel they have limited choices. MEE focuses on where parents CAN exert control, by making more informed choices about what they put in their shopping carts. #SocialMarketing #type2diabetes #childhoodobesity #HealthDisparities https://t.co/1DAUHVZD9q https://t.co/aiWnOimu1p"/>
    <s v="https://www.meeproductions.com/ebfbdb/"/>
    <s v="meeproductions.com"/>
    <x v="0"/>
    <s v="https://pbs.twimg.com/media/EA1I8WRWwAAx-hw.jpg"/>
    <s v="https://pbs.twimg.com/media/EA1I8WRWwAAx-hw.jpg"/>
    <x v="1"/>
    <s v="https://twitter.com/#!/tfortune_100/status/1156660883650752512"/>
    <m/>
    <m/>
    <s v="1156660883650752512"/>
    <s v="1156266959798820864"/>
    <b v="0"/>
    <n v="1"/>
    <s v="800887011422785536"/>
    <b v="0"/>
    <s v="en"/>
    <m/>
    <s v=""/>
    <b v="0"/>
    <n v="0"/>
    <s v=""/>
    <s v="Twitter Web App"/>
    <b v="0"/>
    <s v="1156266959798820864"/>
    <s v="Tweet"/>
    <n v="0"/>
    <n v="0"/>
    <m/>
    <m/>
    <m/>
    <m/>
    <m/>
    <m/>
    <m/>
    <m/>
    <n v="1"/>
    <s v="21"/>
    <s v="21"/>
    <n v="0"/>
    <n v="0"/>
    <n v="1"/>
    <n v="2.857142857142857"/>
    <n v="0"/>
    <n v="0"/>
    <n v="34"/>
    <n v="97.14285714285714"/>
    <n v="35"/>
  </r>
  <r>
    <s v="tfortune_100"/>
    <s v="tfortune_100"/>
    <m/>
    <m/>
    <m/>
    <m/>
    <m/>
    <m/>
    <m/>
    <m/>
    <s v="No"/>
    <n v="6"/>
    <m/>
    <m/>
    <x v="2"/>
    <d v="2019-07-31T19:58:00.000"/>
    <s v="Lower-income parents often feel they have limited choices. MEE focuses on where parents CAN exert control, by making more informed choices about what they put in their shopping carts. #SocialMarketing #type2diabetes #childhoodobesity #HealthDisparities https://t.co/1DAUHVZD9q https://t.co/oYxrcjweee"/>
    <s v="https://www.meeproductions.com/ebfbdb/"/>
    <s v="meeproductions.com"/>
    <x v="0"/>
    <s v="https://pbs.twimg.com/media/EA1D1hkXoAElfnZ.jpg"/>
    <s v="https://pbs.twimg.com/media/EA1D1hkXoAElfnZ.jpg"/>
    <x v="2"/>
    <s v="https://twitter.com/#!/tfortune_100/status/1156655268819820545"/>
    <m/>
    <m/>
    <s v="1156655268819820545"/>
    <m/>
    <b v="0"/>
    <n v="0"/>
    <s v=""/>
    <b v="0"/>
    <s v="en"/>
    <m/>
    <s v=""/>
    <b v="0"/>
    <n v="0"/>
    <s v=""/>
    <s v="Twitter Web App"/>
    <b v="0"/>
    <s v="1156655268819820545"/>
    <s v="Tweet"/>
    <n v="0"/>
    <n v="0"/>
    <m/>
    <m/>
    <m/>
    <m/>
    <m/>
    <m/>
    <m/>
    <m/>
    <n v="1"/>
    <s v="21"/>
    <s v="21"/>
    <n v="0"/>
    <n v="0"/>
    <n v="1"/>
    <n v="2.9411764705882355"/>
    <n v="0"/>
    <n v="0"/>
    <n v="33"/>
    <n v="97.05882352941177"/>
    <n v="34"/>
  </r>
  <r>
    <s v="dhscgovuk"/>
    <s v="amblerschool"/>
    <m/>
    <m/>
    <m/>
    <m/>
    <m/>
    <m/>
    <m/>
    <m/>
    <s v="No"/>
    <n v="7"/>
    <m/>
    <m/>
    <x v="0"/>
    <d v="2019-04-30T18:00:01.000"/>
    <s v="Our new Minister for Public Health and Primary Care @SeemaKennedy visited @AmblerSchool last week to take part in their #DailyMile and discuss healthy food choices._x000a__x000a_Take part in our latest #ChildhoodObesity consultation:_x000a_👉 https://t.co/B5IyqfKzhP #GrowingUpHealthy https://t.co/6qoMEiSpI5"/>
    <s v="https://www.gov.uk/government/consultations/further-advertising-restrictions-for-products-high-in-fat-salt-and-sugar"/>
    <s v="gov.uk"/>
    <x v="1"/>
    <s v="https://pbs.twimg.com/amplify_video_thumb/1123207785813020673/img/mcAFROj9OoLJIdiu.jpg"/>
    <s v="https://pbs.twimg.com/amplify_video_thumb/1123207785813020673/img/mcAFROj9OoLJIdiu.jpg"/>
    <x v="3"/>
    <s v="https://twitter.com/#!/dhscgovuk/status/1123285894042128387"/>
    <m/>
    <m/>
    <s v="1123285894042128387"/>
    <m/>
    <b v="0"/>
    <n v="16"/>
    <s v=""/>
    <b v="0"/>
    <s v="en"/>
    <m/>
    <s v=""/>
    <b v="0"/>
    <n v="21"/>
    <s v=""/>
    <s v="Twitter Media Studio"/>
    <b v="0"/>
    <s v="1123285894042128387"/>
    <s v="Retweet"/>
    <n v="0"/>
    <n v="0"/>
    <m/>
    <m/>
    <m/>
    <m/>
    <m/>
    <m/>
    <m/>
    <m/>
    <n v="1"/>
    <s v="13"/>
    <s v="13"/>
    <m/>
    <m/>
    <m/>
    <m/>
    <m/>
    <m/>
    <m/>
    <m/>
    <m/>
  </r>
  <r>
    <s v="elaine_wyllie"/>
    <s v="amblerschool"/>
    <m/>
    <m/>
    <m/>
    <m/>
    <m/>
    <m/>
    <m/>
    <m/>
    <s v="No"/>
    <n v="8"/>
    <m/>
    <m/>
    <x v="0"/>
    <d v="2019-07-31T20:27:48.000"/>
    <s v="RT @DHSCgovuk: Our new Minister for Public Health and Primary Care @SeemaKennedy visited @AmblerSchool last week to take part in their #Dai…"/>
    <m/>
    <m/>
    <x v="2"/>
    <m/>
    <s v="http://pbs.twimg.com/profile_images/1108025351429652481/TVNIvC1m_normal.jpg"/>
    <x v="4"/>
    <s v="https://twitter.com/#!/elaine_wyllie/status/1156662768856109056"/>
    <m/>
    <m/>
    <s v="1156662768856109056"/>
    <m/>
    <b v="0"/>
    <n v="0"/>
    <s v=""/>
    <b v="0"/>
    <s v="en"/>
    <m/>
    <s v=""/>
    <b v="0"/>
    <n v="21"/>
    <s v="1123285894042128387"/>
    <s v="Twitter for iPhone"/>
    <b v="0"/>
    <s v="1123285894042128387"/>
    <s v="Tweet"/>
    <n v="0"/>
    <n v="0"/>
    <m/>
    <m/>
    <m/>
    <m/>
    <m/>
    <m/>
    <m/>
    <m/>
    <n v="1"/>
    <s v="13"/>
    <s v="13"/>
    <m/>
    <m/>
    <m/>
    <m/>
    <m/>
    <m/>
    <m/>
    <m/>
    <m/>
  </r>
  <r>
    <s v="aharrell2000"/>
    <s v="imetabiopharma"/>
    <m/>
    <m/>
    <m/>
    <m/>
    <m/>
    <m/>
    <m/>
    <m/>
    <s v="No"/>
    <n v="12"/>
    <m/>
    <m/>
    <x v="0"/>
    <d v="2019-08-01T13:10:24.000"/>
    <s v="TENNESSEE…is not the only state (STOP CHILDHOOD OBESITY)_x000a_https://t.co/MBqAeigfXW_x000a_iMetabolic Biopharma Corporation _x000a_#obesity #cardiovasculardisease #diabetes #childhoodobesity #minoritybusiness #pharmaceuticalindustry #biopharma #diet #food @iMetabiopharma"/>
    <s v="https://www.youtube.com/watch?v=g4QVkoQZgCE&amp;feature=youtu.be"/>
    <s v="youtube.com"/>
    <x v="3"/>
    <m/>
    <s v="http://pbs.twimg.com/profile_images/769763389161762816/4QqLZ_4S_normal.jpg"/>
    <x v="5"/>
    <s v="https://twitter.com/#!/aharrell2000/status/1156915081126514688"/>
    <m/>
    <m/>
    <s v="1156915081126514688"/>
    <m/>
    <b v="0"/>
    <n v="0"/>
    <s v=""/>
    <b v="0"/>
    <s v="en"/>
    <m/>
    <s v=""/>
    <b v="0"/>
    <n v="0"/>
    <s v=""/>
    <s v="Hootsuite Inc."/>
    <b v="0"/>
    <s v="1156915081126514688"/>
    <s v="Tweet"/>
    <n v="0"/>
    <n v="0"/>
    <m/>
    <m/>
    <m/>
    <m/>
    <m/>
    <m/>
    <m/>
    <m/>
    <n v="1"/>
    <s v="51"/>
    <s v="51"/>
    <n v="0"/>
    <n v="0"/>
    <n v="0"/>
    <n v="0"/>
    <n v="0"/>
    <n v="0"/>
    <n v="22"/>
    <n v="100"/>
    <n v="22"/>
  </r>
  <r>
    <s v="shift_org"/>
    <s v="shift_org"/>
    <m/>
    <m/>
    <m/>
    <m/>
    <m/>
    <m/>
    <m/>
    <m/>
    <s v="No"/>
    <n v="13"/>
    <m/>
    <m/>
    <x v="2"/>
    <d v="2019-08-01T13:28:14.000"/>
    <s v="“And then what?” Taking a leaf out of Howard Marks’ book and doing some #secondorderthinking for ideas focused on #localaction, #community and reducing #childhoodobesity💡 https://t.co/S7Vm5ISi6o"/>
    <m/>
    <m/>
    <x v="4"/>
    <s v="https://pbs.twimg.com/media/EA40NlCXYAAa39a.jpg"/>
    <s v="https://pbs.twimg.com/media/EA40NlCXYAAa39a.jpg"/>
    <x v="6"/>
    <s v="https://twitter.com/#!/shift_org/status/1156919570231205888"/>
    <m/>
    <m/>
    <s v="1156919570231205888"/>
    <m/>
    <b v="0"/>
    <n v="2"/>
    <s v=""/>
    <b v="0"/>
    <s v="en"/>
    <m/>
    <s v=""/>
    <b v="0"/>
    <n v="0"/>
    <s v=""/>
    <s v="Twitter for iPhone"/>
    <b v="0"/>
    <s v="1156919570231205888"/>
    <s v="Tweet"/>
    <n v="0"/>
    <n v="0"/>
    <s v="-0.1420579,51.5185518 _x000a_-0.076305,51.5185518 _x000a_-0.076305,51.575301 _x000a_-0.1420579,51.575301"/>
    <s v="United Kingdom"/>
    <s v="GB"/>
    <s v="Islington, London"/>
    <s v="544762ebf7fda780"/>
    <s v="Islington"/>
    <s v="city"/>
    <s v="https://api.twitter.com/1.1/geo/id/544762ebf7fda780.json"/>
    <n v="1"/>
    <s v="3"/>
    <s v="3"/>
    <n v="0"/>
    <n v="0"/>
    <n v="0"/>
    <n v="0"/>
    <n v="0"/>
    <n v="0"/>
    <n v="24"/>
    <n v="100"/>
    <n v="24"/>
  </r>
  <r>
    <s v="missbturner"/>
    <s v="dhscgovuk"/>
    <m/>
    <m/>
    <m/>
    <m/>
    <m/>
    <m/>
    <m/>
    <m/>
    <s v="No"/>
    <n v="14"/>
    <m/>
    <m/>
    <x v="0"/>
    <d v="2019-08-01T14:38:58.000"/>
    <s v="Regular physical activity and a good understanding of nutrition is vital for our children. This just shows it! @DHSCgovuk #childhoodobesityplan #childhoodobesity #health #shocking https://t.co/WBwudtZ64L"/>
    <m/>
    <m/>
    <x v="5"/>
    <s v="https://pbs.twimg.com/media/EA5EZxjWsAAJG-8.jpg"/>
    <s v="https://pbs.twimg.com/media/EA5EZxjWsAAJG-8.jpg"/>
    <x v="7"/>
    <s v="https://twitter.com/#!/missbturner/status/1156937368760397825"/>
    <m/>
    <m/>
    <s v="1156937368760397825"/>
    <m/>
    <b v="0"/>
    <n v="10"/>
    <s v=""/>
    <b v="0"/>
    <s v="en"/>
    <m/>
    <s v=""/>
    <b v="0"/>
    <n v="0"/>
    <s v=""/>
    <s v="Twitter for iPhone"/>
    <b v="0"/>
    <s v="1156937368760397825"/>
    <s v="Tweet"/>
    <n v="0"/>
    <n v="0"/>
    <m/>
    <m/>
    <m/>
    <m/>
    <m/>
    <m/>
    <m/>
    <m/>
    <n v="1"/>
    <s v="13"/>
    <s v="13"/>
    <n v="1"/>
    <n v="4.3478260869565215"/>
    <n v="1"/>
    <n v="4.3478260869565215"/>
    <n v="0"/>
    <n v="0"/>
    <n v="21"/>
    <n v="91.30434782608695"/>
    <n v="23"/>
  </r>
  <r>
    <s v="healthykidsblog"/>
    <s v="healthykidsblog"/>
    <m/>
    <m/>
    <m/>
    <m/>
    <m/>
    <m/>
    <m/>
    <m/>
    <s v="No"/>
    <n v="15"/>
    <m/>
    <m/>
    <x v="2"/>
    <d v="2019-07-31T19:16:03.000"/>
    <s v="For #children, #exercise is the key to battling #obesity_x000a__x000a_https://t.co/fuYCeTy0av_x000a__x000a_#ChildhoodObesity #kids #PhysicalActivity #parents https://t.co/QUmru0YSwg"/>
    <s v="http://healthykidsblog.org/for-children-exercise-is-the-key-to-battling-obesity/"/>
    <s v="healthykidsblog.org"/>
    <x v="6"/>
    <s v="https://pbs.twimg.com/media/EA06O4hXYAE-yiv.jpg"/>
    <s v="https://pbs.twimg.com/media/EA06O4hXYAE-yiv.jpg"/>
    <x v="8"/>
    <s v="https://twitter.com/#!/healthykidsblog/status/1156644713308545024"/>
    <m/>
    <m/>
    <s v="1156644713308545024"/>
    <m/>
    <b v="0"/>
    <n v="1"/>
    <s v=""/>
    <b v="0"/>
    <s v="en"/>
    <m/>
    <s v=""/>
    <b v="0"/>
    <n v="1"/>
    <s v=""/>
    <s v="Twitter Web App"/>
    <b v="0"/>
    <s v="1156644713308545024"/>
    <s v="Tweet"/>
    <n v="0"/>
    <n v="0"/>
    <m/>
    <m/>
    <m/>
    <m/>
    <m/>
    <m/>
    <m/>
    <m/>
    <n v="1"/>
    <s v="50"/>
    <s v="50"/>
    <n v="0"/>
    <n v="0"/>
    <n v="0"/>
    <n v="0"/>
    <n v="0"/>
    <n v="0"/>
    <n v="13"/>
    <n v="100"/>
    <n v="13"/>
  </r>
  <r>
    <s v="educationblog"/>
    <s v="healthykidsblog"/>
    <m/>
    <m/>
    <m/>
    <m/>
    <m/>
    <m/>
    <m/>
    <m/>
    <s v="No"/>
    <n v="16"/>
    <m/>
    <m/>
    <x v="0"/>
    <d v="2019-08-01T18:14:28.000"/>
    <s v="RT @HealthyKidsBlog: For #children, #exercise is the key to battling #obesity_x000a__x000a_https://t.co/fuYCeTy0av_x000a__x000a_#ChildhoodObesity #kids #PhysicalAc…"/>
    <s v="http://healthykidsblog.org/for-children-exercise-is-the-key-to-battling-obesity/"/>
    <s v="healthykidsblog.org"/>
    <x v="7"/>
    <m/>
    <s v="http://pbs.twimg.com/profile_images/1036666276255416320/AKQ3bO7S_normal.jpg"/>
    <x v="9"/>
    <s v="https://twitter.com/#!/educationblog/status/1156991604043014146"/>
    <m/>
    <m/>
    <s v="1156991604043014146"/>
    <m/>
    <b v="0"/>
    <n v="0"/>
    <s v=""/>
    <b v="0"/>
    <s v="en"/>
    <m/>
    <s v=""/>
    <b v="0"/>
    <n v="1"/>
    <s v="1156644713308545024"/>
    <s v="Twitter Web App"/>
    <b v="0"/>
    <s v="1156644713308545024"/>
    <s v="Tweet"/>
    <n v="0"/>
    <n v="0"/>
    <m/>
    <m/>
    <m/>
    <m/>
    <m/>
    <m/>
    <m/>
    <m/>
    <n v="1"/>
    <s v="50"/>
    <s v="50"/>
    <n v="0"/>
    <n v="0"/>
    <n v="0"/>
    <n v="0"/>
    <n v="0"/>
    <n v="0"/>
    <n v="14"/>
    <n v="100"/>
    <n v="14"/>
  </r>
  <r>
    <s v="hsphnutrition"/>
    <s v="choicesproject"/>
    <m/>
    <m/>
    <m/>
    <m/>
    <m/>
    <m/>
    <m/>
    <m/>
    <s v="No"/>
    <n v="17"/>
    <m/>
    <m/>
    <x v="0"/>
    <d v="2019-08-01T19:20:49.000"/>
    <s v="RT @CHOICESproject: We're pleased to announce that we've just released a request for proposals today for a new Learning Collaborative Partn…"/>
    <m/>
    <m/>
    <x v="2"/>
    <m/>
    <s v="http://pbs.twimg.com/profile_images/941763655271665667/M0ENFXBK_normal.jpg"/>
    <x v="10"/>
    <s v="https://twitter.com/#!/hsphnutrition/status/1157008299642015744"/>
    <m/>
    <m/>
    <s v="1157008299642015744"/>
    <m/>
    <b v="0"/>
    <n v="0"/>
    <s v=""/>
    <b v="0"/>
    <s v="en"/>
    <m/>
    <s v=""/>
    <b v="0"/>
    <n v="2"/>
    <s v="1157002436525117441"/>
    <s v="Twitter Web App"/>
    <b v="0"/>
    <s v="1157002436525117441"/>
    <s v="Tweet"/>
    <n v="0"/>
    <n v="0"/>
    <m/>
    <m/>
    <m/>
    <m/>
    <m/>
    <m/>
    <m/>
    <m/>
    <n v="1"/>
    <s v="7"/>
    <s v="7"/>
    <n v="1"/>
    <n v="4.761904761904762"/>
    <n v="0"/>
    <n v="0"/>
    <n v="0"/>
    <n v="0"/>
    <n v="20"/>
    <n v="95.23809523809524"/>
    <n v="21"/>
  </r>
  <r>
    <s v="kieronjboyle"/>
    <s v="frameworksinst"/>
    <m/>
    <m/>
    <m/>
    <m/>
    <m/>
    <m/>
    <m/>
    <m/>
    <s v="No"/>
    <n v="18"/>
    <m/>
    <m/>
    <x v="0"/>
    <d v="2019-08-01T21:14:56.000"/>
    <s v="We have our own work underway with @FrameWorksInst on ways of framing #childhoodobesity that draws on many of these tools. Do get in touch if of interest — we're keen to share widely!"/>
    <m/>
    <m/>
    <x v="8"/>
    <m/>
    <s v="http://pbs.twimg.com/profile_images/953242880319152129/eWCE-H5i_normal.jpg"/>
    <x v="11"/>
    <s v="https://twitter.com/#!/kieronjboyle/status/1157037016820998148"/>
    <m/>
    <m/>
    <s v="1157037016820998148"/>
    <s v="1157037014551863297"/>
    <b v="0"/>
    <n v="1"/>
    <s v="24865072"/>
    <b v="0"/>
    <s v="en"/>
    <m/>
    <s v=""/>
    <b v="0"/>
    <n v="0"/>
    <s v=""/>
    <s v="Twitter Web App"/>
    <b v="0"/>
    <s v="1157037014551863297"/>
    <s v="Tweet"/>
    <n v="0"/>
    <n v="0"/>
    <m/>
    <m/>
    <m/>
    <m/>
    <m/>
    <m/>
    <m/>
    <m/>
    <n v="1"/>
    <s v="49"/>
    <s v="49"/>
    <n v="2"/>
    <n v="6.25"/>
    <n v="0"/>
    <n v="0"/>
    <n v="0"/>
    <n v="0"/>
    <n v="30"/>
    <n v="93.75"/>
    <n v="32"/>
  </r>
  <r>
    <s v="aboutkp"/>
    <s v="thrivingschools"/>
    <m/>
    <m/>
    <m/>
    <m/>
    <m/>
    <m/>
    <m/>
    <m/>
    <s v="No"/>
    <n v="19"/>
    <m/>
    <m/>
    <x v="0"/>
    <d v="2019-08-01T22:18:39.000"/>
    <s v="RT @thrivingschools: To truly get at the root causes of #ChildhoodObesity, we must look at the social conditions in which children and thei…"/>
    <m/>
    <m/>
    <x v="8"/>
    <m/>
    <s v="http://pbs.twimg.com/profile_images/616731175332151296/04LgOcoW_normal.png"/>
    <x v="12"/>
    <s v="https://twitter.com/#!/aboutkp/status/1157053054157373441"/>
    <m/>
    <m/>
    <s v="1157053054157373441"/>
    <m/>
    <b v="0"/>
    <n v="0"/>
    <s v=""/>
    <b v="0"/>
    <s v="en"/>
    <m/>
    <s v=""/>
    <b v="0"/>
    <n v="3"/>
    <s v="1157047322834083846"/>
    <s v="Twitter Web App"/>
    <b v="0"/>
    <s v="1157047322834083846"/>
    <s v="Tweet"/>
    <n v="0"/>
    <n v="0"/>
    <m/>
    <m/>
    <m/>
    <m/>
    <m/>
    <m/>
    <m/>
    <m/>
    <n v="1"/>
    <s v="20"/>
    <s v="20"/>
    <n v="0"/>
    <n v="0"/>
    <n v="0"/>
    <n v="0"/>
    <n v="0"/>
    <n v="0"/>
    <n v="23"/>
    <n v="100"/>
    <n v="23"/>
  </r>
  <r>
    <s v="govcanhealth"/>
    <s v="govcanhealth"/>
    <m/>
    <m/>
    <m/>
    <m/>
    <m/>
    <m/>
    <m/>
    <m/>
    <s v="No"/>
    <n v="20"/>
    <m/>
    <m/>
    <x v="2"/>
    <d v="2019-07-29T17:01:24.000"/>
    <s v="The obesity rate among children in Canada has tripled in the last 40 years.  Find out how you can help your child in maintaining a healthy weight: https://t.co/8nkNg56gJd #ChildhoodObesity https://t.co/VChQM8wWPw"/>
    <s v="http://ow.ly/XLEq50vd6uG"/>
    <s v="ow.ly"/>
    <x v="8"/>
    <s v="https://pbs.twimg.com/media/EAqIPJTX4AM-IDU.jpg"/>
    <s v="https://pbs.twimg.com/media/EAqIPJTX4AM-IDU.jpg"/>
    <x v="13"/>
    <s v="https://twitter.com/#!/govcanhealth/status/1155886050751000576"/>
    <m/>
    <m/>
    <s v="1155886050751000576"/>
    <m/>
    <b v="0"/>
    <n v="14"/>
    <s v=""/>
    <b v="0"/>
    <s v="en"/>
    <m/>
    <s v=""/>
    <b v="0"/>
    <n v="18"/>
    <s v=""/>
    <s v="Hootsuite Inc."/>
    <b v="0"/>
    <s v="1155886050751000576"/>
    <s v="Retweet"/>
    <n v="0"/>
    <n v="0"/>
    <m/>
    <m/>
    <m/>
    <m/>
    <m/>
    <m/>
    <m/>
    <m/>
    <n v="1"/>
    <s v="48"/>
    <s v="48"/>
    <n v="1"/>
    <n v="3.5714285714285716"/>
    <n v="0"/>
    <n v="0"/>
    <n v="0"/>
    <n v="0"/>
    <n v="27"/>
    <n v="96.42857142857143"/>
    <n v="28"/>
  </r>
  <r>
    <s v="rchilderhose"/>
    <s v="govcanhealth"/>
    <m/>
    <m/>
    <m/>
    <m/>
    <m/>
    <m/>
    <m/>
    <m/>
    <s v="No"/>
    <n v="21"/>
    <m/>
    <m/>
    <x v="0"/>
    <d v="2019-08-02T00:51:41.000"/>
    <s v="RT @GovCanHealth: The obesity rate among children in Canada has tripled in the last 40 years.  Find out how you can help your child in main…"/>
    <m/>
    <m/>
    <x v="2"/>
    <m/>
    <s v="http://pbs.twimg.com/profile_images/848004580491366401/pBNfRIyD_normal.jpg"/>
    <x v="14"/>
    <s v="https://twitter.com/#!/rchilderhose/status/1157091566357532673"/>
    <m/>
    <m/>
    <s v="1157091566357532673"/>
    <m/>
    <b v="0"/>
    <n v="0"/>
    <s v=""/>
    <b v="0"/>
    <s v="en"/>
    <m/>
    <s v=""/>
    <b v="0"/>
    <n v="18"/>
    <s v="1155886050751000576"/>
    <s v="Twitter Web App"/>
    <b v="0"/>
    <s v="1155886050751000576"/>
    <s v="Tweet"/>
    <n v="0"/>
    <n v="0"/>
    <m/>
    <m/>
    <m/>
    <m/>
    <m/>
    <m/>
    <m/>
    <m/>
    <n v="1"/>
    <s v="48"/>
    <s v="48"/>
    <n v="0"/>
    <n v="0"/>
    <n v="0"/>
    <n v="0"/>
    <n v="0"/>
    <n v="0"/>
    <n v="26"/>
    <n v="100"/>
    <n v="26"/>
  </r>
  <r>
    <s v="michconstant"/>
    <s v="safmradio"/>
    <m/>
    <m/>
    <m/>
    <m/>
    <m/>
    <m/>
    <m/>
    <m/>
    <s v="No"/>
    <n v="22"/>
    <m/>
    <m/>
    <x v="0"/>
    <d v="2019-07-28T06:33:52.000"/>
    <s v="Chatting to the delightful @lebo_child_author about her book #Bizzarcar #bullying #childhoodobesity @SAfmRadio #SAfmJetSetBreakfast https://t.co/J16dujDY6q"/>
    <m/>
    <m/>
    <x v="9"/>
    <s v="https://pbs.twimg.com/media/EAivAfbXkAEJ0kq.jpg"/>
    <s v="https://pbs.twimg.com/media/EAivAfbXkAEJ0kq.jpg"/>
    <x v="15"/>
    <s v="https://twitter.com/#!/michconstant/status/1155365737889959936"/>
    <m/>
    <m/>
    <s v="1155365737889959936"/>
    <m/>
    <b v="0"/>
    <n v="50"/>
    <s v=""/>
    <b v="0"/>
    <s v="en"/>
    <m/>
    <s v=""/>
    <b v="0"/>
    <n v="11"/>
    <s v=""/>
    <s v="Twitter for iPhone"/>
    <b v="0"/>
    <s v="1155365737889959936"/>
    <s v="Retweet"/>
    <n v="0"/>
    <n v="0"/>
    <m/>
    <m/>
    <m/>
    <m/>
    <m/>
    <m/>
    <m/>
    <m/>
    <n v="1"/>
    <s v="32"/>
    <s v="32"/>
    <n v="1"/>
    <n v="7.6923076923076925"/>
    <n v="1"/>
    <n v="7.6923076923076925"/>
    <n v="0"/>
    <n v="0"/>
    <n v="11"/>
    <n v="84.61538461538461"/>
    <n v="13"/>
  </r>
  <r>
    <s v="rletsie77"/>
    <s v="safmradio"/>
    <m/>
    <m/>
    <m/>
    <m/>
    <m/>
    <m/>
    <m/>
    <m/>
    <s v="No"/>
    <n v="23"/>
    <m/>
    <m/>
    <x v="0"/>
    <d v="2019-08-02T07:41:16.000"/>
    <s v="RT @MichConstant: Chatting to the delightful @lebo_child_author about her book #Bizzarcar #bullying #childhoodobesity @SAfmRadio #SAfmJetSe…"/>
    <m/>
    <m/>
    <x v="2"/>
    <m/>
    <s v="http://pbs.twimg.com/profile_images/550539498590068736/ImuKJPsS_normal.jpeg"/>
    <x v="16"/>
    <s v="https://twitter.com/#!/rletsie77/status/1157194638324895744"/>
    <m/>
    <m/>
    <s v="1157194638324895744"/>
    <m/>
    <b v="0"/>
    <n v="0"/>
    <s v=""/>
    <b v="0"/>
    <s v="en"/>
    <m/>
    <s v=""/>
    <b v="0"/>
    <n v="11"/>
    <s v="1155365737889959936"/>
    <s v="Twitter for Android"/>
    <b v="0"/>
    <s v="1155365737889959936"/>
    <s v="Tweet"/>
    <n v="0"/>
    <n v="0"/>
    <m/>
    <m/>
    <m/>
    <m/>
    <m/>
    <m/>
    <m/>
    <m/>
    <n v="1"/>
    <s v="32"/>
    <s v="32"/>
    <m/>
    <m/>
    <m/>
    <m/>
    <m/>
    <m/>
    <m/>
    <m/>
    <m/>
  </r>
  <r>
    <s v="hbcrg"/>
    <s v="healthpsychrev"/>
    <m/>
    <m/>
    <m/>
    <m/>
    <m/>
    <m/>
    <m/>
    <m/>
    <s v="No"/>
    <n v="25"/>
    <m/>
    <m/>
    <x v="0"/>
    <d v="2019-08-02T10:14:37.000"/>
    <s v="RT @MaritaHennessy: ICYMI - now in print @HealthPsychRev: #BehaviourChangeTechniques &amp;amp; #theory use in healthcare professional-delivered #in…"/>
    <m/>
    <m/>
    <x v="10"/>
    <m/>
    <s v="http://pbs.twimg.com/profile_images/697110852080693248/l04VTewd_normal.jpg"/>
    <x v="17"/>
    <s v="https://twitter.com/#!/hbcrg/status/1157233230980014083"/>
    <m/>
    <m/>
    <s v="1157233230980014083"/>
    <m/>
    <b v="0"/>
    <n v="0"/>
    <s v=""/>
    <b v="0"/>
    <s v="en"/>
    <m/>
    <s v=""/>
    <b v="0"/>
    <n v="4"/>
    <s v="1156924968422318081"/>
    <s v="Twitter for Android"/>
    <b v="0"/>
    <s v="1156924968422318081"/>
    <s v="Tweet"/>
    <n v="0"/>
    <n v="0"/>
    <m/>
    <m/>
    <m/>
    <m/>
    <m/>
    <m/>
    <m/>
    <m/>
    <n v="1"/>
    <s v="2"/>
    <s v="2"/>
    <m/>
    <m/>
    <m/>
    <m/>
    <m/>
    <m/>
    <m/>
    <m/>
    <m/>
  </r>
  <r>
    <s v="kathleen_ryan33"/>
    <s v="healthpsychrev"/>
    <m/>
    <m/>
    <m/>
    <m/>
    <m/>
    <m/>
    <m/>
    <m/>
    <s v="No"/>
    <n v="27"/>
    <m/>
    <m/>
    <x v="0"/>
    <d v="2019-08-02T13:25:00.000"/>
    <s v="RT @MaritaHennessy: ICYMI - now in print @HealthPsychRev: #BehaviourChangeTechniques &amp;amp; #theory use in healthcare professional-delivered #in…"/>
    <m/>
    <m/>
    <x v="10"/>
    <m/>
    <s v="http://pbs.twimg.com/profile_images/707531207995760640/3uZiAiHB_normal.jpg"/>
    <x v="18"/>
    <s v="https://twitter.com/#!/kathleen_ryan33/status/1157281142434873344"/>
    <m/>
    <m/>
    <s v="1157281142434873344"/>
    <m/>
    <b v="0"/>
    <n v="0"/>
    <s v=""/>
    <b v="0"/>
    <s v="en"/>
    <m/>
    <s v=""/>
    <b v="0"/>
    <n v="4"/>
    <s v="1156924968422318081"/>
    <s v="Twitter for iPhone"/>
    <b v="0"/>
    <s v="1156924968422318081"/>
    <s v="Tweet"/>
    <n v="0"/>
    <n v="0"/>
    <m/>
    <m/>
    <m/>
    <m/>
    <m/>
    <m/>
    <m/>
    <m/>
    <n v="1"/>
    <s v="2"/>
    <s v="2"/>
    <m/>
    <m/>
    <m/>
    <m/>
    <m/>
    <m/>
    <m/>
    <m/>
    <m/>
  </r>
  <r>
    <s v="mghclaycenter"/>
    <s v="sschlozman"/>
    <m/>
    <m/>
    <m/>
    <m/>
    <m/>
    <m/>
    <m/>
    <m/>
    <s v="No"/>
    <n v="29"/>
    <m/>
    <m/>
    <x v="0"/>
    <d v="2019-08-02T13:20:05.000"/>
    <s v="Does watching television actually lead to childhood obesity? Our co-director @SSchlozman says the answer is complicated. https://t.co/zvEIwawJ0p #ChildhoodObesity #ScreenTime"/>
    <s v="https://www.mghclaycenter.org/parenting-concerns/families/tv-doesnt-necessarily-make-kids-fat/"/>
    <s v="mghclaycenter.org"/>
    <x v="11"/>
    <m/>
    <s v="http://pbs.twimg.com/profile_images/1134789340779962368/qntYMNiw_normal.jpg"/>
    <x v="19"/>
    <s v="https://twitter.com/#!/mghclaycenter/status/1157279905954095105"/>
    <m/>
    <m/>
    <s v="1157279905954095105"/>
    <m/>
    <b v="0"/>
    <n v="2"/>
    <s v=""/>
    <b v="0"/>
    <s v="en"/>
    <m/>
    <s v=""/>
    <b v="0"/>
    <n v="1"/>
    <s v=""/>
    <s v="Hootsuite Inc."/>
    <b v="0"/>
    <s v="1157279905954095105"/>
    <s v="Tweet"/>
    <n v="0"/>
    <n v="0"/>
    <m/>
    <m/>
    <m/>
    <m/>
    <m/>
    <m/>
    <m/>
    <m/>
    <n v="1"/>
    <s v="31"/>
    <s v="31"/>
    <n v="1"/>
    <n v="5.2631578947368425"/>
    <n v="1"/>
    <n v="5.2631578947368425"/>
    <n v="0"/>
    <n v="0"/>
    <n v="17"/>
    <n v="89.47368421052632"/>
    <n v="19"/>
  </r>
  <r>
    <s v="mgh_ri"/>
    <s v="sschlozman"/>
    <m/>
    <m/>
    <m/>
    <m/>
    <m/>
    <m/>
    <m/>
    <m/>
    <s v="No"/>
    <n v="30"/>
    <m/>
    <m/>
    <x v="0"/>
    <d v="2019-08-02T14:13:22.000"/>
    <s v="RT @MGHClayCenter: Does watching television actually lead to childhood obesity? Our co-director @SSchlozman says the answer is complicated.…"/>
    <m/>
    <m/>
    <x v="2"/>
    <m/>
    <s v="http://pbs.twimg.com/profile_images/1000079425638227970/YBTExDK__normal.jpg"/>
    <x v="20"/>
    <s v="https://twitter.com/#!/mgh_ri/status/1157293315630538754"/>
    <m/>
    <m/>
    <s v="1157293315630538754"/>
    <m/>
    <b v="0"/>
    <n v="0"/>
    <s v=""/>
    <b v="0"/>
    <s v="en"/>
    <m/>
    <s v=""/>
    <b v="0"/>
    <n v="1"/>
    <s v="1157279905954095105"/>
    <s v="Hootsuite Inc."/>
    <b v="0"/>
    <s v="1157279905954095105"/>
    <s v="Tweet"/>
    <n v="0"/>
    <n v="0"/>
    <m/>
    <m/>
    <m/>
    <m/>
    <m/>
    <m/>
    <m/>
    <m/>
    <n v="1"/>
    <s v="31"/>
    <s v="31"/>
    <m/>
    <m/>
    <m/>
    <m/>
    <m/>
    <m/>
    <m/>
    <m/>
    <m/>
  </r>
  <r>
    <s v="chrissiejuliano"/>
    <s v="harvardprc"/>
    <m/>
    <m/>
    <m/>
    <m/>
    <m/>
    <m/>
    <m/>
    <m/>
    <s v="No"/>
    <n v="32"/>
    <m/>
    <m/>
    <x v="0"/>
    <d v="2019-08-02T14:49:20.000"/>
    <s v="RT @BigCitiesHealth: The @CHOICESproject at the @HarvardPRC has released a request for proposals for a Learning Collaborative Partnership o…"/>
    <m/>
    <m/>
    <x v="2"/>
    <m/>
    <s v="http://pbs.twimg.com/profile_images/827584459675410435/gE5qF2LB_normal.jpg"/>
    <x v="21"/>
    <s v="https://twitter.com/#!/chrissiejuliano/status/1157302367555072002"/>
    <m/>
    <m/>
    <s v="1157302367555072002"/>
    <m/>
    <b v="0"/>
    <n v="0"/>
    <s v=""/>
    <b v="0"/>
    <s v="en"/>
    <m/>
    <s v=""/>
    <b v="0"/>
    <n v="3"/>
    <s v="1157290115921842178"/>
    <s v="Twitter for iPhone"/>
    <b v="0"/>
    <s v="1157290115921842178"/>
    <s v="Tweet"/>
    <n v="0"/>
    <n v="0"/>
    <m/>
    <m/>
    <m/>
    <m/>
    <m/>
    <m/>
    <m/>
    <m/>
    <n v="1"/>
    <s v="7"/>
    <s v="7"/>
    <m/>
    <m/>
    <m/>
    <m/>
    <m/>
    <m/>
    <m/>
    <m/>
    <m/>
  </r>
  <r>
    <s v="epichealthnews"/>
    <s v="epichealthnews"/>
    <m/>
    <m/>
    <m/>
    <m/>
    <m/>
    <m/>
    <m/>
    <m/>
    <s v="No"/>
    <n v="35"/>
    <m/>
    <m/>
    <x v="2"/>
    <d v="2019-08-02T15:01:49.000"/>
    <s v="Know how you can fight #ChildhoodObesity and help your children live a healthy and happy life https://t.co/guwMheKqLa_x000a__x000a_#HealthyCalories #ObesityInChildren #UnhealthyKids #UnhealthyHabits https://t.co/iCImbMDRAX"/>
    <s v="https://www.epicpc.com/news/infographics/overweight-and-obesity-how-to-raise-healthy-kids/"/>
    <s v="epicpc.com"/>
    <x v="12"/>
    <s v="https://pbs.twimg.com/media/EA-TOmVXoAAcg62.jpg"/>
    <s v="https://pbs.twimg.com/media/EA-TOmVXoAAcg62.jpg"/>
    <x v="22"/>
    <s v="https://twitter.com/#!/epichealthnews/status/1157305509965369345"/>
    <m/>
    <m/>
    <s v="1157305509965369345"/>
    <m/>
    <b v="0"/>
    <n v="0"/>
    <s v=""/>
    <b v="0"/>
    <s v="en"/>
    <m/>
    <s v=""/>
    <b v="0"/>
    <n v="0"/>
    <s v=""/>
    <s v="Hootsuite Inc."/>
    <b v="0"/>
    <s v="1157305509965369345"/>
    <s v="Tweet"/>
    <n v="0"/>
    <n v="0"/>
    <m/>
    <m/>
    <m/>
    <m/>
    <m/>
    <m/>
    <m/>
    <m/>
    <n v="1"/>
    <s v="3"/>
    <s v="3"/>
    <n v="2"/>
    <n v="10"/>
    <n v="0"/>
    <n v="0"/>
    <n v="0"/>
    <n v="0"/>
    <n v="18"/>
    <n v="90"/>
    <n v="20"/>
  </r>
  <r>
    <s v="pollockmd"/>
    <s v="pedsendosociety"/>
    <m/>
    <m/>
    <m/>
    <m/>
    <m/>
    <m/>
    <m/>
    <m/>
    <s v="No"/>
    <n v="36"/>
    <m/>
    <m/>
    <x v="0"/>
    <d v="2019-08-02T15:33:55.000"/>
    <s v="Study in Pediatrics focuses on parenting practices rather than diet and exercise to curb #childhoodobesity Abstract: https://t.co/Sc8xIe4bqF _x000a_Article: https://t.co/Sc8xIe4bqF #pedsendo @pedsendosociety @AAPJournals"/>
    <s v="https://www.nfaap.org/sso/sso.aspx?nfredirect=https%3A%2F%2Fpediatrics.aappublications.org%2Fcontent%2F144%2F2%2Fe20183457%3Fsso%3D1%26sso_redirect_count%3D1&amp;no-redirect https://www.nfaap.org/sso/sso.aspx?nfredirect=https%3A%2F%2Fpediatrics.aappublications.org%2Fcontent%2F144%2F2%2Fe20183457%3Fsso%3D1%26sso_redirect_count%3D1&amp;no-redirect"/>
    <s v="nfaap.org nfaap.org"/>
    <x v="13"/>
    <m/>
    <s v="http://pbs.twimg.com/profile_images/647806494361133056/qGeKSbKp_normal.jpg"/>
    <x v="23"/>
    <s v="https://twitter.com/#!/pollockmd/status/1157313588417179648"/>
    <m/>
    <m/>
    <s v="1157313588417179648"/>
    <m/>
    <b v="0"/>
    <n v="1"/>
    <s v=""/>
    <b v="0"/>
    <s v="en"/>
    <m/>
    <s v=""/>
    <b v="0"/>
    <n v="1"/>
    <s v=""/>
    <s v="Twitter Web Client"/>
    <b v="0"/>
    <s v="1157313588417179648"/>
    <s v="Tweet"/>
    <n v="0"/>
    <n v="0"/>
    <m/>
    <m/>
    <m/>
    <m/>
    <m/>
    <m/>
    <m/>
    <m/>
    <n v="1"/>
    <s v="30"/>
    <s v="30"/>
    <m/>
    <m/>
    <m/>
    <m/>
    <m/>
    <m/>
    <m/>
    <m/>
    <m/>
  </r>
  <r>
    <s v="aapjournals"/>
    <s v="pollockmd"/>
    <m/>
    <m/>
    <m/>
    <m/>
    <m/>
    <m/>
    <m/>
    <m/>
    <s v="Yes"/>
    <n v="38"/>
    <m/>
    <m/>
    <x v="0"/>
    <d v="2019-08-02T15:51:07.000"/>
    <s v="RT @PollockMD: Study in Pediatrics focuses on parenting practices rather than diet and exercise to curb #childhoodobesity Abstract: https:/…"/>
    <m/>
    <m/>
    <x v="8"/>
    <m/>
    <s v="http://pbs.twimg.com/profile_images/1145703101585854470/dSItZ0KJ_normal.png"/>
    <x v="24"/>
    <s v="https://twitter.com/#!/aapjournals/status/1157317913478598656"/>
    <m/>
    <m/>
    <s v="1157317913478598656"/>
    <m/>
    <b v="0"/>
    <n v="0"/>
    <s v=""/>
    <b v="0"/>
    <s v="en"/>
    <m/>
    <s v=""/>
    <b v="0"/>
    <n v="1"/>
    <s v="1157313588417179648"/>
    <s v="TweetDeck"/>
    <b v="0"/>
    <s v="1157313588417179648"/>
    <s v="Tweet"/>
    <n v="0"/>
    <n v="0"/>
    <m/>
    <m/>
    <m/>
    <m/>
    <m/>
    <m/>
    <m/>
    <m/>
    <n v="1"/>
    <s v="30"/>
    <s v="30"/>
    <n v="0"/>
    <n v="0"/>
    <n v="0"/>
    <n v="0"/>
    <n v="0"/>
    <n v="0"/>
    <n v="19"/>
    <n v="100"/>
    <n v="19"/>
  </r>
  <r>
    <s v="meeproductions"/>
    <s v="meeproductions"/>
    <m/>
    <m/>
    <m/>
    <m/>
    <m/>
    <m/>
    <m/>
    <m/>
    <s v="No"/>
    <n v="39"/>
    <m/>
    <m/>
    <x v="2"/>
    <d v="2019-07-31T19:56:53.000"/>
    <s v="Lower-income parents often feel they have limited choices. MEE focuses on where parents CAN exert control, by making more informed choices about what they put in their shopping carts. #SocialMarketing #type2diabetes #childhoodobesity #HealthDisparities https://t.co/q6OaRRVtnE https://t.co/p6WfrVqjoE"/>
    <s v="https://www.meeproductions.com/ebfbdb/"/>
    <s v="meeproductions.com"/>
    <x v="0"/>
    <s v="https://pbs.twimg.com/media/EA1DlRUXYAA-sYr.jpg"/>
    <s v="https://pbs.twimg.com/media/EA1DlRUXYAA-sYr.jpg"/>
    <x v="25"/>
    <s v="https://twitter.com/#!/meeproductions/status/1156654989399482369"/>
    <m/>
    <m/>
    <s v="1156654989399482369"/>
    <m/>
    <b v="0"/>
    <n v="0"/>
    <s v=""/>
    <b v="0"/>
    <s v="en"/>
    <m/>
    <s v=""/>
    <b v="0"/>
    <n v="1"/>
    <s v=""/>
    <s v="Twitter Web App"/>
    <b v="0"/>
    <s v="1156654989399482369"/>
    <s v="Retweet"/>
    <n v="0"/>
    <n v="0"/>
    <m/>
    <m/>
    <m/>
    <m/>
    <m/>
    <m/>
    <m/>
    <m/>
    <n v="1"/>
    <s v="47"/>
    <s v="47"/>
    <n v="0"/>
    <n v="0"/>
    <n v="1"/>
    <n v="2.9411764705882355"/>
    <n v="0"/>
    <n v="0"/>
    <n v="33"/>
    <n v="97.05882352941177"/>
    <n v="34"/>
  </r>
  <r>
    <s v="ijjuzang"/>
    <s v="meeproductions"/>
    <m/>
    <m/>
    <m/>
    <m/>
    <m/>
    <m/>
    <m/>
    <m/>
    <s v="No"/>
    <n v="40"/>
    <m/>
    <m/>
    <x v="0"/>
    <d v="2019-08-02T16:18:13.000"/>
    <s v="RT @MEEProductions: Lower-income parents often feel they have limited choices. MEE focuses on where parents CAN exert control, by making mo…"/>
    <m/>
    <m/>
    <x v="2"/>
    <m/>
    <s v="http://pbs.twimg.com/profile_images/450462164902359040/O1uBndkm_normal.jpeg"/>
    <x v="26"/>
    <s v="https://twitter.com/#!/ijjuzang/status/1157324736344580101"/>
    <m/>
    <m/>
    <s v="1157324736344580101"/>
    <m/>
    <b v="0"/>
    <n v="0"/>
    <s v=""/>
    <b v="0"/>
    <s v="en"/>
    <m/>
    <s v=""/>
    <b v="0"/>
    <n v="1"/>
    <s v="1156654989399482369"/>
    <s v="Twitter Web App"/>
    <b v="0"/>
    <s v="1156654989399482369"/>
    <s v="Tweet"/>
    <n v="0"/>
    <n v="0"/>
    <m/>
    <m/>
    <m/>
    <m/>
    <m/>
    <m/>
    <m/>
    <m/>
    <n v="1"/>
    <s v="47"/>
    <s v="47"/>
    <n v="0"/>
    <n v="0"/>
    <n v="1"/>
    <n v="4.545454545454546"/>
    <n v="0"/>
    <n v="0"/>
    <n v="21"/>
    <n v="95.45454545454545"/>
    <n v="22"/>
  </r>
  <r>
    <s v="gonapsacc"/>
    <s v="choicesproject"/>
    <m/>
    <m/>
    <m/>
    <m/>
    <m/>
    <m/>
    <m/>
    <m/>
    <s v="No"/>
    <n v="41"/>
    <m/>
    <m/>
    <x v="0"/>
    <d v="2019-08-02T16:27:02.000"/>
    <s v="RT @CHOICESproject: We're pleased to announce that we've just released a request for proposals today for a new Learning Collaborative Partn…"/>
    <m/>
    <m/>
    <x v="2"/>
    <m/>
    <s v="http://pbs.twimg.com/profile_images/1003286674078457859/imC5pANg_normal.jpg"/>
    <x v="27"/>
    <s v="https://twitter.com/#!/gonapsacc/status/1157326952031641600"/>
    <m/>
    <m/>
    <s v="1157326952031641600"/>
    <m/>
    <b v="0"/>
    <n v="0"/>
    <s v=""/>
    <b v="0"/>
    <s v="en"/>
    <m/>
    <s v=""/>
    <b v="0"/>
    <n v="2"/>
    <s v="1157002436525117441"/>
    <s v="Twitter Web App"/>
    <b v="0"/>
    <s v="1157002436525117441"/>
    <s v="Tweet"/>
    <n v="0"/>
    <n v="0"/>
    <m/>
    <m/>
    <m/>
    <m/>
    <m/>
    <m/>
    <m/>
    <m/>
    <n v="1"/>
    <s v="7"/>
    <s v="7"/>
    <n v="1"/>
    <n v="4.761904761904762"/>
    <n v="0"/>
    <n v="0"/>
    <n v="0"/>
    <n v="0"/>
    <n v="20"/>
    <n v="95.23809523809524"/>
    <n v="21"/>
  </r>
  <r>
    <s v="jillianreganmph"/>
    <s v="harvardprc"/>
    <m/>
    <m/>
    <m/>
    <m/>
    <m/>
    <m/>
    <m/>
    <m/>
    <s v="No"/>
    <n v="42"/>
    <m/>
    <m/>
    <x v="0"/>
    <d v="2019-08-02T17:58:36.000"/>
    <s v="RT @BigCitiesHealth: The @CHOICESproject at the @HarvardPRC has released a request for proposals for a Learning Collaborative Partnership o…"/>
    <m/>
    <m/>
    <x v="2"/>
    <m/>
    <s v="http://pbs.twimg.com/profile_images/927915838568624128/_JxjXf2Y_normal.jpg"/>
    <x v="28"/>
    <s v="https://twitter.com/#!/jillianreganmph/status/1157349997052157952"/>
    <m/>
    <m/>
    <s v="1157349997052157952"/>
    <m/>
    <b v="0"/>
    <n v="0"/>
    <s v=""/>
    <b v="0"/>
    <s v="en"/>
    <m/>
    <s v=""/>
    <b v="0"/>
    <n v="3"/>
    <s v="1157290115921842178"/>
    <s v="Twitter for iPhone"/>
    <b v="0"/>
    <s v="1157290115921842178"/>
    <s v="Tweet"/>
    <n v="0"/>
    <n v="0"/>
    <m/>
    <m/>
    <m/>
    <m/>
    <m/>
    <m/>
    <m/>
    <m/>
    <n v="1"/>
    <s v="7"/>
    <s v="7"/>
    <m/>
    <m/>
    <m/>
    <m/>
    <m/>
    <m/>
    <m/>
    <m/>
    <m/>
  </r>
  <r>
    <s v="kpscalresearch"/>
    <s v="thrivingschools"/>
    <m/>
    <m/>
    <m/>
    <m/>
    <m/>
    <m/>
    <m/>
    <m/>
    <s v="No"/>
    <n v="45"/>
    <m/>
    <m/>
    <x v="0"/>
    <d v="2019-08-02T22:53:33.000"/>
    <s v="RT @thrivingschools: To truly get at the root causes of #ChildhoodObesity, we must look at the social conditions in which children and thei…"/>
    <m/>
    <m/>
    <x v="8"/>
    <m/>
    <s v="http://pbs.twimg.com/profile_images/484756288841060352/1ewtdcQT_normal.jpeg"/>
    <x v="29"/>
    <s v="https://twitter.com/#!/kpscalresearch/status/1157424223779844096"/>
    <m/>
    <m/>
    <s v="1157424223779844096"/>
    <m/>
    <b v="0"/>
    <n v="0"/>
    <s v=""/>
    <b v="0"/>
    <s v="en"/>
    <m/>
    <s v=""/>
    <b v="0"/>
    <n v="3"/>
    <s v="1157047322834083846"/>
    <s v="Twitter for iPhone"/>
    <b v="0"/>
    <s v="1157047322834083846"/>
    <s v="Tweet"/>
    <n v="0"/>
    <n v="0"/>
    <m/>
    <m/>
    <m/>
    <m/>
    <m/>
    <m/>
    <m/>
    <m/>
    <n v="1"/>
    <s v="20"/>
    <s v="20"/>
    <n v="0"/>
    <n v="0"/>
    <n v="0"/>
    <n v="0"/>
    <n v="0"/>
    <n v="0"/>
    <n v="23"/>
    <n v="100"/>
    <n v="23"/>
  </r>
  <r>
    <s v="thrivingschools"/>
    <s v="thrivingschools"/>
    <m/>
    <m/>
    <m/>
    <m/>
    <m/>
    <m/>
    <m/>
    <m/>
    <s v="No"/>
    <n v="46"/>
    <m/>
    <m/>
    <x v="2"/>
    <d v="2019-08-01T21:55:53.000"/>
    <s v="To truly get at the root causes of #ChildhoodObesity, we must look at the social conditions in which children and their families are living. Schools are an important part of the equation. Insights from #COC19 on our blog. https://t.co/oKXYwemnoN"/>
    <s v="https://thrivingschools.kaiserpermanente.org/tackling-root-causes-of-childhood-obesity/"/>
    <s v="kaiserpermanente.org"/>
    <x v="14"/>
    <m/>
    <s v="http://pbs.twimg.com/profile_images/421042345144881153/_ePhWwmB_normal.jpeg"/>
    <x v="30"/>
    <s v="https://twitter.com/#!/thrivingschools/status/1157047322834083846"/>
    <m/>
    <m/>
    <s v="1157047322834083846"/>
    <m/>
    <b v="0"/>
    <n v="6"/>
    <s v=""/>
    <b v="0"/>
    <s v="en"/>
    <m/>
    <s v=""/>
    <b v="0"/>
    <n v="3"/>
    <s v=""/>
    <s v="Hootsuite Inc."/>
    <b v="0"/>
    <s v="1157047322834083846"/>
    <s v="Tweet"/>
    <n v="0"/>
    <n v="0"/>
    <m/>
    <m/>
    <m/>
    <m/>
    <m/>
    <m/>
    <m/>
    <m/>
    <n v="1"/>
    <s v="20"/>
    <s v="20"/>
    <n v="1"/>
    <n v="2.6315789473684212"/>
    <n v="0"/>
    <n v="0"/>
    <n v="0"/>
    <n v="0"/>
    <n v="37"/>
    <n v="97.36842105263158"/>
    <n v="38"/>
  </r>
  <r>
    <s v="lisakkillen"/>
    <s v="thrivingschools"/>
    <m/>
    <m/>
    <m/>
    <m/>
    <m/>
    <m/>
    <m/>
    <m/>
    <s v="No"/>
    <n v="47"/>
    <m/>
    <m/>
    <x v="0"/>
    <d v="2019-08-02T23:29:32.000"/>
    <s v="RT @thrivingschools: To truly get at the root causes of #ChildhoodObesity, we must look at the social conditions in which children and thei…"/>
    <m/>
    <m/>
    <x v="8"/>
    <m/>
    <s v="http://pbs.twimg.com/profile_images/481848346135379968/lqSd_4pd_normal.jpeg"/>
    <x v="31"/>
    <s v="https://twitter.com/#!/lisakkillen/status/1157433277264748544"/>
    <m/>
    <m/>
    <s v="1157433277264748544"/>
    <m/>
    <b v="0"/>
    <n v="0"/>
    <s v=""/>
    <b v="0"/>
    <s v="en"/>
    <m/>
    <s v=""/>
    <b v="0"/>
    <n v="3"/>
    <s v="1157047322834083846"/>
    <s v="Twitter for iPhone"/>
    <b v="0"/>
    <s v="1157047322834083846"/>
    <s v="Tweet"/>
    <n v="0"/>
    <n v="0"/>
    <m/>
    <m/>
    <m/>
    <m/>
    <m/>
    <m/>
    <m/>
    <m/>
    <n v="1"/>
    <s v="20"/>
    <s v="20"/>
    <n v="0"/>
    <n v="0"/>
    <n v="0"/>
    <n v="0"/>
    <n v="0"/>
    <n v="0"/>
    <n v="23"/>
    <n v="100"/>
    <n v="23"/>
  </r>
  <r>
    <s v="arnonkrongrad"/>
    <s v="steakstoic"/>
    <m/>
    <m/>
    <m/>
    <m/>
    <m/>
    <m/>
    <m/>
    <m/>
    <s v="No"/>
    <n v="48"/>
    <m/>
    <m/>
    <x v="1"/>
    <d v="2019-08-03T13:02:18.000"/>
    <s v="@SteakStoic With Shawna Sterling running on the ice cream platform (link), not a minute too soon!!! ðŸ’ªðŸ»_x000a__x000a_#childhoodobesity_x000a_#nutrition_x000a_#nafld_x000a_#obesity_x000a__x000a_https://t.co/l8SCopZGxF"/>
    <s v="https://votesmart.org/public-statement/983523/issue-position-shawna-sterling-will-put-ice-cream-back-in-the-schools#.XUWFEt8pA0M"/>
    <s v="votesmart.org"/>
    <x v="15"/>
    <m/>
    <s v="http://pbs.twimg.com/profile_images/719688849606230016/LmnIPxI5_normal.jpg"/>
    <x v="32"/>
    <s v="https://twitter.com/#!/arnonkrongrad/status/1157637819931774977"/>
    <m/>
    <m/>
    <s v="1157637819931774977"/>
    <s v="1156196529931264001"/>
    <b v="0"/>
    <n v="0"/>
    <s v="827246199216353280"/>
    <b v="0"/>
    <s v="en"/>
    <m/>
    <s v=""/>
    <b v="0"/>
    <n v="0"/>
    <s v=""/>
    <s v="Twitter for Android"/>
    <b v="0"/>
    <s v="1156196529931264001"/>
    <s v="Tweet"/>
    <n v="0"/>
    <n v="0"/>
    <m/>
    <m/>
    <m/>
    <m/>
    <m/>
    <m/>
    <m/>
    <m/>
    <n v="1"/>
    <s v="46"/>
    <s v="46"/>
    <n v="0"/>
    <n v="0"/>
    <n v="0"/>
    <n v="0"/>
    <n v="0"/>
    <n v="0"/>
    <n v="22"/>
    <n v="100"/>
    <n v="22"/>
  </r>
  <r>
    <s v="scott_kocher"/>
    <s v="scott_kocher"/>
    <m/>
    <m/>
    <m/>
    <m/>
    <m/>
    <m/>
    <m/>
    <m/>
    <s v="No"/>
    <n v="49"/>
    <m/>
    <m/>
    <x v="2"/>
    <d v="2019-08-03T21:52:17.000"/>
    <s v="Do you have any books for the kiddos about â© #ClimateCrisis #VisionZero #ChildhoodObesity #OilWars #RideABike #ItsPortland  #JustWalkDammit â¦@MultCoLibâ© https://t.co/tkCqV1ScgI"/>
    <m/>
    <m/>
    <x v="16"/>
    <s v="https://pbs.twimg.com/media/EBE6wzrUIAAAgU3.jpg"/>
    <s v="https://pbs.twimg.com/media/EBE6wzrUIAAAgU3.jpg"/>
    <x v="33"/>
    <s v="https://twitter.com/#!/scott_kocher/status/1157771194042470401"/>
    <m/>
    <m/>
    <s v="1157771194042470401"/>
    <m/>
    <b v="0"/>
    <n v="0"/>
    <s v=""/>
    <b v="0"/>
    <s v="en"/>
    <m/>
    <s v=""/>
    <b v="0"/>
    <n v="0"/>
    <s v=""/>
    <s v="Twitter for iPhone"/>
    <b v="0"/>
    <s v="1157771194042470401"/>
    <s v="Tweet"/>
    <n v="0"/>
    <n v="0"/>
    <m/>
    <m/>
    <m/>
    <m/>
    <m/>
    <m/>
    <m/>
    <m/>
    <n v="1"/>
    <s v="3"/>
    <s v="3"/>
    <n v="0"/>
    <n v="0"/>
    <n v="0"/>
    <n v="0"/>
    <n v="0"/>
    <n v="0"/>
    <n v="19"/>
    <n v="100"/>
    <n v="19"/>
  </r>
  <r>
    <s v="markehardy"/>
    <s v="m_diaries"/>
    <m/>
    <m/>
    <m/>
    <m/>
    <m/>
    <m/>
    <m/>
    <m/>
    <s v="No"/>
    <n v="50"/>
    <m/>
    <m/>
    <x v="0"/>
    <d v="2019-08-04T15:20:40.000"/>
    <s v="Great video by @M_Diaries demonstrating why #Playmuststay api_play #play #playgrounds #childhoodobesity https://t.co/bD9PAoZqTc"/>
    <s v="https://www.instagram.com/p/B0vzOOqnl7A/?igshid=y4ehhhv4kjci"/>
    <s v="instagram.com"/>
    <x v="17"/>
    <m/>
    <s v="http://pbs.twimg.com/profile_images/378800000317464153/aca922cbd6727760edeff93a4f6f223d_normal.jpeg"/>
    <x v="34"/>
    <s v="https://twitter.com/#!/markehardy/status/1158035029357932544"/>
    <m/>
    <m/>
    <s v="1158035029357932544"/>
    <m/>
    <b v="0"/>
    <n v="2"/>
    <s v=""/>
    <b v="0"/>
    <s v="en"/>
    <m/>
    <s v=""/>
    <b v="0"/>
    <n v="1"/>
    <s v=""/>
    <s v="Instagram"/>
    <b v="0"/>
    <s v="1158035029357932544"/>
    <s v="Tweet"/>
    <n v="0"/>
    <n v="0"/>
    <m/>
    <m/>
    <m/>
    <m/>
    <m/>
    <m/>
    <m/>
    <m/>
    <n v="1"/>
    <s v="45"/>
    <s v="45"/>
    <n v="1"/>
    <n v="9.090909090909092"/>
    <n v="0"/>
    <n v="0"/>
    <n v="0"/>
    <n v="0"/>
    <n v="10"/>
    <n v="90.9090909090909"/>
    <n v="11"/>
  </r>
  <r>
    <s v="drderbyshire"/>
    <s v="drderbyshire"/>
    <m/>
    <m/>
    <m/>
    <m/>
    <m/>
    <m/>
    <m/>
    <m/>
    <s v="No"/>
    <n v="51"/>
    <m/>
    <m/>
    <x v="2"/>
    <d v="2019-08-05T08:05:25.000"/>
    <s v="Does marketing influence what our children chose to eat and drink? Read our insight on the topic here:_x000a__x000a_ #childhoodobesity #foodindustry #nutrition #health #food https://t.co/9bW7o8a2gv"/>
    <s v="https://www.linkedin.com/slink?code=gfVx7AK"/>
    <s v="linkedin.com"/>
    <x v="18"/>
    <m/>
    <s v="http://pbs.twimg.com/profile_images/1017134946295656448/t3nNTTGs_normal.jpg"/>
    <x v="35"/>
    <s v="https://twitter.com/#!/drderbyshire/status/1158287880042627072"/>
    <m/>
    <m/>
    <s v="1158287880042627072"/>
    <m/>
    <b v="0"/>
    <n v="1"/>
    <s v=""/>
    <b v="0"/>
    <s v="en"/>
    <m/>
    <s v=""/>
    <b v="0"/>
    <n v="0"/>
    <s v=""/>
    <s v="LinkedIn"/>
    <b v="0"/>
    <s v="1158287880042627072"/>
    <s v="Tweet"/>
    <n v="0"/>
    <n v="0"/>
    <m/>
    <m/>
    <m/>
    <m/>
    <m/>
    <m/>
    <m/>
    <m/>
    <n v="1"/>
    <s v="3"/>
    <s v="3"/>
    <n v="0"/>
    <n v="0"/>
    <n v="0"/>
    <n v="0"/>
    <n v="0"/>
    <n v="0"/>
    <n v="23"/>
    <n v="100"/>
    <n v="23"/>
  </r>
  <r>
    <s v="me_nranjan"/>
    <s v="randirobics"/>
    <m/>
    <m/>
    <m/>
    <m/>
    <m/>
    <m/>
    <m/>
    <m/>
    <s v="No"/>
    <n v="52"/>
    <m/>
    <m/>
    <x v="0"/>
    <d v="2019-08-05T11:16:25.000"/>
    <s v="RT @Randirobics: Hi super #Moms Follow my #Randirobics https://t.co/4D5oaJBZ1d #HealthyKids #ChildhoodObesity #Exercise #Family #Education #Recipes #Parents #Randirobicsready #Randirobicsrecipes #Randirobicsraw #Randirobicsrelaxation #Moms #Dads"/>
    <s v="https://t.co/yM0CnZH7b3#KidsFitness"/>
    <s v="t.co"/>
    <x v="19"/>
    <m/>
    <s v="http://pbs.twimg.com/profile_images/1117105155780911104/wHKxyVPI_normal.jpg"/>
    <x v="36"/>
    <s v="https://twitter.com/#!/me_nranjan/status/1158335946766651392"/>
    <m/>
    <m/>
    <s v="1158335946766651392"/>
    <m/>
    <b v="0"/>
    <n v="0"/>
    <s v=""/>
    <b v="0"/>
    <s v="en"/>
    <m/>
    <s v=""/>
    <b v="0"/>
    <n v="0"/>
    <s v=""/>
    <s v="IFTTT"/>
    <b v="0"/>
    <s v="1158335946766651392"/>
    <s v="Tweet"/>
    <n v="0"/>
    <n v="0"/>
    <m/>
    <m/>
    <m/>
    <m/>
    <m/>
    <m/>
    <m/>
    <m/>
    <n v="1"/>
    <s v="6"/>
    <s v="6"/>
    <n v="1"/>
    <n v="4.761904761904762"/>
    <n v="0"/>
    <n v="0"/>
    <n v="0"/>
    <n v="0"/>
    <n v="20"/>
    <n v="95.23809523809524"/>
    <n v="21"/>
  </r>
  <r>
    <s v="mehdi_eck"/>
    <s v="randirobics"/>
    <m/>
    <m/>
    <m/>
    <m/>
    <m/>
    <m/>
    <m/>
    <m/>
    <s v="No"/>
    <n v="53"/>
    <m/>
    <m/>
    <x v="0"/>
    <d v="2019-08-05T11:41:47.000"/>
    <s v="RT @Randirobics: Hi super #Moms Follow my #Randirobics https://t.co/MEUw3VAxyM #HealthyKids #ChildhoodObesity #Exercise #Family #Education #Recipes #Parents #Randirobicsready #Randirobicsrecipes #Randirobicsraw #Randirobicsrelaxation #Moms #Dads"/>
    <s v="https://t.co/yM0CnZH7b3#KidsFitness"/>
    <s v="t.co"/>
    <x v="19"/>
    <m/>
    <s v="http://pbs.twimg.com/profile_images/998849399982735360/J0vq8jJ5_normal.jpg"/>
    <x v="37"/>
    <s v="https://twitter.com/#!/mehdi_eck/status/1158342329826271233"/>
    <m/>
    <m/>
    <s v="1158342329826271233"/>
    <m/>
    <b v="0"/>
    <n v="0"/>
    <s v=""/>
    <b v="0"/>
    <s v="en"/>
    <m/>
    <s v=""/>
    <b v="0"/>
    <n v="0"/>
    <s v=""/>
    <s v="IFTTT"/>
    <b v="0"/>
    <s v="1158342329826271233"/>
    <s v="Tweet"/>
    <n v="0"/>
    <n v="0"/>
    <m/>
    <m/>
    <m/>
    <m/>
    <m/>
    <m/>
    <m/>
    <m/>
    <n v="1"/>
    <s v="6"/>
    <s v="6"/>
    <n v="1"/>
    <n v="4.761904761904762"/>
    <n v="0"/>
    <n v="0"/>
    <n v="0"/>
    <n v="0"/>
    <n v="20"/>
    <n v="95.23809523809524"/>
    <n v="21"/>
  </r>
  <r>
    <s v="noirewellness"/>
    <s v="jorae17"/>
    <m/>
    <m/>
    <m/>
    <m/>
    <m/>
    <m/>
    <m/>
    <m/>
    <s v="No"/>
    <n v="54"/>
    <m/>
    <m/>
    <x v="0"/>
    <d v="2019-08-05T12:01:48.000"/>
    <s v="We're loving the innovations that are helping break down typical barriers for a new generation of #Blackswimmers âœŠðŸ¾ðŸŠðŸ¾â€â™€ï¸ðŸŠðŸ¿â€â™‚ï¸_x000a__x000a_#PhysicalActivity #MentalWellness #ChildhoodObesity #Sports_x000a__x000a_Check out @swimscarf @JoRae17 ðŸ’• https://t.co/jMvpgd7FEG"/>
    <m/>
    <m/>
    <x v="20"/>
    <s v="https://pbs.twimg.com/media/EBNGy4VXkAAXLJo.jpg"/>
    <s v="https://pbs.twimg.com/media/EBNGy4VXkAAXLJo.jpg"/>
    <x v="38"/>
    <s v="https://twitter.com/#!/noirewellness/status/1158347370435887104"/>
    <m/>
    <m/>
    <s v="1158347370435887104"/>
    <m/>
    <b v="0"/>
    <n v="0"/>
    <s v=""/>
    <b v="0"/>
    <s v="en"/>
    <m/>
    <s v=""/>
    <b v="0"/>
    <n v="0"/>
    <s v=""/>
    <s v="Hootsuite Inc."/>
    <b v="0"/>
    <s v="1158347370435887104"/>
    <s v="Tweet"/>
    <n v="0"/>
    <n v="0"/>
    <m/>
    <m/>
    <m/>
    <m/>
    <m/>
    <m/>
    <m/>
    <m/>
    <n v="1"/>
    <s v="29"/>
    <s v="29"/>
    <m/>
    <m/>
    <m/>
    <m/>
    <m/>
    <m/>
    <m/>
    <m/>
    <m/>
  </r>
  <r>
    <s v="incensu"/>
    <s v="wearefuturel"/>
    <m/>
    <m/>
    <m/>
    <m/>
    <m/>
    <m/>
    <m/>
    <m/>
    <s v="No"/>
    <n v="56"/>
    <m/>
    <m/>
    <x v="0"/>
    <d v="2019-08-05T12:48:50.000"/>
    <s v="RT @EducatorMagUK: Join us @wearefuturel bringing #KS1 &amp;amp; #KS2 #activelearning to your classroom tackling #childhoodobesity #classroombasedâ€¦"/>
    <m/>
    <m/>
    <x v="21"/>
    <m/>
    <s v="http://pbs.twimg.com/profile_images/2696014099/061f29d67362ad158aba8bd38ab6f97b_normal.jpeg"/>
    <x v="39"/>
    <s v="https://twitter.com/#!/incensu/status/1158359205864181760"/>
    <m/>
    <m/>
    <s v="1158359205864181760"/>
    <m/>
    <b v="0"/>
    <n v="0"/>
    <s v=""/>
    <b v="0"/>
    <s v="en"/>
    <m/>
    <s v=""/>
    <b v="0"/>
    <n v="1"/>
    <s v="1158359030965919744"/>
    <s v="Twitter Web App"/>
    <b v="0"/>
    <s v="1158359030965919744"/>
    <s v="Tweet"/>
    <n v="0"/>
    <n v="0"/>
    <m/>
    <m/>
    <m/>
    <m/>
    <m/>
    <m/>
    <m/>
    <m/>
    <n v="1"/>
    <s v="28"/>
    <s v="28"/>
    <m/>
    <m/>
    <m/>
    <m/>
    <m/>
    <m/>
    <m/>
    <m/>
    <m/>
  </r>
  <r>
    <s v="matt_nutrition"/>
    <s v="oha_updates"/>
    <m/>
    <m/>
    <m/>
    <m/>
    <m/>
    <m/>
    <m/>
    <m/>
    <s v="No"/>
    <n v="58"/>
    <m/>
    <m/>
    <x v="0"/>
    <d v="2019-08-05T15:12:48.000"/>
    <s v="RT @OHA_updates: We've written to the Prime Minister and ministers calling for ongoing commitment to reduce #ChildhoodObesity. We are at aâ€¦"/>
    <m/>
    <m/>
    <x v="8"/>
    <m/>
    <s v="http://pbs.twimg.com/profile_images/1126149918018678784/VlyZK3gK_normal.png"/>
    <x v="40"/>
    <s v="https://twitter.com/#!/matt_nutrition/status/1158395436832645121"/>
    <m/>
    <m/>
    <s v="1158395436832645121"/>
    <m/>
    <b v="0"/>
    <n v="0"/>
    <s v=""/>
    <b v="0"/>
    <s v="en"/>
    <m/>
    <s v=""/>
    <b v="0"/>
    <n v="25"/>
    <s v="1158357773463228417"/>
    <s v="Twitter Web App"/>
    <b v="0"/>
    <s v="1158357773463228417"/>
    <s v="Tweet"/>
    <n v="0"/>
    <n v="0"/>
    <m/>
    <m/>
    <m/>
    <m/>
    <m/>
    <m/>
    <m/>
    <m/>
    <n v="1"/>
    <s v="1"/>
    <s v="1"/>
    <n v="1"/>
    <n v="4.761904761904762"/>
    <n v="0"/>
    <n v="0"/>
    <n v="0"/>
    <n v="0"/>
    <n v="20"/>
    <n v="95.23809523809524"/>
    <n v="21"/>
  </r>
  <r>
    <s v="dietindetail"/>
    <s v="oha_updates"/>
    <m/>
    <m/>
    <m/>
    <m/>
    <m/>
    <m/>
    <m/>
    <m/>
    <s v="No"/>
    <n v="59"/>
    <m/>
    <m/>
    <x v="0"/>
    <d v="2019-08-05T15:52:37.000"/>
    <s v="RT @OHA_updates: We've written to the Prime Minister and ministers calling for ongoing commitment to reduce #ChildhoodObesity. We are at aâ€¦"/>
    <m/>
    <m/>
    <x v="8"/>
    <m/>
    <s v="http://pbs.twimg.com/profile_images/1066427650611265536/2rb68DGI_normal.jpg"/>
    <x v="41"/>
    <s v="https://twitter.com/#!/dietindetail/status/1158405455082926081"/>
    <m/>
    <m/>
    <s v="1158405455082926081"/>
    <m/>
    <b v="0"/>
    <n v="0"/>
    <s v=""/>
    <b v="0"/>
    <s v="en"/>
    <m/>
    <s v=""/>
    <b v="0"/>
    <n v="25"/>
    <s v="1158357773463228417"/>
    <s v="Twitter for Android"/>
    <b v="0"/>
    <s v="1158357773463228417"/>
    <s v="Tweet"/>
    <n v="0"/>
    <n v="0"/>
    <m/>
    <m/>
    <m/>
    <m/>
    <m/>
    <m/>
    <m/>
    <m/>
    <n v="1"/>
    <s v="1"/>
    <s v="1"/>
    <n v="1"/>
    <n v="4.761904761904762"/>
    <n v="0"/>
    <n v="0"/>
    <n v="0"/>
    <n v="0"/>
    <n v="20"/>
    <n v="95.23809523809524"/>
    <n v="21"/>
  </r>
  <r>
    <s v="elmamurwall"/>
    <s v="oha_updates"/>
    <m/>
    <m/>
    <m/>
    <m/>
    <m/>
    <m/>
    <m/>
    <m/>
    <s v="No"/>
    <n v="60"/>
    <m/>
    <m/>
    <x v="0"/>
    <d v="2019-08-05T15:55:32.000"/>
    <s v="RT @OHA_updates: We've written to the Prime Minister and ministers calling for ongoing commitment to reduce #ChildhoodObesity. We are at aâ€¦"/>
    <m/>
    <m/>
    <x v="8"/>
    <m/>
    <s v="http://pbs.twimg.com/profile_images/915914219958276096/zEAOnUOJ_normal.jpg"/>
    <x v="42"/>
    <s v="https://twitter.com/#!/elmamurwall/status/1158406190239559682"/>
    <m/>
    <m/>
    <s v="1158406190239559682"/>
    <m/>
    <b v="0"/>
    <n v="0"/>
    <s v=""/>
    <b v="0"/>
    <s v="en"/>
    <m/>
    <s v=""/>
    <b v="0"/>
    <n v="25"/>
    <s v="1158357773463228417"/>
    <s v="Twitter for Android"/>
    <b v="0"/>
    <s v="1158357773463228417"/>
    <s v="Tweet"/>
    <n v="0"/>
    <n v="0"/>
    <m/>
    <m/>
    <m/>
    <m/>
    <m/>
    <m/>
    <m/>
    <m/>
    <n v="1"/>
    <s v="1"/>
    <s v="1"/>
    <n v="1"/>
    <n v="4.761904761904762"/>
    <n v="0"/>
    <n v="0"/>
    <n v="0"/>
    <n v="0"/>
    <n v="20"/>
    <n v="95.23809523809524"/>
    <n v="21"/>
  </r>
  <r>
    <s v="birdconsultancy"/>
    <s v="sarahj_baines"/>
    <m/>
    <m/>
    <m/>
    <m/>
    <m/>
    <m/>
    <m/>
    <m/>
    <s v="No"/>
    <n v="61"/>
    <m/>
    <m/>
    <x v="1"/>
    <d v="2019-08-05T15:55:26.000"/>
    <s v="@sarahj_baines Try @TheRunningBee events all profits go back into communities to support #health and #wellbeing initiatives and to fight #childhoodobesity"/>
    <m/>
    <m/>
    <x v="22"/>
    <m/>
    <s v="http://pbs.twimg.com/profile_images/1062334962626674688/h58jRq-2_normal.jpg"/>
    <x v="43"/>
    <s v="https://twitter.com/#!/birdconsultancy/status/1158406165111484417"/>
    <m/>
    <m/>
    <s v="1158406165111484417"/>
    <s v="1158109602443079681"/>
    <b v="0"/>
    <n v="1"/>
    <s v="936580514"/>
    <b v="0"/>
    <s v="en"/>
    <m/>
    <s v=""/>
    <b v="0"/>
    <n v="0"/>
    <s v=""/>
    <s v="Twitter for iPhone"/>
    <b v="0"/>
    <s v="1158109602443079681"/>
    <s v="Tweet"/>
    <n v="0"/>
    <n v="0"/>
    <m/>
    <m/>
    <m/>
    <m/>
    <m/>
    <m/>
    <m/>
    <m/>
    <n v="1"/>
    <s v="12"/>
    <s v="12"/>
    <m/>
    <m/>
    <m/>
    <m/>
    <m/>
    <m/>
    <m/>
    <m/>
    <m/>
  </r>
  <r>
    <s v="debsjkay"/>
    <s v="oha_updates"/>
    <m/>
    <m/>
    <m/>
    <m/>
    <m/>
    <m/>
    <m/>
    <m/>
    <s v="No"/>
    <n v="62"/>
    <m/>
    <m/>
    <x v="0"/>
    <d v="2019-08-05T16:04:20.000"/>
    <s v="RT @OHA_updates: We've written to the Prime Minister and ministers calling for ongoing commitment to reduce #ChildhoodObesity. We are at aâ€¦"/>
    <m/>
    <m/>
    <x v="8"/>
    <m/>
    <s v="http://pbs.twimg.com/profile_images/378800000780676446/f237307ef56d594aa0e943fe03216391_normal.jpeg"/>
    <x v="44"/>
    <s v="https://twitter.com/#!/debsjkay/status/1158408403921907712"/>
    <m/>
    <m/>
    <s v="1158408403921907712"/>
    <m/>
    <b v="0"/>
    <n v="0"/>
    <s v=""/>
    <b v="0"/>
    <s v="en"/>
    <m/>
    <s v=""/>
    <b v="0"/>
    <n v="25"/>
    <s v="1158357773463228417"/>
    <s v="Twitter for Android"/>
    <b v="0"/>
    <s v="1158357773463228417"/>
    <s v="Tweet"/>
    <n v="0"/>
    <n v="0"/>
    <m/>
    <m/>
    <m/>
    <m/>
    <m/>
    <m/>
    <m/>
    <m/>
    <n v="1"/>
    <s v="1"/>
    <s v="1"/>
    <n v="1"/>
    <n v="4.761904761904762"/>
    <n v="0"/>
    <n v="0"/>
    <n v="0"/>
    <n v="0"/>
    <n v="20"/>
    <n v="95.23809523809524"/>
    <n v="21"/>
  </r>
  <r>
    <s v="birdconsultancy"/>
    <s v="therunningbee"/>
    <m/>
    <m/>
    <m/>
    <m/>
    <m/>
    <m/>
    <m/>
    <m/>
    <s v="No"/>
    <n v="64"/>
    <m/>
    <m/>
    <x v="0"/>
    <d v="2019-08-05T16:00:37.000"/>
    <s v="Dear @MayorofGM please can you show your support for @TheRunningBee all profits from every event stay in the communities they take place. We will help fund #healthandwellbeing initiatives and the fight to reduce #childhoodobesity across our region. #BeeActiveBeeHealthy#BeeHappy"/>
    <m/>
    <m/>
    <x v="23"/>
    <m/>
    <s v="http://pbs.twimg.com/profile_images/1062334962626674688/h58jRq-2_normal.jpg"/>
    <x v="45"/>
    <s v="https://twitter.com/#!/birdconsultancy/status/1158407468000645121"/>
    <m/>
    <m/>
    <s v="1158407468000645121"/>
    <m/>
    <b v="0"/>
    <n v="1"/>
    <s v=""/>
    <b v="0"/>
    <s v="en"/>
    <m/>
    <s v=""/>
    <b v="0"/>
    <n v="1"/>
    <s v=""/>
    <s v="Twitter for iPhone"/>
    <b v="0"/>
    <s v="1158407468000645121"/>
    <s v="Tweet"/>
    <n v="0"/>
    <n v="0"/>
    <m/>
    <m/>
    <m/>
    <m/>
    <m/>
    <m/>
    <m/>
    <m/>
    <n v="2"/>
    <s v="12"/>
    <s v="12"/>
    <m/>
    <m/>
    <m/>
    <m/>
    <m/>
    <m/>
    <m/>
    <m/>
    <m/>
  </r>
  <r>
    <s v="mcr_charity"/>
    <s v="therunningbee"/>
    <m/>
    <m/>
    <m/>
    <m/>
    <m/>
    <m/>
    <m/>
    <m/>
    <s v="No"/>
    <n v="65"/>
    <m/>
    <m/>
    <x v="0"/>
    <d v="2019-08-05T17:01:55.000"/>
    <s v="RT @birdconsultancy: Dear @MayorofGM please can you show your support for @TheRunningBee all profits from every event stay in the communitiâ€¦"/>
    <m/>
    <m/>
    <x v="2"/>
    <m/>
    <s v="http://pbs.twimg.com/profile_images/972075883770019840/GUPZ2Z8k_normal.jpg"/>
    <x v="46"/>
    <s v="https://twitter.com/#!/mcr_charity/status/1158422896596979712"/>
    <m/>
    <m/>
    <s v="1158422896596979712"/>
    <m/>
    <b v="0"/>
    <n v="0"/>
    <s v=""/>
    <b v="0"/>
    <s v="en"/>
    <m/>
    <s v=""/>
    <b v="0"/>
    <n v="1"/>
    <s v="1158407468000645121"/>
    <s v="Twitter for Android"/>
    <b v="0"/>
    <s v="1158407468000645121"/>
    <s v="Tweet"/>
    <n v="0"/>
    <n v="0"/>
    <m/>
    <m/>
    <m/>
    <m/>
    <m/>
    <m/>
    <m/>
    <m/>
    <n v="1"/>
    <s v="12"/>
    <s v="12"/>
    <m/>
    <m/>
    <m/>
    <m/>
    <m/>
    <m/>
    <m/>
    <m/>
    <m/>
  </r>
  <r>
    <s v="tom_gardiner95"/>
    <s v="oha_updates"/>
    <m/>
    <m/>
    <m/>
    <m/>
    <m/>
    <m/>
    <m/>
    <m/>
    <s v="No"/>
    <n v="69"/>
    <m/>
    <m/>
    <x v="0"/>
    <d v="2019-08-05T18:25:55.000"/>
    <s v="RT @OHA_updates: We've written to the Prime Minister and ministers calling for ongoing commitment to reduce #ChildhoodObesity. We are at aâ€¦"/>
    <m/>
    <m/>
    <x v="8"/>
    <m/>
    <s v="http://pbs.twimg.com/profile_images/1035643441500364800/KO40Wps6_normal.jpg"/>
    <x v="47"/>
    <s v="https://twitter.com/#!/tom_gardiner95/status/1158444035935260673"/>
    <m/>
    <m/>
    <s v="1158444035935260673"/>
    <m/>
    <b v="0"/>
    <n v="0"/>
    <s v=""/>
    <b v="0"/>
    <s v="en"/>
    <m/>
    <s v=""/>
    <b v="0"/>
    <n v="25"/>
    <s v="1158357773463228417"/>
    <s v="Twitter for Android"/>
    <b v="0"/>
    <s v="1158357773463228417"/>
    <s v="Tweet"/>
    <n v="0"/>
    <n v="0"/>
    <m/>
    <m/>
    <m/>
    <m/>
    <m/>
    <m/>
    <m/>
    <m/>
    <n v="1"/>
    <s v="1"/>
    <s v="1"/>
    <n v="1"/>
    <n v="4.761904761904762"/>
    <n v="0"/>
    <n v="0"/>
    <n v="0"/>
    <n v="0"/>
    <n v="20"/>
    <n v="95.23809523809524"/>
    <n v="21"/>
  </r>
  <r>
    <s v="eadphev"/>
    <s v="oha_updates"/>
    <m/>
    <m/>
    <m/>
    <m/>
    <m/>
    <m/>
    <m/>
    <m/>
    <s v="No"/>
    <n v="70"/>
    <m/>
    <m/>
    <x v="0"/>
    <d v="2019-08-05T19:26:26.000"/>
    <s v="RT @OHA_updates: We've written to the Prime Minister and ministers calling for ongoing commitment to reduce #ChildhoodObesity. We are at aâ€¦"/>
    <m/>
    <m/>
    <x v="8"/>
    <m/>
    <s v="http://pbs.twimg.com/profile_images/648791451372011520/_wVUYtwL_normal.png"/>
    <x v="48"/>
    <s v="https://twitter.com/#!/eadphev/status/1158459266161946624"/>
    <m/>
    <m/>
    <s v="1158459266161946624"/>
    <m/>
    <b v="0"/>
    <n v="0"/>
    <s v=""/>
    <b v="0"/>
    <s v="en"/>
    <m/>
    <s v=""/>
    <b v="0"/>
    <n v="25"/>
    <s v="1158357773463228417"/>
    <s v="Twitter for iPhone"/>
    <b v="0"/>
    <s v="1158357773463228417"/>
    <s v="Tweet"/>
    <n v="0"/>
    <n v="0"/>
    <m/>
    <m/>
    <m/>
    <m/>
    <m/>
    <m/>
    <m/>
    <m/>
    <n v="1"/>
    <s v="1"/>
    <s v="1"/>
    <n v="1"/>
    <n v="4.761904761904762"/>
    <n v="0"/>
    <n v="0"/>
    <n v="0"/>
    <n v="0"/>
    <n v="20"/>
    <n v="95.23809523809524"/>
    <n v="21"/>
  </r>
  <r>
    <s v="rhonaea"/>
    <s v="oha_updates"/>
    <m/>
    <m/>
    <m/>
    <m/>
    <m/>
    <m/>
    <m/>
    <m/>
    <s v="No"/>
    <n v="71"/>
    <m/>
    <m/>
    <x v="0"/>
    <d v="2019-08-05T19:59:07.000"/>
    <s v="RT @OHA_updates: We've written to the Prime Minister and ministers calling for ongoing commitment to reduce #ChildhoodObesity. We are at aâ€¦"/>
    <m/>
    <m/>
    <x v="8"/>
    <m/>
    <s v="http://pbs.twimg.com/profile_images/1110353523345145856/BWgyjb_b_normal.jpg"/>
    <x v="49"/>
    <s v="https://twitter.com/#!/rhonaea/status/1158467490319622144"/>
    <m/>
    <m/>
    <s v="1158467490319622144"/>
    <m/>
    <b v="0"/>
    <n v="0"/>
    <s v=""/>
    <b v="0"/>
    <s v="en"/>
    <m/>
    <s v=""/>
    <b v="0"/>
    <n v="25"/>
    <s v="1158357773463228417"/>
    <s v="Twitter for iPad"/>
    <b v="0"/>
    <s v="1158357773463228417"/>
    <s v="Tweet"/>
    <n v="0"/>
    <n v="0"/>
    <m/>
    <m/>
    <m/>
    <m/>
    <m/>
    <m/>
    <m/>
    <m/>
    <n v="1"/>
    <s v="1"/>
    <s v="1"/>
    <n v="1"/>
    <n v="4.761904761904762"/>
    <n v="0"/>
    <n v="0"/>
    <n v="0"/>
    <n v="0"/>
    <n v="20"/>
    <n v="95.23809523809524"/>
    <n v="21"/>
  </r>
  <r>
    <s v="jasorourke"/>
    <s v="oha_updates"/>
    <m/>
    <m/>
    <m/>
    <m/>
    <m/>
    <m/>
    <m/>
    <m/>
    <s v="No"/>
    <n v="72"/>
    <m/>
    <m/>
    <x v="0"/>
    <d v="2019-08-05T20:55:25.000"/>
    <s v="RT @OHA_updates: We've written to the Prime Minister and ministers calling for ongoing commitment to reduce #ChildhoodObesity. We are at aâ€¦"/>
    <m/>
    <m/>
    <x v="8"/>
    <m/>
    <s v="http://pbs.twimg.com/profile_images/848637347273080832/yuP-sazu_normal.jpg"/>
    <x v="50"/>
    <s v="https://twitter.com/#!/jasorourke/status/1158481658133303298"/>
    <m/>
    <m/>
    <s v="1158481658133303298"/>
    <m/>
    <b v="0"/>
    <n v="0"/>
    <s v=""/>
    <b v="0"/>
    <s v="en"/>
    <m/>
    <s v=""/>
    <b v="0"/>
    <n v="25"/>
    <s v="1158357773463228417"/>
    <s v="Twitter for iPhone"/>
    <b v="0"/>
    <s v="1158357773463228417"/>
    <s v="Tweet"/>
    <n v="0"/>
    <n v="0"/>
    <m/>
    <m/>
    <m/>
    <m/>
    <m/>
    <m/>
    <m/>
    <m/>
    <n v="1"/>
    <s v="1"/>
    <s v="1"/>
    <n v="1"/>
    <n v="4.761904761904762"/>
    <n v="0"/>
    <n v="0"/>
    <n v="0"/>
    <n v="0"/>
    <n v="20"/>
    <n v="95.23809523809524"/>
    <n v="21"/>
  </r>
  <r>
    <s v="sinclair_tweets"/>
    <s v="sweeteggy"/>
    <m/>
    <m/>
    <m/>
    <m/>
    <m/>
    <m/>
    <m/>
    <m/>
    <s v="No"/>
    <n v="73"/>
    <m/>
    <m/>
    <x v="1"/>
    <d v="2019-08-05T22:26:33.000"/>
    <s v="@sweeteggy and the--random #childhoodobesity tags"/>
    <m/>
    <m/>
    <x v="8"/>
    <m/>
    <s v="http://pbs.twimg.com/profile_images/987024801750380544/tBzvT_tj_normal.jpg"/>
    <x v="51"/>
    <s v="https://twitter.com/#!/sinclair_tweets/status/1158504591173935105"/>
    <m/>
    <m/>
    <s v="1158504591173935105"/>
    <s v="1158429784235565057"/>
    <b v="0"/>
    <n v="1"/>
    <s v="239314512"/>
    <b v="0"/>
    <s v="en"/>
    <m/>
    <s v=""/>
    <b v="0"/>
    <n v="0"/>
    <s v=""/>
    <s v="Twitter Web App"/>
    <b v="0"/>
    <s v="1158429784235565057"/>
    <s v="Tweet"/>
    <n v="0"/>
    <n v="0"/>
    <m/>
    <m/>
    <m/>
    <m/>
    <m/>
    <m/>
    <m/>
    <m/>
    <n v="1"/>
    <s v="44"/>
    <s v="44"/>
    <n v="0"/>
    <n v="0"/>
    <n v="0"/>
    <n v="0"/>
    <n v="0"/>
    <n v="0"/>
    <n v="6"/>
    <n v="100"/>
    <n v="6"/>
  </r>
  <r>
    <s v="lrussellwolpe"/>
    <s v="oha_updates"/>
    <m/>
    <m/>
    <m/>
    <m/>
    <m/>
    <m/>
    <m/>
    <m/>
    <s v="No"/>
    <n v="74"/>
    <m/>
    <m/>
    <x v="0"/>
    <d v="2019-08-06T04:36:38.000"/>
    <s v="RT @OHA_updates: We've written to the Prime Minister and ministers calling for ongoing commitment to reduce #ChildhoodObesity. We are at aâ€¦"/>
    <m/>
    <m/>
    <x v="8"/>
    <m/>
    <s v="http://pbs.twimg.com/profile_images/900608823899021316/gTi-uQyJ_normal.jpg"/>
    <x v="52"/>
    <s v="https://twitter.com/#!/lrussellwolpe/status/1158597725723607041"/>
    <m/>
    <m/>
    <s v="1158597725723607041"/>
    <m/>
    <b v="0"/>
    <n v="0"/>
    <s v=""/>
    <b v="0"/>
    <s v="en"/>
    <m/>
    <s v=""/>
    <b v="0"/>
    <n v="25"/>
    <s v="1158357773463228417"/>
    <s v="Twitter for iPad"/>
    <b v="0"/>
    <s v="1158357773463228417"/>
    <s v="Tweet"/>
    <n v="0"/>
    <n v="0"/>
    <m/>
    <m/>
    <m/>
    <m/>
    <m/>
    <m/>
    <m/>
    <m/>
    <n v="1"/>
    <s v="1"/>
    <s v="1"/>
    <n v="1"/>
    <n v="4.761904761904762"/>
    <n v="0"/>
    <n v="0"/>
    <n v="0"/>
    <n v="0"/>
    <n v="20"/>
    <n v="95.23809523809524"/>
    <n v="21"/>
  </r>
  <r>
    <s v="ihealthvisiting"/>
    <s v="oha_updates"/>
    <m/>
    <m/>
    <m/>
    <m/>
    <m/>
    <m/>
    <m/>
    <m/>
    <s v="No"/>
    <n v="75"/>
    <m/>
    <m/>
    <x v="0"/>
    <d v="2019-08-06T05:45:26.000"/>
    <s v="RT @OHA_updates: We've written to the Prime Minister and ministers calling for ongoing commitment to reduce #ChildhoodObesity. We are at aâ€¦"/>
    <m/>
    <m/>
    <x v="8"/>
    <m/>
    <s v="http://pbs.twimg.com/profile_images/618861657083658241/3IKF_a-6_normal.png"/>
    <x v="53"/>
    <s v="https://twitter.com/#!/ihealthvisiting/status/1158615042293735425"/>
    <m/>
    <m/>
    <s v="1158615042293735425"/>
    <m/>
    <b v="0"/>
    <n v="0"/>
    <s v=""/>
    <b v="0"/>
    <s v="en"/>
    <m/>
    <s v=""/>
    <b v="0"/>
    <n v="25"/>
    <s v="1158357773463228417"/>
    <s v="Twitter for iPhone"/>
    <b v="0"/>
    <s v="1158357773463228417"/>
    <s v="Tweet"/>
    <n v="0"/>
    <n v="0"/>
    <m/>
    <m/>
    <m/>
    <m/>
    <m/>
    <m/>
    <m/>
    <m/>
    <n v="1"/>
    <s v="1"/>
    <s v="1"/>
    <n v="1"/>
    <n v="4.761904761904762"/>
    <n v="0"/>
    <n v="0"/>
    <n v="0"/>
    <n v="0"/>
    <n v="20"/>
    <n v="95.23809523809524"/>
    <n v="21"/>
  </r>
  <r>
    <s v="babycatcher09"/>
    <s v="oha_updates"/>
    <m/>
    <m/>
    <m/>
    <m/>
    <m/>
    <m/>
    <m/>
    <m/>
    <s v="No"/>
    <n v="76"/>
    <m/>
    <m/>
    <x v="0"/>
    <d v="2019-08-06T05:56:30.000"/>
    <s v="RT @OHA_updates: We've written to the Prime Minister and ministers calling for ongoing commitment to reduce #ChildhoodObesity. We are at aâ€¦"/>
    <m/>
    <m/>
    <x v="8"/>
    <m/>
    <s v="http://pbs.twimg.com/profile_images/1150276175245324288/XOG6oHCK_normal.jpg"/>
    <x v="54"/>
    <s v="https://twitter.com/#!/babycatcher09/status/1158617825919062016"/>
    <m/>
    <m/>
    <s v="1158617825919062016"/>
    <m/>
    <b v="0"/>
    <n v="0"/>
    <s v=""/>
    <b v="0"/>
    <s v="en"/>
    <m/>
    <s v=""/>
    <b v="0"/>
    <n v="25"/>
    <s v="1158357773463228417"/>
    <s v="Twitter for iPhone"/>
    <b v="0"/>
    <s v="1158357773463228417"/>
    <s v="Tweet"/>
    <n v="0"/>
    <n v="0"/>
    <m/>
    <m/>
    <m/>
    <m/>
    <m/>
    <m/>
    <m/>
    <m/>
    <n v="1"/>
    <s v="1"/>
    <s v="1"/>
    <n v="1"/>
    <n v="4.761904761904762"/>
    <n v="0"/>
    <n v="0"/>
    <n v="0"/>
    <n v="0"/>
    <n v="20"/>
    <n v="95.23809523809524"/>
    <n v="21"/>
  </r>
  <r>
    <s v="hvecop"/>
    <s v="oha_updates"/>
    <m/>
    <m/>
    <m/>
    <m/>
    <m/>
    <m/>
    <m/>
    <m/>
    <s v="No"/>
    <n v="77"/>
    <m/>
    <m/>
    <x v="0"/>
    <d v="2019-08-06T05:57:13.000"/>
    <s v="RT @OHA_updates: We've written to the Prime Minister and ministers calling for ongoing commitment to reduce #ChildhoodObesity. We are at aâ€¦"/>
    <m/>
    <m/>
    <x v="8"/>
    <m/>
    <s v="http://pbs.twimg.com/profile_images/575735462779822083/z41QAqc__normal.jpeg"/>
    <x v="55"/>
    <s v="https://twitter.com/#!/hvecop/status/1158618004592234496"/>
    <m/>
    <m/>
    <s v="1158618004592234496"/>
    <m/>
    <b v="0"/>
    <n v="0"/>
    <s v=""/>
    <b v="0"/>
    <s v="en"/>
    <m/>
    <s v=""/>
    <b v="0"/>
    <n v="25"/>
    <s v="1158357773463228417"/>
    <s v="Twitter for iPhone"/>
    <b v="0"/>
    <s v="1158357773463228417"/>
    <s v="Tweet"/>
    <n v="0"/>
    <n v="0"/>
    <m/>
    <m/>
    <m/>
    <m/>
    <m/>
    <m/>
    <m/>
    <m/>
    <n v="1"/>
    <s v="1"/>
    <s v="1"/>
    <n v="1"/>
    <n v="4.761904761904762"/>
    <n v="0"/>
    <n v="0"/>
    <n v="0"/>
    <n v="0"/>
    <n v="20"/>
    <n v="95.23809523809524"/>
    <n v="21"/>
  </r>
  <r>
    <s v="lizmayessex"/>
    <s v="oha_updates"/>
    <m/>
    <m/>
    <m/>
    <m/>
    <m/>
    <m/>
    <m/>
    <m/>
    <s v="No"/>
    <n v="78"/>
    <m/>
    <m/>
    <x v="0"/>
    <d v="2019-08-06T05:59:34.000"/>
    <s v="RT @OHA_updates: We've written to the Prime Minister and ministers calling for ongoing commitment to reduce #ChildhoodObesity. We are at aâ€¦"/>
    <m/>
    <m/>
    <x v="8"/>
    <m/>
    <s v="http://pbs.twimg.com/profile_images/1155503106320490497/4LjcmyFe_normal.jpg"/>
    <x v="56"/>
    <s v="https://twitter.com/#!/lizmayessex/status/1158618597117386752"/>
    <m/>
    <m/>
    <s v="1158618597117386752"/>
    <m/>
    <b v="0"/>
    <n v="0"/>
    <s v=""/>
    <b v="0"/>
    <s v="en"/>
    <m/>
    <s v=""/>
    <b v="0"/>
    <n v="25"/>
    <s v="1158357773463228417"/>
    <s v="Twitter for Android"/>
    <b v="0"/>
    <s v="1158357773463228417"/>
    <s v="Tweet"/>
    <n v="0"/>
    <n v="0"/>
    <m/>
    <m/>
    <m/>
    <m/>
    <m/>
    <m/>
    <m/>
    <m/>
    <n v="1"/>
    <s v="1"/>
    <s v="1"/>
    <n v="1"/>
    <n v="4.761904761904762"/>
    <n v="0"/>
    <n v="0"/>
    <n v="0"/>
    <n v="0"/>
    <n v="20"/>
    <n v="95.23809523809524"/>
    <n v="21"/>
  </r>
  <r>
    <s v="phplymouth"/>
    <s v="oha_updates"/>
    <m/>
    <m/>
    <m/>
    <m/>
    <m/>
    <m/>
    <m/>
    <m/>
    <s v="No"/>
    <n v="79"/>
    <m/>
    <m/>
    <x v="0"/>
    <d v="2019-08-06T06:03:50.000"/>
    <s v="RT @OHA_updates: We've written to the Prime Minister and ministers calling for ongoing commitment to reduce #ChildhoodObesity. We are at aâ€¦"/>
    <m/>
    <m/>
    <x v="8"/>
    <m/>
    <s v="http://pbs.twimg.com/profile_images/1050684898976120832/jeMWXGTF_normal.jpg"/>
    <x v="57"/>
    <s v="https://twitter.com/#!/phplymouth/status/1158619670779486208"/>
    <m/>
    <m/>
    <s v="1158619670779486208"/>
    <m/>
    <b v="0"/>
    <n v="0"/>
    <s v=""/>
    <b v="0"/>
    <s v="en"/>
    <m/>
    <s v=""/>
    <b v="0"/>
    <n v="25"/>
    <s v="1158357773463228417"/>
    <s v="Twitter for iPhone"/>
    <b v="0"/>
    <s v="1158357773463228417"/>
    <s v="Tweet"/>
    <n v="0"/>
    <n v="0"/>
    <m/>
    <m/>
    <m/>
    <m/>
    <m/>
    <m/>
    <m/>
    <m/>
    <n v="1"/>
    <s v="1"/>
    <s v="1"/>
    <n v="1"/>
    <n v="4.761904761904762"/>
    <n v="0"/>
    <n v="0"/>
    <n v="0"/>
    <n v="0"/>
    <n v="20"/>
    <n v="95.23809523809524"/>
    <n v="21"/>
  </r>
  <r>
    <s v="elaineyoungnhs1"/>
    <s v="oha_updates"/>
    <m/>
    <m/>
    <m/>
    <m/>
    <m/>
    <m/>
    <m/>
    <m/>
    <s v="No"/>
    <n v="80"/>
    <m/>
    <m/>
    <x v="0"/>
    <d v="2019-08-06T06:14:41.000"/>
    <s v="RT @OHA_updates: We've written to the Prime Minister and ministers calling for ongoing commitment to reduce #ChildhoodObesity. We are at aâ€¦"/>
    <m/>
    <m/>
    <x v="8"/>
    <m/>
    <s v="http://pbs.twimg.com/profile_images/1105917780635865088/5hO_e8ke_normal.jpg"/>
    <x v="58"/>
    <s v="https://twitter.com/#!/elaineyoungnhs1/status/1158622403704107008"/>
    <m/>
    <m/>
    <s v="1158622403704107008"/>
    <m/>
    <b v="0"/>
    <n v="0"/>
    <s v=""/>
    <b v="0"/>
    <s v="en"/>
    <m/>
    <s v=""/>
    <b v="0"/>
    <n v="25"/>
    <s v="1158357773463228417"/>
    <s v="Twitter for iPad"/>
    <b v="0"/>
    <s v="1158357773463228417"/>
    <s v="Tweet"/>
    <n v="0"/>
    <n v="0"/>
    <m/>
    <m/>
    <m/>
    <m/>
    <m/>
    <m/>
    <m/>
    <m/>
    <n v="1"/>
    <s v="1"/>
    <s v="1"/>
    <n v="1"/>
    <n v="4.761904761904762"/>
    <n v="0"/>
    <n v="0"/>
    <n v="0"/>
    <n v="0"/>
    <n v="20"/>
    <n v="95.23809523809524"/>
    <n v="21"/>
  </r>
  <r>
    <s v="london_hcc"/>
    <s v="oha_updates"/>
    <m/>
    <m/>
    <m/>
    <m/>
    <m/>
    <m/>
    <m/>
    <m/>
    <s v="No"/>
    <n v="81"/>
    <m/>
    <m/>
    <x v="0"/>
    <d v="2019-08-06T06:18:37.000"/>
    <s v="RT @OHA_updates: We've written to the Prime Minister and ministers calling for ongoing commitment to reduce #ChildhoodObesity. We are at aâ€¦"/>
    <m/>
    <m/>
    <x v="8"/>
    <m/>
    <s v="http://pbs.twimg.com/profile_images/799271730116173824/Deqcs150_normal.jpg"/>
    <x v="59"/>
    <s v="https://twitter.com/#!/london_hcc/status/1158623392246960129"/>
    <m/>
    <m/>
    <s v="1158623392246960129"/>
    <m/>
    <b v="0"/>
    <n v="0"/>
    <s v=""/>
    <b v="0"/>
    <s v="en"/>
    <m/>
    <s v=""/>
    <b v="0"/>
    <n v="25"/>
    <s v="1158357773463228417"/>
    <s v="Twitter for iPhone"/>
    <b v="0"/>
    <s v="1158357773463228417"/>
    <s v="Tweet"/>
    <n v="0"/>
    <n v="0"/>
    <m/>
    <m/>
    <m/>
    <m/>
    <m/>
    <m/>
    <m/>
    <m/>
    <n v="1"/>
    <s v="1"/>
    <s v="1"/>
    <n v="1"/>
    <n v="4.761904761904762"/>
    <n v="0"/>
    <n v="0"/>
    <n v="0"/>
    <n v="0"/>
    <n v="20"/>
    <n v="95.23809523809524"/>
    <n v="21"/>
  </r>
  <r>
    <s v="lsharon_smith"/>
    <s v="oha_updates"/>
    <m/>
    <m/>
    <m/>
    <m/>
    <m/>
    <m/>
    <m/>
    <m/>
    <s v="No"/>
    <n v="82"/>
    <m/>
    <m/>
    <x v="0"/>
    <d v="2019-08-06T06:24:38.000"/>
    <s v="RT @OHA_updates: We've written to the Prime Minister and ministers calling for ongoing commitment to reduce #ChildhoodObesity. We are at aâ€¦"/>
    <m/>
    <m/>
    <x v="8"/>
    <m/>
    <s v="http://pbs.twimg.com/profile_images/1149665511111704577/dGGh5mQ5_normal.jpg"/>
    <x v="60"/>
    <s v="https://twitter.com/#!/lsharon_smith/status/1158624905551917056"/>
    <m/>
    <m/>
    <s v="1158624905551917056"/>
    <m/>
    <b v="0"/>
    <n v="0"/>
    <s v=""/>
    <b v="0"/>
    <s v="en"/>
    <m/>
    <s v=""/>
    <b v="0"/>
    <n v="25"/>
    <s v="1158357773463228417"/>
    <s v="Twitter for iPhone"/>
    <b v="0"/>
    <s v="1158357773463228417"/>
    <s v="Tweet"/>
    <n v="0"/>
    <n v="0"/>
    <m/>
    <m/>
    <m/>
    <m/>
    <m/>
    <m/>
    <m/>
    <m/>
    <n v="1"/>
    <s v="1"/>
    <s v="1"/>
    <n v="1"/>
    <n v="4.761904761904762"/>
    <n v="0"/>
    <n v="0"/>
    <n v="0"/>
    <n v="0"/>
    <n v="20"/>
    <n v="95.23809523809524"/>
    <n v="21"/>
  </r>
  <r>
    <s v="dr_cscott"/>
    <s v="oha_updates"/>
    <m/>
    <m/>
    <m/>
    <m/>
    <m/>
    <m/>
    <m/>
    <m/>
    <s v="No"/>
    <n v="83"/>
    <m/>
    <m/>
    <x v="0"/>
    <d v="2019-08-06T08:16:04.000"/>
    <s v="RT @OHA_updates: We've written to the Prime Minister and ministers calling for ongoing commitment to reduce #ChildhoodObesity. We are at aâ€¦"/>
    <m/>
    <m/>
    <x v="8"/>
    <m/>
    <s v="http://pbs.twimg.com/profile_images/666203250002120704/wYFqiQOh_normal.jpg"/>
    <x v="61"/>
    <s v="https://twitter.com/#!/dr_cscott/status/1158652948718792704"/>
    <m/>
    <m/>
    <s v="1158652948718792704"/>
    <m/>
    <b v="0"/>
    <n v="0"/>
    <s v=""/>
    <b v="0"/>
    <s v="en"/>
    <m/>
    <s v=""/>
    <b v="0"/>
    <n v="25"/>
    <s v="1158357773463228417"/>
    <s v="Twitter for iPhone"/>
    <b v="0"/>
    <s v="1158357773463228417"/>
    <s v="Tweet"/>
    <n v="0"/>
    <n v="0"/>
    <m/>
    <m/>
    <m/>
    <m/>
    <m/>
    <m/>
    <m/>
    <m/>
    <n v="1"/>
    <s v="1"/>
    <s v="1"/>
    <n v="1"/>
    <n v="4.761904761904762"/>
    <n v="0"/>
    <n v="0"/>
    <n v="0"/>
    <n v="0"/>
    <n v="20"/>
    <n v="95.23809523809524"/>
    <n v="21"/>
  </r>
  <r>
    <s v="food_active"/>
    <s v="cityam"/>
    <m/>
    <m/>
    <m/>
    <m/>
    <m/>
    <m/>
    <m/>
    <m/>
    <s v="No"/>
    <n v="84"/>
    <m/>
    <m/>
    <x v="0"/>
    <d v="2019-08-06T08:19:02.000"/>
    <s v="Advertisers warn the new PM to scrap the #JunkFoodAdBan after concerns of the â€œsevere impactsâ€ on media revenue. There will be &quot;severe impacts&quot; on the health of future generations if we don't take bold steps towards tackling #ChildhoodObesity. https://t.co/Tk8jCu45i9 via @CityAM"/>
    <s v="https://www.cityam.com/ad-industry-urges-boris-johnson-to-ditch-onerous-junk-food-ad-ban/"/>
    <s v="cityam.com"/>
    <x v="24"/>
    <m/>
    <s v="http://pbs.twimg.com/profile_images/1082217758895624192/QZQ_M-VB_normal.jpg"/>
    <x v="62"/>
    <s v="https://twitter.com/#!/food_active/status/1158653695749435392"/>
    <m/>
    <m/>
    <s v="1158653695749435392"/>
    <m/>
    <b v="0"/>
    <n v="4"/>
    <s v=""/>
    <b v="0"/>
    <s v="en"/>
    <m/>
    <s v=""/>
    <b v="0"/>
    <n v="5"/>
    <s v=""/>
    <s v="Twitter Web Client"/>
    <b v="0"/>
    <s v="1158653695749435392"/>
    <s v="Tweet"/>
    <n v="0"/>
    <n v="0"/>
    <m/>
    <m/>
    <m/>
    <m/>
    <m/>
    <m/>
    <m/>
    <m/>
    <n v="1"/>
    <s v="10"/>
    <s v="10"/>
    <n v="0"/>
    <n v="0"/>
    <n v="3"/>
    <n v="7.317073170731708"/>
    <n v="0"/>
    <n v="0"/>
    <n v="38"/>
    <n v="92.6829268292683"/>
    <n v="41"/>
  </r>
  <r>
    <s v="saphnasharonobe"/>
    <s v="oha_updates"/>
    <m/>
    <m/>
    <m/>
    <m/>
    <m/>
    <m/>
    <m/>
    <m/>
    <s v="No"/>
    <n v="85"/>
    <m/>
    <m/>
    <x v="0"/>
    <d v="2019-08-06T08:23:11.000"/>
    <s v="RT @OHA_updates: We've written to the Prime Minister and ministers calling for ongoing commitment to reduce #ChildhoodObesity. We are at aâ€¦"/>
    <m/>
    <m/>
    <x v="8"/>
    <m/>
    <s v="http://pbs.twimg.com/profile_images/550682286413594625/lC6sfoXR_normal.jpeg"/>
    <x v="63"/>
    <s v="https://twitter.com/#!/saphnasharonobe/status/1158654741116858368"/>
    <m/>
    <m/>
    <s v="1158654741116858368"/>
    <m/>
    <b v="0"/>
    <n v="0"/>
    <s v=""/>
    <b v="0"/>
    <s v="en"/>
    <m/>
    <s v=""/>
    <b v="0"/>
    <n v="25"/>
    <s v="1158357773463228417"/>
    <s v="Twitter for iPhone"/>
    <b v="0"/>
    <s v="1158357773463228417"/>
    <s v="Tweet"/>
    <n v="0"/>
    <n v="0"/>
    <m/>
    <m/>
    <m/>
    <m/>
    <m/>
    <m/>
    <m/>
    <m/>
    <n v="1"/>
    <s v="1"/>
    <s v="1"/>
    <n v="1"/>
    <n v="4.761904761904762"/>
    <n v="0"/>
    <n v="0"/>
    <n v="0"/>
    <n v="0"/>
    <n v="20"/>
    <n v="95.23809523809524"/>
    <n v="21"/>
  </r>
  <r>
    <s v="evidencerobot"/>
    <s v="healthpsychrev"/>
    <m/>
    <m/>
    <m/>
    <m/>
    <m/>
    <m/>
    <m/>
    <m/>
    <s v="No"/>
    <n v="86"/>
    <m/>
    <m/>
    <x v="0"/>
    <d v="2019-08-01T14:02:23.000"/>
    <s v="RT @MaritaHennessy: ICYMI - now in print @HealthPsychRev: #BehaviourChangeTechniques &amp;amp; #theory use in healthcare professional-delivered #in…"/>
    <m/>
    <m/>
    <x v="10"/>
    <m/>
    <s v="http://pbs.twimg.com/profile_images/986202760881336320/2MRBBaFE_normal.jpg"/>
    <x v="64"/>
    <s v="https://twitter.com/#!/evidencerobot/status/1156928164779712512"/>
    <m/>
    <m/>
    <s v="1156928164779712512"/>
    <m/>
    <b v="0"/>
    <n v="0"/>
    <s v=""/>
    <b v="0"/>
    <s v="en"/>
    <m/>
    <s v=""/>
    <b v="0"/>
    <n v="4"/>
    <s v="1156924968422318081"/>
    <s v="Systematic Review Bot"/>
    <b v="0"/>
    <s v="1156924968422318081"/>
    <s v="Tweet"/>
    <n v="0"/>
    <n v="0"/>
    <m/>
    <m/>
    <m/>
    <m/>
    <m/>
    <m/>
    <m/>
    <m/>
    <n v="1"/>
    <s v="2"/>
    <s v="2"/>
    <m/>
    <m/>
    <m/>
    <m/>
    <m/>
    <m/>
    <m/>
    <m/>
    <m/>
  </r>
  <r>
    <s v="evidencerobot"/>
    <s v="maritahennessy"/>
    <m/>
    <m/>
    <m/>
    <m/>
    <m/>
    <m/>
    <m/>
    <m/>
    <s v="No"/>
    <n v="88"/>
    <m/>
    <m/>
    <x v="0"/>
    <d v="2019-08-06T08:31:45.000"/>
    <s v="RT @MaritaHennessy: Prevalence &amp;amp; Trends of Overweight &amp;amp; #Obesity in European Children From 1999 to 2016: A Systematic Review &amp;amp; Meta-analysiâ€¦"/>
    <m/>
    <m/>
    <x v="25"/>
    <m/>
    <s v="http://pbs.twimg.com/profile_images/986202760881336320/2MRBBaFE_normal.jpg"/>
    <x v="65"/>
    <s v="https://twitter.com/#!/evidencerobot/status/1158656897093918722"/>
    <m/>
    <m/>
    <s v="1158656897093918722"/>
    <m/>
    <b v="0"/>
    <n v="0"/>
    <s v=""/>
    <b v="0"/>
    <s v="en"/>
    <m/>
    <s v=""/>
    <b v="0"/>
    <n v="4"/>
    <s v="1158653341221736448"/>
    <s v="Systematic Review Bot"/>
    <b v="0"/>
    <s v="1158653341221736448"/>
    <s v="Tweet"/>
    <n v="0"/>
    <n v="0"/>
    <m/>
    <m/>
    <m/>
    <m/>
    <m/>
    <m/>
    <m/>
    <m/>
    <n v="2"/>
    <s v="2"/>
    <s v="2"/>
    <n v="0"/>
    <n v="0"/>
    <n v="1"/>
    <n v="4.545454545454546"/>
    <n v="0"/>
    <n v="0"/>
    <n v="21"/>
    <n v="95.45454545454545"/>
    <n v="22"/>
  </r>
  <r>
    <s v="teethteam"/>
    <s v="oha_updates"/>
    <m/>
    <m/>
    <m/>
    <m/>
    <m/>
    <m/>
    <m/>
    <m/>
    <s v="No"/>
    <n v="89"/>
    <m/>
    <m/>
    <x v="0"/>
    <d v="2019-08-06T08:39:26.000"/>
    <s v="RT @OHA_updates: We've written to the Prime Minister and ministers calling for ongoing commitment to reduce #ChildhoodObesity. We are at aâ€¦"/>
    <m/>
    <m/>
    <x v="8"/>
    <m/>
    <s v="http://pbs.twimg.com/profile_images/838766542468829184/BUSPSPJV_normal.jpg"/>
    <x v="66"/>
    <s v="https://twitter.com/#!/teethteam/status/1158658829854420992"/>
    <m/>
    <m/>
    <s v="1158658829854420992"/>
    <m/>
    <b v="0"/>
    <n v="0"/>
    <s v=""/>
    <b v="0"/>
    <s v="en"/>
    <m/>
    <s v=""/>
    <b v="0"/>
    <n v="25"/>
    <s v="1158357773463228417"/>
    <s v="Twitter Web App"/>
    <b v="0"/>
    <s v="1158357773463228417"/>
    <s v="Tweet"/>
    <n v="0"/>
    <n v="0"/>
    <m/>
    <m/>
    <m/>
    <m/>
    <m/>
    <m/>
    <m/>
    <m/>
    <n v="1"/>
    <s v="1"/>
    <s v="1"/>
    <n v="1"/>
    <n v="4.761904761904762"/>
    <n v="0"/>
    <n v="0"/>
    <n v="0"/>
    <n v="0"/>
    <n v="20"/>
    <n v="95.23809523809524"/>
    <n v="21"/>
  </r>
  <r>
    <s v="babyhart"/>
    <s v="oha_updates"/>
    <m/>
    <m/>
    <m/>
    <m/>
    <m/>
    <m/>
    <m/>
    <m/>
    <s v="No"/>
    <n v="90"/>
    <m/>
    <m/>
    <x v="0"/>
    <d v="2019-08-06T09:04:16.000"/>
    <s v="RT @OHA_updates: We've written to the Prime Minister and ministers calling for ongoing commitment to reduce #ChildhoodObesity. We are at aâ€¦"/>
    <m/>
    <m/>
    <x v="8"/>
    <m/>
    <s v="http://pbs.twimg.com/profile_images/1125032533668843520/enVZwmuI_normal.jpg"/>
    <x v="67"/>
    <s v="https://twitter.com/#!/babyhart/status/1158665078041743360"/>
    <m/>
    <m/>
    <s v="1158665078041743360"/>
    <m/>
    <b v="0"/>
    <n v="0"/>
    <s v=""/>
    <b v="0"/>
    <s v="en"/>
    <m/>
    <s v=""/>
    <b v="0"/>
    <n v="25"/>
    <s v="1158357773463228417"/>
    <s v="Twitter for iPhone"/>
    <b v="0"/>
    <s v="1158357773463228417"/>
    <s v="Tweet"/>
    <n v="0"/>
    <n v="0"/>
    <m/>
    <m/>
    <m/>
    <m/>
    <m/>
    <m/>
    <m/>
    <m/>
    <n v="1"/>
    <s v="1"/>
    <s v="1"/>
    <n v="1"/>
    <n v="4.761904761904762"/>
    <n v="0"/>
    <n v="0"/>
    <n v="0"/>
    <n v="0"/>
    <n v="20"/>
    <n v="95.23809523809524"/>
    <n v="21"/>
  </r>
  <r>
    <s v="lakenutrition"/>
    <s v="food_active"/>
    <m/>
    <m/>
    <m/>
    <m/>
    <m/>
    <m/>
    <m/>
    <m/>
    <s v="No"/>
    <n v="91"/>
    <m/>
    <m/>
    <x v="0"/>
    <d v="2019-08-06T09:06:44.000"/>
    <s v="RT @food_active: Advertisers warn the new PM to scrap the #JunkFoodAdBan after concerns of the â€œsevere impactsâ€ on media revenue. There wilâ€¦"/>
    <m/>
    <m/>
    <x v="26"/>
    <m/>
    <s v="http://pbs.twimg.com/profile_images/968158900490067968/71a4pOal_normal.jpg"/>
    <x v="68"/>
    <s v="https://twitter.com/#!/lakenutrition/status/1158665699495153666"/>
    <m/>
    <m/>
    <s v="1158665699495153666"/>
    <m/>
    <b v="0"/>
    <n v="0"/>
    <s v=""/>
    <b v="0"/>
    <s v="en"/>
    <m/>
    <s v=""/>
    <b v="0"/>
    <n v="5"/>
    <s v="1158653695749435392"/>
    <s v="Twitter for iPhone"/>
    <b v="0"/>
    <s v="1158653695749435392"/>
    <s v="Tweet"/>
    <n v="0"/>
    <n v="0"/>
    <m/>
    <m/>
    <m/>
    <m/>
    <m/>
    <m/>
    <m/>
    <m/>
    <n v="1"/>
    <s v="10"/>
    <s v="10"/>
    <n v="0"/>
    <n v="0"/>
    <n v="2"/>
    <n v="8.695652173913043"/>
    <n v="0"/>
    <n v="0"/>
    <n v="21"/>
    <n v="91.30434782608695"/>
    <n v="23"/>
  </r>
  <r>
    <s v="bigo_project"/>
    <s v="gsttcharity"/>
    <m/>
    <m/>
    <m/>
    <m/>
    <m/>
    <m/>
    <m/>
    <m/>
    <s v="No"/>
    <n v="92"/>
    <m/>
    <m/>
    <x v="0"/>
    <d v="2019-08-01T12:10:05.000"/>
    <s v="RT @GSTTCharity: Interested in how we're delivering on our ambition to layer-up activities and approach #UrbanHealth ssues from many differ…"/>
    <m/>
    <m/>
    <x v="27"/>
    <m/>
    <s v="http://pbs.twimg.com/profile_images/945993432538984449/g7VtvMJt_normal.jpg"/>
    <x v="69"/>
    <s v="https://twitter.com/#!/bigo_project/status/1156899900984037378"/>
    <m/>
    <m/>
    <s v="1156899900984037378"/>
    <m/>
    <b v="0"/>
    <n v="0"/>
    <s v=""/>
    <b v="0"/>
    <s v="en"/>
    <m/>
    <s v=""/>
    <b v="0"/>
    <n v="1"/>
    <s v="1156892150988193795"/>
    <s v="Hootsuite Inc."/>
    <b v="0"/>
    <s v="1156892150988193795"/>
    <s v="Tweet"/>
    <n v="0"/>
    <n v="0"/>
    <m/>
    <m/>
    <m/>
    <m/>
    <m/>
    <m/>
    <m/>
    <m/>
    <n v="1"/>
    <s v="4"/>
    <s v="4"/>
    <n v="0"/>
    <n v="0"/>
    <n v="0"/>
    <n v="0"/>
    <n v="0"/>
    <n v="0"/>
    <n v="21"/>
    <n v="100"/>
    <n v="21"/>
  </r>
  <r>
    <s v="bigo_project"/>
    <s v="maritahennessy"/>
    <m/>
    <m/>
    <m/>
    <m/>
    <m/>
    <m/>
    <m/>
    <m/>
    <s v="No"/>
    <n v="93"/>
    <m/>
    <m/>
    <x v="0"/>
    <d v="2019-08-06T09:19:21.000"/>
    <s v="RT @MaritaHennessy: Prevalence &amp;amp; Trends of Overweight &amp;amp; #Obesity in European Children From 1999 to 2016: A Systematic Review &amp;amp; Meta-analysiâ€¦"/>
    <m/>
    <m/>
    <x v="25"/>
    <m/>
    <s v="http://pbs.twimg.com/profile_images/945993432538984449/g7VtvMJt_normal.jpg"/>
    <x v="70"/>
    <s v="https://twitter.com/#!/bigo_project/status/1158668873387917312"/>
    <m/>
    <m/>
    <s v="1158668873387917312"/>
    <m/>
    <b v="0"/>
    <n v="0"/>
    <s v=""/>
    <b v="0"/>
    <s v="en"/>
    <m/>
    <s v=""/>
    <b v="0"/>
    <n v="4"/>
    <s v="1158653341221736448"/>
    <s v="Hootsuite Inc."/>
    <b v="0"/>
    <s v="1158653341221736448"/>
    <s v="Tweet"/>
    <n v="0"/>
    <n v="0"/>
    <m/>
    <m/>
    <m/>
    <m/>
    <m/>
    <m/>
    <m/>
    <m/>
    <n v="1"/>
    <s v="4"/>
    <s v="2"/>
    <n v="0"/>
    <n v="0"/>
    <n v="1"/>
    <n v="4.545454545454546"/>
    <n v="0"/>
    <n v="0"/>
    <n v="21"/>
    <n v="95.45454545454545"/>
    <n v="22"/>
  </r>
  <r>
    <s v="bigo_project"/>
    <s v="api_chairuk"/>
    <m/>
    <m/>
    <m/>
    <m/>
    <m/>
    <m/>
    <m/>
    <m/>
    <s v="No"/>
    <n v="94"/>
    <m/>
    <m/>
    <x v="0"/>
    <d v="2019-08-06T09:19:50.000"/>
    <s v="RT @Sportsandpe: Please support &amp;amp; share this important campaign from @apiplay @API_ChairUK before #playgrounds disappear for good. In the mâ€¦"/>
    <m/>
    <m/>
    <x v="28"/>
    <m/>
    <s v="http://pbs.twimg.com/profile_images/945993432538984449/g7VtvMJt_normal.jpg"/>
    <x v="71"/>
    <s v="https://twitter.com/#!/bigo_project/status/1158668994611744769"/>
    <m/>
    <m/>
    <s v="1158668994611744769"/>
    <m/>
    <b v="0"/>
    <n v="0"/>
    <s v=""/>
    <b v="1"/>
    <s v="en"/>
    <m/>
    <s v="1158399844945448960"/>
    <b v="0"/>
    <n v="2"/>
    <s v="1158656196225753088"/>
    <s v="Hootsuite Inc."/>
    <b v="0"/>
    <s v="1158656196225753088"/>
    <s v="Tweet"/>
    <n v="0"/>
    <n v="0"/>
    <m/>
    <m/>
    <m/>
    <m/>
    <m/>
    <m/>
    <m/>
    <m/>
    <n v="1"/>
    <s v="4"/>
    <s v="4"/>
    <m/>
    <m/>
    <m/>
    <m/>
    <m/>
    <m/>
    <m/>
    <m/>
    <m/>
  </r>
  <r>
    <s v="thelancetendo"/>
    <s v="thelancetendo"/>
    <m/>
    <m/>
    <m/>
    <m/>
    <m/>
    <m/>
    <m/>
    <m/>
    <s v="No"/>
    <n v="97"/>
    <m/>
    <m/>
    <x v="2"/>
    <d v="2019-07-08T08:55:53.000"/>
    <s v="#Latest Editorial: #Baby #foods: time to get tough on #sugars https://t.co/SlrKLzG0Na #diet #nutrition #food #childhealth #ChildhoodObesity #publichealth #free to read https://t.co/fsu2yrHOMJ"/>
    <s v="http://hubs.ly/H0jBtsH0"/>
    <s v="hubs.ly"/>
    <x v="29"/>
    <s v="https://pbs.twimg.com/media/D-8Prn8XkAAhXwy.jpg"/>
    <s v="https://pbs.twimg.com/media/D-8Prn8XkAAhXwy.jpg"/>
    <x v="72"/>
    <s v="https://twitter.com/#!/thelancetendo/status/1148153723480358912"/>
    <m/>
    <m/>
    <s v="1148153723480358912"/>
    <m/>
    <b v="0"/>
    <n v="10"/>
    <s v=""/>
    <b v="0"/>
    <s v="en"/>
    <m/>
    <s v=""/>
    <b v="0"/>
    <n v="9"/>
    <s v=""/>
    <s v="Twitter Web Client"/>
    <b v="0"/>
    <s v="1148153723480358912"/>
    <s v="Retweet"/>
    <n v="0"/>
    <n v="0"/>
    <m/>
    <m/>
    <m/>
    <m/>
    <m/>
    <m/>
    <m/>
    <m/>
    <n v="1"/>
    <s v="43"/>
    <s v="43"/>
    <n v="2"/>
    <n v="10.526315789473685"/>
    <n v="0"/>
    <n v="0"/>
    <n v="0"/>
    <n v="0"/>
    <n v="17"/>
    <n v="89.47368421052632"/>
    <n v="19"/>
  </r>
  <r>
    <s v="mmazariegos_"/>
    <s v="thelancetendo"/>
    <m/>
    <m/>
    <m/>
    <m/>
    <m/>
    <m/>
    <m/>
    <m/>
    <s v="No"/>
    <n v="98"/>
    <m/>
    <m/>
    <x v="0"/>
    <d v="2019-08-06T09:37:35.000"/>
    <s v="RT @TheLancetEndo: #Latest Editorial: #Baby #foods: time to get tough on #sugars https://t.co/SlrKLzG0Na #diet #nutrition #food #childhealtâ€¦"/>
    <s v="http://hubs.ly/H0jBtsH0"/>
    <s v="hubs.ly"/>
    <x v="30"/>
    <m/>
    <s v="http://pbs.twimg.com/profile_images/1101263083136339968/Q2vVZblf_normal.jpg"/>
    <x v="73"/>
    <s v="https://twitter.com/#!/mmazariegos_/status/1158673462665318400"/>
    <m/>
    <m/>
    <s v="1158673462665318400"/>
    <m/>
    <b v="0"/>
    <n v="0"/>
    <s v=""/>
    <b v="0"/>
    <s v="en"/>
    <m/>
    <s v=""/>
    <b v="0"/>
    <n v="9"/>
    <s v="1148153723480358912"/>
    <s v="Twitter for Android"/>
    <b v="0"/>
    <s v="1148153723480358912"/>
    <s v="Tweet"/>
    <n v="0"/>
    <n v="0"/>
    <m/>
    <m/>
    <m/>
    <m/>
    <m/>
    <m/>
    <m/>
    <m/>
    <n v="1"/>
    <s v="43"/>
    <s v="43"/>
    <n v="1"/>
    <n v="6.25"/>
    <n v="0"/>
    <n v="0"/>
    <n v="0"/>
    <n v="0"/>
    <n v="15"/>
    <n v="93.75"/>
    <n v="16"/>
  </r>
  <r>
    <s v="wendynowak"/>
    <s v="oha_updates"/>
    <m/>
    <m/>
    <m/>
    <m/>
    <m/>
    <m/>
    <m/>
    <m/>
    <s v="No"/>
    <n v="99"/>
    <m/>
    <m/>
    <x v="0"/>
    <d v="2019-08-06T09:54:21.000"/>
    <s v="RT @OHA_updates: We've written to the Prime Minister and ministers calling for ongoing commitment to reduce #ChildhoodObesity. We are at aâ€¦"/>
    <m/>
    <m/>
    <x v="8"/>
    <m/>
    <s v="http://pbs.twimg.com/profile_images/746486676558651392/fXI24M_9_normal.jpg"/>
    <x v="74"/>
    <s v="https://twitter.com/#!/wendynowak/status/1158677682269446144"/>
    <m/>
    <m/>
    <s v="1158677682269446144"/>
    <m/>
    <b v="0"/>
    <n v="0"/>
    <s v=""/>
    <b v="0"/>
    <s v="en"/>
    <m/>
    <s v=""/>
    <b v="0"/>
    <n v="25"/>
    <s v="1158357773463228417"/>
    <s v="Twitter Web App"/>
    <b v="0"/>
    <s v="1158357773463228417"/>
    <s v="Tweet"/>
    <n v="0"/>
    <n v="0"/>
    <m/>
    <m/>
    <m/>
    <m/>
    <m/>
    <m/>
    <m/>
    <m/>
    <n v="1"/>
    <s v="1"/>
    <s v="1"/>
    <n v="1"/>
    <n v="4.761904761904762"/>
    <n v="0"/>
    <n v="0"/>
    <n v="0"/>
    <n v="0"/>
    <n v="20"/>
    <n v="95.23809523809524"/>
    <n v="21"/>
  </r>
  <r>
    <s v="sportsandpe"/>
    <s v="api_chairuk"/>
    <m/>
    <m/>
    <m/>
    <m/>
    <m/>
    <m/>
    <m/>
    <m/>
    <s v="No"/>
    <n v="100"/>
    <m/>
    <m/>
    <x v="0"/>
    <d v="2019-08-03T11:02:01.000"/>
    <s v="Important new research from @apiplay @API_ChairUK out tomorrow #PlayMustStay #ChildhoodObesity #MentalHealth #physicalactivity https://t.co/dhUegDRdy4"/>
    <s v="https://twitter.com/apiplay/status/1157603279884496896"/>
    <s v="twitter.com"/>
    <x v="31"/>
    <m/>
    <s v="http://pbs.twimg.com/profile_images/1009800500659834880/Yp2W8sl0_normal.jpg"/>
    <x v="75"/>
    <s v="https://twitter.com/#!/sportsandpe/status/1157607546456350720"/>
    <m/>
    <m/>
    <s v="1157607546456350720"/>
    <m/>
    <b v="0"/>
    <n v="5"/>
    <s v=""/>
    <b v="1"/>
    <s v="en"/>
    <m/>
    <s v="1157603279884496896"/>
    <b v="0"/>
    <n v="1"/>
    <s v=""/>
    <s v="Twitter Web App"/>
    <b v="0"/>
    <s v="1157607546456350720"/>
    <s v="Tweet"/>
    <n v="0"/>
    <n v="0"/>
    <m/>
    <m/>
    <m/>
    <m/>
    <m/>
    <m/>
    <m/>
    <m/>
    <n v="2"/>
    <s v="4"/>
    <s v="4"/>
    <m/>
    <m/>
    <m/>
    <m/>
    <m/>
    <m/>
    <m/>
    <m/>
    <m/>
  </r>
  <r>
    <s v="sportsandpe"/>
    <s v="api_chairuk"/>
    <m/>
    <m/>
    <m/>
    <m/>
    <m/>
    <m/>
    <m/>
    <m/>
    <s v="No"/>
    <n v="101"/>
    <m/>
    <m/>
    <x v="0"/>
    <d v="2019-08-06T08:28:58.000"/>
    <s v="Please support &amp;amp; share this important campaign from @apiplay @API_ChairUK before #playgrounds disappear for good. In the midst of a #childhoodobesity epidemic and #mentalhealth crisis all opportunities for children to be active are vital. #PlayMustStay https://t.co/g6ZWjWU0ny"/>
    <s v="https://twitter.com/apiplay/status/1158399844945448960"/>
    <s v="twitter.com"/>
    <x v="32"/>
    <m/>
    <s v="http://pbs.twimg.com/profile_images/1009800500659834880/Yp2W8sl0_normal.jpg"/>
    <x v="76"/>
    <s v="https://twitter.com/#!/sportsandpe/status/1158656196225753088"/>
    <m/>
    <m/>
    <s v="1158656196225753088"/>
    <m/>
    <b v="0"/>
    <n v="3"/>
    <s v=""/>
    <b v="1"/>
    <s v="en"/>
    <m/>
    <s v="1158399844945448960"/>
    <b v="0"/>
    <n v="2"/>
    <s v=""/>
    <s v="Twitter Web App"/>
    <b v="0"/>
    <s v="1158656196225753088"/>
    <s v="Tweet"/>
    <n v="0"/>
    <n v="0"/>
    <m/>
    <m/>
    <m/>
    <m/>
    <m/>
    <m/>
    <m/>
    <m/>
    <n v="2"/>
    <s v="4"/>
    <s v="4"/>
    <m/>
    <m/>
    <m/>
    <m/>
    <m/>
    <m/>
    <m/>
    <m/>
    <m/>
  </r>
  <r>
    <s v="jaykatnumberone"/>
    <s v="api_chairuk"/>
    <m/>
    <m/>
    <m/>
    <m/>
    <m/>
    <m/>
    <m/>
    <m/>
    <s v="No"/>
    <n v="102"/>
    <m/>
    <m/>
    <x v="0"/>
    <d v="2019-08-03T12:38:11.000"/>
    <s v="RT @Sportsandpe: Important new research from @apiplay @API_ChairUK out tomorrow #PlayMustStay #ChildhoodObesity #MentalHealth #physicalactiâ€¦"/>
    <m/>
    <m/>
    <x v="33"/>
    <m/>
    <s v="http://pbs.twimg.com/profile_images/864776511437647872/5HY790ol_normal.jpg"/>
    <x v="77"/>
    <s v="https://twitter.com/#!/jaykatnumberone/status/1157631750773846016"/>
    <m/>
    <m/>
    <s v="1157631750773846016"/>
    <m/>
    <b v="0"/>
    <n v="0"/>
    <s v=""/>
    <b v="1"/>
    <s v="en"/>
    <m/>
    <s v="1157603279884496896"/>
    <b v="0"/>
    <n v="1"/>
    <s v="1157607546456350720"/>
    <s v="Twitter for iPhone"/>
    <b v="0"/>
    <s v="1157607546456350720"/>
    <s v="Tweet"/>
    <n v="0"/>
    <n v="0"/>
    <m/>
    <m/>
    <m/>
    <m/>
    <m/>
    <m/>
    <m/>
    <m/>
    <n v="2"/>
    <s v="4"/>
    <s v="4"/>
    <m/>
    <m/>
    <m/>
    <m/>
    <m/>
    <m/>
    <m/>
    <m/>
    <m/>
  </r>
  <r>
    <s v="jaykatnumberone"/>
    <s v="api_chairuk"/>
    <m/>
    <m/>
    <m/>
    <m/>
    <m/>
    <m/>
    <m/>
    <m/>
    <s v="No"/>
    <n v="103"/>
    <m/>
    <m/>
    <x v="0"/>
    <d v="2019-08-06T09:55:54.000"/>
    <s v="RT @Sportsandpe: Please support &amp;amp; share this important campaign from @apiplay @API_ChairUK before #playgrounds disappear for good. In the mâ€¦"/>
    <m/>
    <m/>
    <x v="28"/>
    <m/>
    <s v="http://pbs.twimg.com/profile_images/864776511437647872/5HY790ol_normal.jpg"/>
    <x v="78"/>
    <s v="https://twitter.com/#!/jaykatnumberone/status/1158678071848964097"/>
    <m/>
    <m/>
    <s v="1158678071848964097"/>
    <m/>
    <b v="0"/>
    <n v="0"/>
    <s v=""/>
    <b v="1"/>
    <s v="en"/>
    <m/>
    <s v="1158399844945448960"/>
    <b v="0"/>
    <n v="2"/>
    <s v="1158656196225753088"/>
    <s v="Twitter for iPhone"/>
    <b v="0"/>
    <s v="1158656196225753088"/>
    <s v="Tweet"/>
    <n v="0"/>
    <n v="0"/>
    <m/>
    <m/>
    <m/>
    <m/>
    <m/>
    <m/>
    <m/>
    <m/>
    <n v="2"/>
    <s v="4"/>
    <s v="4"/>
    <m/>
    <m/>
    <m/>
    <m/>
    <m/>
    <m/>
    <m/>
    <m/>
    <m/>
  </r>
  <r>
    <s v="agilechilli"/>
    <s v="foodmatterslive"/>
    <m/>
    <m/>
    <m/>
    <m/>
    <m/>
    <m/>
    <m/>
    <m/>
    <s v="No"/>
    <n v="110"/>
    <m/>
    <m/>
    <x v="0"/>
    <d v="2019-08-06T10:05:00.000"/>
    <s v="RT @FoodMattersLive: It has been 2 years since the #sugarreduction programme was introduced &amp;amp; 1 year since the #caloriereduction programme.â€¦"/>
    <m/>
    <m/>
    <x v="34"/>
    <m/>
    <s v="http://pbs.twimg.com/profile_images/989152799018668032/Su83f-F6_normal.jpg"/>
    <x v="79"/>
    <s v="https://twitter.com/#!/agilechilli/status/1158680362400325632"/>
    <m/>
    <m/>
    <s v="1158680362400325632"/>
    <m/>
    <b v="0"/>
    <n v="0"/>
    <s v=""/>
    <b v="0"/>
    <s v="en"/>
    <m/>
    <s v=""/>
    <b v="0"/>
    <n v="1"/>
    <s v="1158649182334410752"/>
    <s v="Twitter Web App"/>
    <b v="0"/>
    <s v="1158649182334410752"/>
    <s v="Tweet"/>
    <n v="0"/>
    <n v="0"/>
    <m/>
    <m/>
    <m/>
    <m/>
    <m/>
    <m/>
    <m/>
    <m/>
    <n v="1"/>
    <s v="1"/>
    <s v="1"/>
    <n v="0"/>
    <n v="0"/>
    <n v="0"/>
    <n v="0"/>
    <n v="0"/>
    <n v="0"/>
    <n v="21"/>
    <n v="100"/>
    <n v="21"/>
  </r>
  <r>
    <s v="prca_ireland"/>
    <s v="hanovertweets"/>
    <m/>
    <m/>
    <m/>
    <m/>
    <m/>
    <m/>
    <m/>
    <m/>
    <s v="No"/>
    <n v="111"/>
    <m/>
    <m/>
    <x v="0"/>
    <d v="2019-08-06T10:06:19.000"/>
    <s v="RT @hanovertweets: This week our trade team helped to announce @MDLZâ€™s plans to bring all its chocolate and biscuit products typically bougâ€¦"/>
    <m/>
    <m/>
    <x v="2"/>
    <m/>
    <s v="http://pbs.twimg.com/profile_images/850007617804095488/wy4mWmQ__normal.jpg"/>
    <x v="80"/>
    <s v="https://twitter.com/#!/prca_ireland/status/1158680696401084416"/>
    <m/>
    <m/>
    <s v="1158680696401084416"/>
    <m/>
    <b v="0"/>
    <n v="0"/>
    <s v=""/>
    <b v="0"/>
    <s v="en"/>
    <m/>
    <s v=""/>
    <b v="0"/>
    <n v="2"/>
    <s v="1158678639925452801"/>
    <s v="PRCA (Ireland)"/>
    <b v="0"/>
    <s v="1158678639925452801"/>
    <s v="Tweet"/>
    <n v="0"/>
    <n v="0"/>
    <m/>
    <m/>
    <m/>
    <m/>
    <m/>
    <m/>
    <m/>
    <m/>
    <n v="1"/>
    <s v="27"/>
    <s v="27"/>
    <n v="1"/>
    <n v="4.3478260869565215"/>
    <n v="0"/>
    <n v="0"/>
    <n v="0"/>
    <n v="0"/>
    <n v="22"/>
    <n v="95.65217391304348"/>
    <n v="23"/>
  </r>
  <r>
    <s v="hanovertweets"/>
    <s v="hanovertweets"/>
    <m/>
    <m/>
    <m/>
    <m/>
    <m/>
    <m/>
    <m/>
    <m/>
    <s v="No"/>
    <n v="112"/>
    <m/>
    <m/>
    <x v="2"/>
    <d v="2019-08-06T09:58:09.000"/>
    <s v="This week our trade team helped to announce @MDLZâ€™s plans to bring all its chocolate and biscuit products typically bought for children to under 100 calories. This is an important industry-leading move as part of @MDLZâ€™s commitment to help fight #childhoodobesity. #client #FMCG https://t.co/FZTV6DGJUd"/>
    <m/>
    <m/>
    <x v="35"/>
    <s v="https://pbs.twimg.com/media/EBR0FOxXsAEJr8F.jpg"/>
    <s v="https://pbs.twimg.com/media/EBR0FOxXsAEJr8F.jpg"/>
    <x v="81"/>
    <s v="https://twitter.com/#!/hanovertweets/status/1158678639925452801"/>
    <m/>
    <m/>
    <s v="1158678639925452801"/>
    <m/>
    <b v="0"/>
    <n v="0"/>
    <s v=""/>
    <b v="0"/>
    <s v="en"/>
    <m/>
    <s v=""/>
    <b v="0"/>
    <n v="2"/>
    <s v=""/>
    <s v="Hootsuite Inc."/>
    <b v="0"/>
    <s v="1158678639925452801"/>
    <s v="Tweet"/>
    <n v="0"/>
    <n v="0"/>
    <m/>
    <m/>
    <m/>
    <m/>
    <m/>
    <m/>
    <m/>
    <m/>
    <n v="1"/>
    <s v="27"/>
    <s v="27"/>
    <n v="4"/>
    <n v="8.695652173913043"/>
    <n v="0"/>
    <n v="0"/>
    <n v="0"/>
    <n v="0"/>
    <n v="42"/>
    <n v="91.30434782608695"/>
    <n v="46"/>
  </r>
  <r>
    <s v="foodmfguk"/>
    <s v="hanovertweets"/>
    <m/>
    <m/>
    <m/>
    <m/>
    <m/>
    <m/>
    <m/>
    <m/>
    <s v="No"/>
    <n v="113"/>
    <m/>
    <m/>
    <x v="0"/>
    <d v="2019-08-06T10:12:31.000"/>
    <s v="RT @hanovertweets: This week our trade team helped to announce @MDLZâ€™s plans to bring all its chocolate and biscuit products typically bougâ€¦"/>
    <m/>
    <m/>
    <x v="2"/>
    <m/>
    <s v="http://pbs.twimg.com/profile_images/780423629473546241/9BjyjaKZ_normal.jpg"/>
    <x v="82"/>
    <s v="https://twitter.com/#!/foodmfguk/status/1158682254245269509"/>
    <m/>
    <m/>
    <s v="1158682254245269509"/>
    <m/>
    <b v="0"/>
    <n v="0"/>
    <s v=""/>
    <b v="0"/>
    <s v="en"/>
    <m/>
    <s v=""/>
    <b v="0"/>
    <n v="2"/>
    <s v="1158678639925452801"/>
    <s v="Retweet Tweets"/>
    <b v="0"/>
    <s v="1158678639925452801"/>
    <s v="Tweet"/>
    <n v="0"/>
    <n v="0"/>
    <m/>
    <m/>
    <m/>
    <m/>
    <m/>
    <m/>
    <m/>
    <m/>
    <n v="1"/>
    <s v="27"/>
    <s v="27"/>
    <n v="1"/>
    <n v="4.3478260869565215"/>
    <n v="0"/>
    <n v="0"/>
    <n v="0"/>
    <n v="0"/>
    <n v="22"/>
    <n v="95.65217391304348"/>
    <n v="23"/>
  </r>
  <r>
    <s v="meetingsobesity"/>
    <s v="meetingsobesity"/>
    <m/>
    <m/>
    <m/>
    <m/>
    <m/>
    <m/>
    <m/>
    <m/>
    <s v="No"/>
    <n v="114"/>
    <m/>
    <m/>
    <x v="2"/>
    <d v="2019-08-06T11:37:50.000"/>
    <s v="Signals from skin cells control fat cell specialization. More info:  https://t.co/kkXTRGjRJT_x000a_#Obesity #Food #Diet #weightloss #weightlosstips #nutrition #conferences #meetings #bariatricsurgery #scientficevents #childhoodobesity #fitness https://t.co/hSYidCp3T9"/>
    <s v="https://www.shorturl.at/wKPR6"/>
    <s v="shorturl.at"/>
    <x v="36"/>
    <s v="https://pbs.twimg.com/media/EBSK1m6U0AAyp-E.jpg"/>
    <s v="https://pbs.twimg.com/media/EBSK1m6U0AAyp-E.jpg"/>
    <x v="83"/>
    <s v="https://twitter.com/#!/meetingsobesity/status/1158703726447611904"/>
    <m/>
    <m/>
    <s v="1158703726447611904"/>
    <m/>
    <b v="0"/>
    <n v="1"/>
    <s v=""/>
    <b v="0"/>
    <s v="en"/>
    <m/>
    <s v=""/>
    <b v="0"/>
    <n v="0"/>
    <s v=""/>
    <s v="Twitter Web App"/>
    <b v="0"/>
    <s v="1158703726447611904"/>
    <s v="Tweet"/>
    <n v="0"/>
    <n v="0"/>
    <m/>
    <m/>
    <m/>
    <m/>
    <m/>
    <m/>
    <m/>
    <m/>
    <n v="1"/>
    <s v="3"/>
    <s v="3"/>
    <n v="0"/>
    <n v="0"/>
    <n v="1"/>
    <n v="4.545454545454546"/>
    <n v="0"/>
    <n v="0"/>
    <n v="21"/>
    <n v="95.45454545454545"/>
    <n v="22"/>
  </r>
  <r>
    <s v="rela_institute"/>
    <s v="rela_institute"/>
    <m/>
    <m/>
    <m/>
    <m/>
    <m/>
    <m/>
    <m/>
    <m/>
    <s v="No"/>
    <n v="115"/>
    <m/>
    <m/>
    <x v="2"/>
    <d v="2019-08-06T12:00:17.000"/>
    <s v="#Childhoodobesity is a forerunner of #metabolicsyndrome, poor physical health, mental disorders, respiratory problems and glucose intolerance, all of which can track into adulthood_x000a_https://t.co/xunWIfgpbB_x000a_+919384681770_x000a_#paediatrichospitalinchennai #paediatricsurgeryhospital https://t.co/2ZbX3wsAR4"/>
    <s v="https://www.relainstitute.com/blog/childhood-obesity/"/>
    <s v="relainstitute.com"/>
    <x v="37"/>
    <s v="https://pbs.twimg.com/media/EBSQCRCXUAAMs7K.jpg"/>
    <s v="https://pbs.twimg.com/media/EBSQCRCXUAAMs7K.jpg"/>
    <x v="84"/>
    <s v="https://twitter.com/#!/rela_institute/status/1158709374304624640"/>
    <m/>
    <m/>
    <s v="1158709374304624640"/>
    <m/>
    <b v="0"/>
    <n v="0"/>
    <s v=""/>
    <b v="0"/>
    <s v="en"/>
    <m/>
    <s v=""/>
    <b v="0"/>
    <n v="0"/>
    <s v=""/>
    <s v="Hootsuite Inc."/>
    <b v="0"/>
    <s v="1158709374304624640"/>
    <s v="Tweet"/>
    <n v="0"/>
    <n v="0"/>
    <m/>
    <m/>
    <m/>
    <m/>
    <m/>
    <m/>
    <m/>
    <m/>
    <n v="1"/>
    <s v="3"/>
    <s v="3"/>
    <n v="0"/>
    <n v="0"/>
    <n v="3"/>
    <n v="11.538461538461538"/>
    <n v="0"/>
    <n v="0"/>
    <n v="23"/>
    <n v="88.46153846153847"/>
    <n v="26"/>
  </r>
  <r>
    <s v="robinheg"/>
    <s v="food_active"/>
    <m/>
    <m/>
    <m/>
    <m/>
    <m/>
    <m/>
    <m/>
    <m/>
    <s v="No"/>
    <n v="116"/>
    <m/>
    <m/>
    <x v="0"/>
    <d v="2019-08-06T12:47:19.000"/>
    <s v="RT @food_active: Advertisers warn the new PM to scrap the #JunkFoodAdBan after concerns of the â€œsevere impactsâ€ on media revenue. There wilâ€¦"/>
    <m/>
    <m/>
    <x v="26"/>
    <m/>
    <s v="http://pbs.twimg.com/profile_images/1080380520968716289/E-1zvoMK_normal.jpg"/>
    <x v="85"/>
    <s v="https://twitter.com/#!/robinheg/status/1158721213377785856"/>
    <m/>
    <m/>
    <s v="1158721213377785856"/>
    <m/>
    <b v="0"/>
    <n v="0"/>
    <s v=""/>
    <b v="0"/>
    <s v="en"/>
    <m/>
    <s v=""/>
    <b v="0"/>
    <n v="5"/>
    <s v="1158653695749435392"/>
    <s v="Twitter for iPhone"/>
    <b v="0"/>
    <s v="1158653695749435392"/>
    <s v="Tweet"/>
    <n v="0"/>
    <n v="0"/>
    <m/>
    <m/>
    <m/>
    <m/>
    <m/>
    <m/>
    <m/>
    <m/>
    <n v="1"/>
    <s v="10"/>
    <s v="10"/>
    <n v="0"/>
    <n v="0"/>
    <n v="2"/>
    <n v="8.695652173913043"/>
    <n v="0"/>
    <n v="0"/>
    <n v="21"/>
    <n v="91.30434782608695"/>
    <n v="23"/>
  </r>
  <r>
    <s v="magdalenamuc"/>
    <s v="food_active"/>
    <m/>
    <m/>
    <m/>
    <m/>
    <m/>
    <m/>
    <m/>
    <m/>
    <s v="No"/>
    <n v="117"/>
    <m/>
    <m/>
    <x v="0"/>
    <d v="2019-08-06T13:08:38.000"/>
    <s v="RT @food_active: Advertisers warn the new PM to scrap the #JunkFoodAdBan after concerns of the â€œsevere impactsâ€ on media revenue. There wilâ€¦"/>
    <m/>
    <m/>
    <x v="26"/>
    <m/>
    <s v="http://pbs.twimg.com/profile_images/994566921587712000/sjtMgTIi_normal.jpg"/>
    <x v="86"/>
    <s v="https://twitter.com/#!/magdalenamuc/status/1158726575346606080"/>
    <m/>
    <m/>
    <s v="1158726575346606080"/>
    <m/>
    <b v="0"/>
    <n v="0"/>
    <s v=""/>
    <b v="0"/>
    <s v="en"/>
    <m/>
    <s v=""/>
    <b v="0"/>
    <n v="5"/>
    <s v="1158653695749435392"/>
    <s v="Twitter Web App"/>
    <b v="0"/>
    <s v="1158653695749435392"/>
    <s v="Tweet"/>
    <n v="0"/>
    <n v="0"/>
    <m/>
    <m/>
    <m/>
    <m/>
    <m/>
    <m/>
    <m/>
    <m/>
    <n v="1"/>
    <s v="10"/>
    <s v="10"/>
    <n v="0"/>
    <n v="0"/>
    <n v="2"/>
    <n v="8.695652173913043"/>
    <n v="0"/>
    <n v="0"/>
    <n v="21"/>
    <n v="91.30434782608695"/>
    <n v="23"/>
  </r>
  <r>
    <s v="cpphtx"/>
    <s v="cpphtx"/>
    <m/>
    <m/>
    <m/>
    <m/>
    <m/>
    <m/>
    <m/>
    <m/>
    <s v="No"/>
    <n v="118"/>
    <m/>
    <m/>
    <x v="2"/>
    <d v="2019-08-06T13:59:56.000"/>
    <s v="Our #TrendingTopicTuesday this week targets the link between obesity and dairy consumption. What are your thoughts? #publichealth #nutrition #dairy #plantbasedfood #vegan #obesity #childhoodhealth #texaschildrens #UTHealth #UTSPH #childhoodobesity https://t.co/w7D8M0pWYe"/>
    <m/>
    <m/>
    <x v="38"/>
    <s v="https://pbs.twimg.com/media/EBSrar0X4AAgimV.jpg"/>
    <s v="https://pbs.twimg.com/media/EBSrar0X4AAgimV.jpg"/>
    <x v="87"/>
    <s v="https://twitter.com/#!/cpphtx/status/1158739484114128902"/>
    <m/>
    <m/>
    <s v="1158739484114128902"/>
    <m/>
    <b v="0"/>
    <n v="1"/>
    <s v=""/>
    <b v="0"/>
    <s v="en"/>
    <m/>
    <s v=""/>
    <b v="0"/>
    <n v="1"/>
    <s v=""/>
    <s v="Twitter Web App"/>
    <b v="0"/>
    <s v="1158739484114128902"/>
    <s v="Tweet"/>
    <n v="0"/>
    <n v="0"/>
    <m/>
    <m/>
    <m/>
    <m/>
    <m/>
    <m/>
    <m/>
    <m/>
    <n v="1"/>
    <s v="42"/>
    <s v="42"/>
    <n v="0"/>
    <n v="0"/>
    <n v="0"/>
    <n v="0"/>
    <n v="0"/>
    <n v="0"/>
    <n v="27"/>
    <n v="100"/>
    <n v="27"/>
  </r>
  <r>
    <s v="sarahmessiah"/>
    <s v="cpphtx"/>
    <m/>
    <m/>
    <m/>
    <m/>
    <m/>
    <m/>
    <m/>
    <m/>
    <s v="No"/>
    <n v="119"/>
    <m/>
    <m/>
    <x v="0"/>
    <d v="2019-08-06T14:00:28.000"/>
    <s v="RT @CPPHTX: Our #TrendingTopicTuesday this week targets the link between obesity and dairy consumption. What are your thoughts? #publichealâ€¦"/>
    <m/>
    <m/>
    <x v="39"/>
    <m/>
    <s v="http://pbs.twimg.com/profile_images/486303105240141824/iq21HpXh_normal.jpeg"/>
    <x v="88"/>
    <s v="https://twitter.com/#!/sarahmessiah/status/1158739620735135745"/>
    <m/>
    <m/>
    <s v="1158739620735135745"/>
    <m/>
    <b v="0"/>
    <n v="0"/>
    <s v=""/>
    <b v="0"/>
    <s v="en"/>
    <m/>
    <s v=""/>
    <b v="0"/>
    <n v="1"/>
    <s v="1158739484114128902"/>
    <s v="Twitter Web App"/>
    <b v="0"/>
    <s v="1158739484114128902"/>
    <s v="Tweet"/>
    <n v="0"/>
    <n v="0"/>
    <m/>
    <m/>
    <m/>
    <m/>
    <m/>
    <m/>
    <m/>
    <m/>
    <n v="1"/>
    <s v="42"/>
    <s v="42"/>
    <n v="0"/>
    <n v="0"/>
    <n v="0"/>
    <n v="0"/>
    <n v="0"/>
    <n v="0"/>
    <n v="19"/>
    <n v="100"/>
    <n v="19"/>
  </r>
  <r>
    <s v="acpartner"/>
    <s v="ymcaofkv"/>
    <m/>
    <m/>
    <m/>
    <m/>
    <m/>
    <m/>
    <m/>
    <m/>
    <s v="No"/>
    <n v="120"/>
    <m/>
    <m/>
    <x v="0"/>
    <d v="2019-08-06T15:56:11.000"/>
    <s v="We're bringing Healthy HoopsÂ® program to the Downtown Charleston YMCA in West Virginia this Friday. See this flyer for more information about this fun and informative health education program. #healthyhoops #asthma #childhoodobesity #basketball @ymcaofkv https://t.co/oMMH3nTtA3"/>
    <m/>
    <m/>
    <x v="40"/>
    <s v="https://pbs.twimg.com/media/EBTGBh2WsAA_uPX.jpg"/>
    <s v="https://pbs.twimg.com/media/EBTGBh2WsAA_uPX.jpg"/>
    <x v="89"/>
    <s v="https://twitter.com/#!/acpartner/status/1158768741389340675"/>
    <m/>
    <m/>
    <s v="1158768741389340675"/>
    <m/>
    <b v="0"/>
    <n v="1"/>
    <s v=""/>
    <b v="0"/>
    <s v="en"/>
    <m/>
    <s v=""/>
    <b v="0"/>
    <n v="0"/>
    <s v=""/>
    <s v="Twitter Web App"/>
    <b v="0"/>
    <s v="1158768741389340675"/>
    <s v="Tweet"/>
    <n v="0"/>
    <n v="0"/>
    <m/>
    <m/>
    <m/>
    <m/>
    <m/>
    <m/>
    <m/>
    <m/>
    <n v="1"/>
    <s v="19"/>
    <s v="19"/>
    <n v="2"/>
    <n v="5.882352941176471"/>
    <n v="0"/>
    <n v="0"/>
    <n v="0"/>
    <n v="0"/>
    <n v="32"/>
    <n v="94.11764705882354"/>
    <n v="34"/>
  </r>
  <r>
    <s v="inftodforum"/>
    <s v="inftodforum"/>
    <m/>
    <m/>
    <m/>
    <m/>
    <m/>
    <m/>
    <m/>
    <m/>
    <s v="No"/>
    <n v="121"/>
    <m/>
    <m/>
    <x v="2"/>
    <d v="2019-08-06T18:01:52.000"/>
    <s v="#Preschools have a vital role to play in tackling #ChildhoodObesity. We have advice on how https://t.co/9xlFEXAES0 https://t.co/ORAoKyULLK"/>
    <s v="http://www.infantandtoddlerforum.org/toddlers-to-preschool/healthy-eating-5/how-much-to-feed"/>
    <s v="infantandtoddlerforum.org"/>
    <x v="41"/>
    <s v="https://pbs.twimg.com/media/EBTiy6uXoAAd1DF.png"/>
    <s v="https://pbs.twimg.com/media/EBTiy6uXoAAd1DF.png"/>
    <x v="90"/>
    <s v="https://twitter.com/#!/inftodforum/status/1158800370195472386"/>
    <m/>
    <m/>
    <s v="1158800370195472386"/>
    <m/>
    <b v="0"/>
    <n v="0"/>
    <s v=""/>
    <b v="0"/>
    <s v="en"/>
    <m/>
    <s v=""/>
    <b v="0"/>
    <n v="0"/>
    <s v=""/>
    <s v="Hootsuite Inc."/>
    <b v="0"/>
    <s v="1158800370195472386"/>
    <s v="Tweet"/>
    <n v="0"/>
    <n v="0"/>
    <m/>
    <m/>
    <m/>
    <m/>
    <m/>
    <m/>
    <m/>
    <m/>
    <n v="1"/>
    <s v="3"/>
    <s v="3"/>
    <n v="0"/>
    <n v="0"/>
    <n v="0"/>
    <n v="0"/>
    <n v="0"/>
    <n v="0"/>
    <n v="15"/>
    <n v="100"/>
    <n v="15"/>
  </r>
  <r>
    <s v="francescarosep1"/>
    <s v="saucyaffairraw"/>
    <m/>
    <m/>
    <m/>
    <m/>
    <m/>
    <m/>
    <m/>
    <m/>
    <s v="No"/>
    <n v="122"/>
    <m/>
    <m/>
    <x v="0"/>
    <d v="2019-08-07T09:17:15.000"/>
    <s v="RT @SaucyAffairRaw: Government urged to impose â€˜calorie taxâ€™ on #unhealthyfood._x000a__x000a_Health campaigners are urging the government to introduceâ€¦"/>
    <m/>
    <m/>
    <x v="42"/>
    <m/>
    <s v="http://pbs.twimg.com/profile_images/1102508403031764993/rmwy8sPb_normal.jpg"/>
    <x v="91"/>
    <s v="https://twitter.com/#!/francescarosep1/status/1159030735296258048"/>
    <m/>
    <m/>
    <s v="1159030735296258048"/>
    <m/>
    <b v="0"/>
    <n v="0"/>
    <s v=""/>
    <b v="0"/>
    <s v="en"/>
    <m/>
    <s v=""/>
    <b v="0"/>
    <n v="2"/>
    <s v="1159011422237597696"/>
    <s v="Twitter for iPhone"/>
    <b v="0"/>
    <s v="1159011422237597696"/>
    <s v="Tweet"/>
    <n v="0"/>
    <n v="0"/>
    <m/>
    <m/>
    <m/>
    <m/>
    <m/>
    <m/>
    <m/>
    <m/>
    <n v="1"/>
    <s v="17"/>
    <s v="17"/>
    <n v="0"/>
    <n v="0"/>
    <n v="1"/>
    <n v="5.2631578947368425"/>
    <n v="0"/>
    <n v="0"/>
    <n v="18"/>
    <n v="94.73684210526316"/>
    <n v="19"/>
  </r>
  <r>
    <s v="armandompereira"/>
    <s v="saucyaffairraw"/>
    <m/>
    <m/>
    <m/>
    <m/>
    <m/>
    <m/>
    <m/>
    <m/>
    <s v="No"/>
    <n v="123"/>
    <m/>
    <m/>
    <x v="0"/>
    <d v="2019-08-07T09:17:36.000"/>
    <s v="RT @SaucyAffairRaw: Government urged to impose â€˜calorie taxâ€™ on #unhealthyfood._x000a__x000a_Health campaigners are urging the government to introduceâ€¦"/>
    <m/>
    <m/>
    <x v="42"/>
    <m/>
    <s v="http://pbs.twimg.com/profile_images/1147964416304001024/Du8bXwP__normal.png"/>
    <x v="92"/>
    <s v="https://twitter.com/#!/armandompereira/status/1159030823225561089"/>
    <m/>
    <m/>
    <s v="1159030823225561089"/>
    <m/>
    <b v="0"/>
    <n v="0"/>
    <s v=""/>
    <b v="0"/>
    <s v="en"/>
    <m/>
    <s v=""/>
    <b v="0"/>
    <n v="2"/>
    <s v="1159011422237597696"/>
    <s v="Twitter for iPhone"/>
    <b v="0"/>
    <s v="1159011422237597696"/>
    <s v="Tweet"/>
    <n v="0"/>
    <n v="0"/>
    <m/>
    <m/>
    <m/>
    <m/>
    <m/>
    <m/>
    <m/>
    <m/>
    <n v="1"/>
    <s v="17"/>
    <s v="17"/>
    <n v="0"/>
    <n v="0"/>
    <n v="1"/>
    <n v="5.2631578947368425"/>
    <n v="0"/>
    <n v="0"/>
    <n v="18"/>
    <n v="94.73684210526316"/>
    <n v="19"/>
  </r>
  <r>
    <s v="tombspencer"/>
    <s v="foodmatterslive"/>
    <m/>
    <m/>
    <m/>
    <m/>
    <m/>
    <m/>
    <m/>
    <m/>
    <s v="No"/>
    <n v="124"/>
    <m/>
    <m/>
    <x v="0"/>
    <d v="2019-08-07T10:07:11.000"/>
    <s v="RT @HENRYhealthy: Date for your diary: 19th November London @FoodMattersLive 2.55p.m. @HENRYhealthy Policy &amp;amp; Communications Manager, Di Swaâ€¦"/>
    <m/>
    <m/>
    <x v="2"/>
    <m/>
    <s v="http://pbs.twimg.com/profile_images/1102167968283328512/kADsSB91_normal.jpg"/>
    <x v="93"/>
    <s v="https://twitter.com/#!/tombspencer/status/1159043298528509953"/>
    <m/>
    <m/>
    <s v="1159043298528509953"/>
    <m/>
    <b v="0"/>
    <n v="0"/>
    <s v=""/>
    <b v="0"/>
    <s v="en"/>
    <m/>
    <s v=""/>
    <b v="0"/>
    <n v="3"/>
    <s v="1159032783018348544"/>
    <s v="Twitter for Android"/>
    <b v="0"/>
    <s v="1159032783018348544"/>
    <s v="Tweet"/>
    <n v="0"/>
    <n v="0"/>
    <m/>
    <m/>
    <m/>
    <m/>
    <m/>
    <m/>
    <m/>
    <m/>
    <n v="1"/>
    <s v="1"/>
    <s v="1"/>
    <m/>
    <m/>
    <m/>
    <m/>
    <m/>
    <m/>
    <m/>
    <m/>
    <m/>
  </r>
  <r>
    <s v="dzayski"/>
    <s v="oha_updates"/>
    <m/>
    <m/>
    <m/>
    <m/>
    <m/>
    <m/>
    <m/>
    <m/>
    <s v="No"/>
    <n v="126"/>
    <m/>
    <m/>
    <x v="0"/>
    <d v="2019-08-07T12:03:28.000"/>
    <s v="RT @OHA_updates: We've written to the Prime Minister and ministers calling for ongoing commitment to reduce #ChildhoodObesity. We are at aâ€¦"/>
    <m/>
    <m/>
    <x v="8"/>
    <m/>
    <s v="http://pbs.twimg.com/profile_images/1139096637714735105/jaRvLh5S_normal.jpg"/>
    <x v="94"/>
    <s v="https://twitter.com/#!/dzayski/status/1159072565433794560"/>
    <m/>
    <m/>
    <s v="1159072565433794560"/>
    <m/>
    <b v="0"/>
    <n v="0"/>
    <s v=""/>
    <b v="0"/>
    <s v="en"/>
    <m/>
    <s v=""/>
    <b v="0"/>
    <n v="26"/>
    <s v="1158357773463228417"/>
    <s v="Twitter for Android"/>
    <b v="0"/>
    <s v="1158357773463228417"/>
    <s v="Tweet"/>
    <n v="0"/>
    <n v="0"/>
    <m/>
    <m/>
    <m/>
    <m/>
    <m/>
    <m/>
    <m/>
    <m/>
    <n v="1"/>
    <s v="1"/>
    <s v="1"/>
    <n v="1"/>
    <n v="4.761904761904762"/>
    <n v="0"/>
    <n v="0"/>
    <n v="0"/>
    <n v="0"/>
    <n v="20"/>
    <n v="95.23809523809524"/>
    <n v="21"/>
  </r>
  <r>
    <s v="louisaahodge"/>
    <s v="shareaction"/>
    <m/>
    <m/>
    <m/>
    <m/>
    <m/>
    <m/>
    <m/>
    <m/>
    <s v="No"/>
    <n v="127"/>
    <m/>
    <m/>
    <x v="0"/>
    <d v="2019-08-07T12:52:55.000"/>
    <s v="RT @ShareAction: The announced ban on energy drink sales to under 16s is a reminder of the political and public support for regulatory actiâ€¦"/>
    <m/>
    <m/>
    <x v="2"/>
    <m/>
    <s v="http://pbs.twimg.com/profile_images/1002279562108076035/Ez1pYzTA_normal.jpg"/>
    <x v="95"/>
    <s v="https://twitter.com/#!/louisaahodge/status/1159085008218394625"/>
    <m/>
    <m/>
    <s v="1159085008218394625"/>
    <m/>
    <b v="0"/>
    <n v="0"/>
    <s v=""/>
    <b v="0"/>
    <s v="en"/>
    <m/>
    <s v=""/>
    <b v="0"/>
    <n v="1"/>
    <s v="1159080499001716737"/>
    <s v="Twitter Web App"/>
    <b v="0"/>
    <s v="1159080499001716737"/>
    <s v="Tweet"/>
    <n v="0"/>
    <n v="0"/>
    <m/>
    <m/>
    <m/>
    <m/>
    <m/>
    <m/>
    <m/>
    <m/>
    <n v="1"/>
    <s v="4"/>
    <s v="4"/>
    <n v="1"/>
    <n v="4.166666666666667"/>
    <n v="0"/>
    <n v="0"/>
    <n v="0"/>
    <n v="0"/>
    <n v="23"/>
    <n v="95.83333333333333"/>
    <n v="24"/>
  </r>
  <r>
    <s v="amcaritas"/>
    <s v="ymcaofkv"/>
    <m/>
    <m/>
    <m/>
    <m/>
    <m/>
    <m/>
    <m/>
    <m/>
    <s v="No"/>
    <n v="128"/>
    <m/>
    <m/>
    <x v="0"/>
    <d v="2019-08-07T13:01:02.000"/>
    <s v="AmeriHealth Caritas Partnership is bringing its Healthy HoopsÂ® program to the Downtown Charleston YMCA this Friday. See this flyer for more information about this fun and informative health education program. #healthyhoops #asthma #childhoodobesity #basketball @ymcaofkv https://t.co/1mPIdu6HVt"/>
    <m/>
    <m/>
    <x v="40"/>
    <s v="https://pbs.twimg.com/media/EBXnTQxXkAAUEt-.jpg"/>
    <s v="https://pbs.twimg.com/media/EBXnTQxXkAAUEt-.jpg"/>
    <x v="96"/>
    <s v="https://twitter.com/#!/amcaritas/status/1159087052966813696"/>
    <m/>
    <m/>
    <s v="1159087052966813696"/>
    <m/>
    <b v="0"/>
    <n v="1"/>
    <s v=""/>
    <b v="0"/>
    <s v="en"/>
    <m/>
    <s v=""/>
    <b v="0"/>
    <n v="1"/>
    <s v=""/>
    <s v="Meltwater Social"/>
    <b v="0"/>
    <s v="1159087052966813696"/>
    <s v="Tweet"/>
    <n v="0"/>
    <n v="0"/>
    <m/>
    <m/>
    <m/>
    <m/>
    <m/>
    <m/>
    <m/>
    <m/>
    <n v="1"/>
    <s v="19"/>
    <s v="19"/>
    <n v="2"/>
    <n v="5.714285714285714"/>
    <n v="0"/>
    <n v="0"/>
    <n v="0"/>
    <n v="0"/>
    <n v="33"/>
    <n v="94.28571428571429"/>
    <n v="35"/>
  </r>
  <r>
    <s v="selfhelpteam"/>
    <s v="selfhelpteam"/>
    <m/>
    <m/>
    <m/>
    <m/>
    <m/>
    <m/>
    <m/>
    <m/>
    <s v="No"/>
    <n v="129"/>
    <m/>
    <m/>
    <x v="2"/>
    <d v="2019-08-07T13:01:36.000"/>
    <s v="Take a look at #NottsCC who are holding a free event held on 17.9.19, looking at the complexity of #childhoodobesity in Nottingham. Places are limited so book now by visiting:_x000a_https://t.co/oAEp8DKvkf_x000a__x000a_Need advice to set up a #selfhelp group_x000a_https://t.co/iMIbf0FG6Z https://t.co/sprgdkB3x6"/>
    <s v="https://www.eventbrite.co.uk/e/childhood-obesity-whole-systems-approach-workshop-tickets-64802351578?aff=ebdssbdestsearch https://www.selfhelp.org.uk/"/>
    <s v="co.uk org.uk"/>
    <x v="43"/>
    <s v="https://pbs.twimg.com/media/EBXnqHNWsAIKasM.png"/>
    <s v="https://pbs.twimg.com/media/EBXnqHNWsAIKasM.png"/>
    <x v="97"/>
    <s v="https://twitter.com/#!/selfhelpteam/status/1159087192301625344"/>
    <m/>
    <m/>
    <s v="1159087192301625344"/>
    <m/>
    <b v="0"/>
    <n v="0"/>
    <s v=""/>
    <b v="0"/>
    <s v="en"/>
    <m/>
    <s v=""/>
    <b v="0"/>
    <n v="0"/>
    <s v=""/>
    <s v="Hootsuite Inc."/>
    <b v="0"/>
    <s v="1159087192301625344"/>
    <s v="Tweet"/>
    <n v="0"/>
    <n v="0"/>
    <m/>
    <m/>
    <m/>
    <m/>
    <m/>
    <m/>
    <m/>
    <m/>
    <n v="1"/>
    <s v="3"/>
    <s v="3"/>
    <n v="1"/>
    <n v="2.5"/>
    <n v="1"/>
    <n v="2.5"/>
    <n v="0"/>
    <n v="0"/>
    <n v="38"/>
    <n v="95"/>
    <n v="40"/>
  </r>
  <r>
    <s v="capitoladvocate"/>
    <s v="amcaritas"/>
    <m/>
    <m/>
    <m/>
    <m/>
    <m/>
    <m/>
    <m/>
    <m/>
    <s v="No"/>
    <n v="130"/>
    <m/>
    <m/>
    <x v="0"/>
    <d v="2019-08-07T13:12:25.000"/>
    <s v="RT @AmCaritas: AmeriHealth Caritas Partnership is bringing its Healthy Hoops® program to the Downtown Charleston YMCA this Friday. See this…"/>
    <m/>
    <m/>
    <x v="2"/>
    <m/>
    <s v="http://pbs.twimg.com/profile_images/498884959969763328/5OWIr_NQ_normal.jpeg"/>
    <x v="98"/>
    <s v="https://twitter.com/#!/capitoladvocate/status/1159089914211966976"/>
    <m/>
    <m/>
    <s v="1159089914211966976"/>
    <m/>
    <b v="0"/>
    <n v="0"/>
    <s v=""/>
    <b v="0"/>
    <s v="en"/>
    <m/>
    <s v=""/>
    <b v="0"/>
    <n v="1"/>
    <s v="1159087052966813696"/>
    <s v="Twitter for Android"/>
    <b v="0"/>
    <s v="1159087052966813696"/>
    <s v="Tweet"/>
    <n v="0"/>
    <n v="0"/>
    <m/>
    <m/>
    <m/>
    <m/>
    <m/>
    <m/>
    <m/>
    <m/>
    <n v="1"/>
    <s v="19"/>
    <s v="19"/>
    <n v="1"/>
    <n v="5"/>
    <n v="0"/>
    <n v="0"/>
    <n v="0"/>
    <n v="0"/>
    <n v="19"/>
    <n v="95"/>
    <n v="20"/>
  </r>
  <r>
    <s v="lineymason"/>
    <s v="shareaction"/>
    <m/>
    <m/>
    <m/>
    <m/>
    <m/>
    <m/>
    <m/>
    <m/>
    <s v="No"/>
    <n v="131"/>
    <m/>
    <m/>
    <x v="0"/>
    <d v="2019-08-07T13:31:11.000"/>
    <s v="RT @ShareAction: The announced ban on energy drink sales to under 16s is a reminder of the political and public support for regulatory acti…"/>
    <m/>
    <m/>
    <x v="2"/>
    <m/>
    <s v="http://pbs.twimg.com/profile_images/958063733514883072/kGwOIkky_normal.jpg"/>
    <x v="99"/>
    <s v="https://twitter.com/#!/lineymason/status/1159094638067798017"/>
    <m/>
    <m/>
    <s v="1159094638067798017"/>
    <m/>
    <b v="0"/>
    <n v="0"/>
    <s v=""/>
    <b v="0"/>
    <s v="en"/>
    <m/>
    <s v=""/>
    <b v="0"/>
    <n v="3"/>
    <s v="1159080499001716737"/>
    <s v="Twitter for iPhone"/>
    <b v="0"/>
    <s v="1159080499001716737"/>
    <s v="Tweet"/>
    <n v="0"/>
    <n v="0"/>
    <m/>
    <m/>
    <m/>
    <m/>
    <m/>
    <m/>
    <m/>
    <m/>
    <n v="1"/>
    <s v="4"/>
    <s v="4"/>
    <n v="1"/>
    <n v="4.166666666666667"/>
    <n v="0"/>
    <n v="0"/>
    <n v="0"/>
    <n v="0"/>
    <n v="23"/>
    <n v="95.83333333333333"/>
    <n v="24"/>
  </r>
  <r>
    <s v="iggykain"/>
    <s v="iggykain"/>
    <m/>
    <m/>
    <m/>
    <m/>
    <m/>
    <m/>
    <m/>
    <m/>
    <s v="No"/>
    <n v="132"/>
    <m/>
    <m/>
    <x v="2"/>
    <d v="2019-08-07T12:53:31.000"/>
    <s v="Check out our latest blog on our Healthy Markets campaign #ChildhoodObesity https://t.co/TgFqnhoaBi"/>
    <s v="https://twitter.com/ShareAction/status/1159080499001716737"/>
    <s v="twitter.com"/>
    <x v="8"/>
    <m/>
    <s v="http://pbs.twimg.com/profile_images/1107987698328002561/eIpp9_IE_normal.png"/>
    <x v="100"/>
    <s v="https://twitter.com/#!/iggykain/status/1159085160954044417"/>
    <m/>
    <m/>
    <s v="1159085160954044417"/>
    <m/>
    <b v="0"/>
    <n v="0"/>
    <s v=""/>
    <b v="1"/>
    <s v="en"/>
    <m/>
    <s v="1159080499001716737"/>
    <b v="0"/>
    <n v="0"/>
    <s v=""/>
    <s v="Twitter Web App"/>
    <b v="0"/>
    <s v="1159085160954044417"/>
    <s v="Tweet"/>
    <n v="0"/>
    <n v="0"/>
    <m/>
    <m/>
    <m/>
    <m/>
    <m/>
    <m/>
    <m/>
    <m/>
    <n v="1"/>
    <s v="4"/>
    <s v="4"/>
    <n v="1"/>
    <n v="9.090909090909092"/>
    <n v="0"/>
    <n v="0"/>
    <n v="0"/>
    <n v="0"/>
    <n v="10"/>
    <n v="90.9090909090909"/>
    <n v="11"/>
  </r>
  <r>
    <s v="iggykain"/>
    <s v="gsttcharity"/>
    <m/>
    <m/>
    <m/>
    <m/>
    <m/>
    <m/>
    <m/>
    <m/>
    <s v="No"/>
    <n v="133"/>
    <m/>
    <m/>
    <x v="0"/>
    <d v="2019-08-07T15:43:09.000"/>
    <s v="RT @GSTTCharity: &quot;With 2 in 3 adults and 1 in 3 children in the UK overweight or obese, future regulation should come as no surprise.&quot; Alon…"/>
    <m/>
    <m/>
    <x v="2"/>
    <m/>
    <s v="http://pbs.twimg.com/profile_images/1107987698328002561/eIpp9_IE_normal.png"/>
    <x v="101"/>
    <s v="https://twitter.com/#!/iggykain/status/1159127849938427904"/>
    <m/>
    <m/>
    <s v="1159127849938427904"/>
    <m/>
    <b v="0"/>
    <n v="0"/>
    <s v=""/>
    <b v="1"/>
    <s v="en"/>
    <m/>
    <s v="1159080499001716737"/>
    <b v="0"/>
    <n v="4"/>
    <s v="1159122688214016002"/>
    <s v="Twitter Web App"/>
    <b v="0"/>
    <s v="1159122688214016002"/>
    <s v="Tweet"/>
    <n v="0"/>
    <n v="0"/>
    <m/>
    <m/>
    <m/>
    <m/>
    <m/>
    <m/>
    <m/>
    <m/>
    <n v="1"/>
    <s v="4"/>
    <s v="4"/>
    <n v="0"/>
    <n v="0"/>
    <n v="2"/>
    <n v="7.6923076923076925"/>
    <n v="0"/>
    <n v="0"/>
    <n v="24"/>
    <n v="92.3076923076923"/>
    <n v="26"/>
  </r>
  <r>
    <s v="crisribes"/>
    <s v="obesityconf"/>
    <m/>
    <m/>
    <m/>
    <m/>
    <m/>
    <m/>
    <m/>
    <m/>
    <s v="No"/>
    <n v="134"/>
    <m/>
    <m/>
    <x v="0"/>
    <d v="2019-08-07T16:03:31.000"/>
    <s v="RT @GasolFoundation: Recently our team attended the @ObesityConf in Anaheim, California, presenting our programs to prevent and reduce #Chi…"/>
    <m/>
    <m/>
    <x v="2"/>
    <m/>
    <s v="http://pbs.twimg.com/profile_images/894244711380246529/wiPqZEVI_normal.jpg"/>
    <x v="102"/>
    <s v="https://twitter.com/#!/crisribes/status/1159132976560660482"/>
    <m/>
    <m/>
    <s v="1159132976560660482"/>
    <m/>
    <b v="0"/>
    <n v="0"/>
    <s v=""/>
    <b v="0"/>
    <s v="en"/>
    <m/>
    <s v=""/>
    <b v="0"/>
    <n v="2"/>
    <s v="1159087292885143552"/>
    <s v="Twitter for iPhone"/>
    <b v="0"/>
    <s v="1159087292885143552"/>
    <s v="Tweet"/>
    <n v="0"/>
    <n v="0"/>
    <m/>
    <m/>
    <m/>
    <m/>
    <m/>
    <m/>
    <m/>
    <m/>
    <n v="1"/>
    <s v="5"/>
    <s v="5"/>
    <m/>
    <m/>
    <m/>
    <m/>
    <m/>
    <m/>
    <m/>
    <m/>
    <m/>
  </r>
  <r>
    <s v="healthaction_uk"/>
    <s v="healthaction_uk"/>
    <m/>
    <m/>
    <m/>
    <m/>
    <m/>
    <m/>
    <m/>
    <m/>
    <s v="No"/>
    <n v="136"/>
    <m/>
    <m/>
    <x v="2"/>
    <d v="2019-08-07T16:02:14.000"/>
    <s v="Combined with the sugar tax, a calorie tax can help to #prevent excess energy intake leading to weight gain. HAC supports actions that can help prevent #childhoodobesity. #PreventionNotCure_x000a__x000a_https://t.co/cpZw583wta"/>
    <s v="https://www.independent.co.uk/news/uk/politics/calorie-tax-campaign-health-food-levy-sugar-soft-drinks-a9044521.html"/>
    <s v="co.uk"/>
    <x v="44"/>
    <m/>
    <s v="http://pbs.twimg.com/profile_images/1082222180212109313/2xzatsgu_normal.jpg"/>
    <x v="103"/>
    <s v="https://twitter.com/#!/healthaction_uk/status/1159132653339254784"/>
    <m/>
    <m/>
    <s v="1159132653339254784"/>
    <m/>
    <b v="0"/>
    <n v="2"/>
    <s v=""/>
    <b v="0"/>
    <s v="en"/>
    <m/>
    <s v=""/>
    <b v="0"/>
    <n v="1"/>
    <s v=""/>
    <s v="Twitter Web Client"/>
    <b v="0"/>
    <s v="1159132653339254784"/>
    <s v="Tweet"/>
    <n v="0"/>
    <n v="0"/>
    <m/>
    <m/>
    <m/>
    <m/>
    <m/>
    <m/>
    <m/>
    <m/>
    <n v="1"/>
    <s v="41"/>
    <s v="41"/>
    <n v="3"/>
    <n v="10.714285714285714"/>
    <n v="0"/>
    <n v="0"/>
    <n v="0"/>
    <n v="0"/>
    <n v="25"/>
    <n v="89.28571428571429"/>
    <n v="28"/>
  </r>
  <r>
    <s v="nicole01823312"/>
    <s v="healthaction_uk"/>
    <m/>
    <m/>
    <m/>
    <m/>
    <m/>
    <m/>
    <m/>
    <m/>
    <s v="No"/>
    <n v="137"/>
    <m/>
    <m/>
    <x v="0"/>
    <d v="2019-08-07T16:08:04.000"/>
    <s v="RT @HealthAction_UK: Combined with the sugar tax, a calorie tax can help to #prevent excess energy intake leading to weight gain. HAC suppo…"/>
    <m/>
    <m/>
    <x v="45"/>
    <m/>
    <s v="http://pbs.twimg.com/profile_images/1092703728346501120/7iyWdQu0_normal.jpg"/>
    <x v="104"/>
    <s v="https://twitter.com/#!/nicole01823312/status/1159134120636817409"/>
    <m/>
    <m/>
    <s v="1159134120636817409"/>
    <m/>
    <b v="0"/>
    <n v="0"/>
    <s v=""/>
    <b v="0"/>
    <s v="en"/>
    <m/>
    <s v=""/>
    <b v="0"/>
    <n v="1"/>
    <s v="1159132653339254784"/>
    <s v="Twitter Web App"/>
    <b v="0"/>
    <s v="1159132653339254784"/>
    <s v="Tweet"/>
    <n v="0"/>
    <n v="0"/>
    <m/>
    <m/>
    <m/>
    <m/>
    <m/>
    <m/>
    <m/>
    <m/>
    <n v="1"/>
    <s v="41"/>
    <s v="41"/>
    <n v="2"/>
    <n v="8.695652173913043"/>
    <n v="0"/>
    <n v="0"/>
    <n v="0"/>
    <n v="0"/>
    <n v="21"/>
    <n v="91.30434782608695"/>
    <n v="23"/>
  </r>
  <r>
    <s v="chali4pa"/>
    <s v="maritahennessy"/>
    <m/>
    <m/>
    <m/>
    <m/>
    <m/>
    <m/>
    <m/>
    <m/>
    <s v="No"/>
    <n v="138"/>
    <m/>
    <m/>
    <x v="0"/>
    <d v="2019-08-07T16:50:49.000"/>
    <s v="RT @MaritaHennessy: Prevalence and associated factors of childhood overweight/obesity among primary school children in urban Nepal https://…"/>
    <m/>
    <m/>
    <x v="2"/>
    <m/>
    <s v="http://pbs.twimg.com/profile_images/1128153065692061696/LBpL2e1L_normal.jpg"/>
    <x v="105"/>
    <s v="https://twitter.com/#!/chali4pa/status/1159144877537542144"/>
    <m/>
    <m/>
    <s v="1159144877537542144"/>
    <m/>
    <b v="0"/>
    <n v="0"/>
    <s v=""/>
    <b v="0"/>
    <s v="en"/>
    <m/>
    <s v=""/>
    <b v="0"/>
    <n v="2"/>
    <s v="1159141883228168192"/>
    <s v="Twitter Web App"/>
    <b v="0"/>
    <s v="1159141883228168192"/>
    <s v="Tweet"/>
    <n v="0"/>
    <n v="0"/>
    <m/>
    <m/>
    <m/>
    <m/>
    <m/>
    <m/>
    <m/>
    <m/>
    <n v="1"/>
    <s v="2"/>
    <s v="2"/>
    <n v="0"/>
    <n v="0"/>
    <n v="1"/>
    <n v="5.882352941176471"/>
    <n v="0"/>
    <n v="0"/>
    <n v="16"/>
    <n v="94.11764705882354"/>
    <n v="17"/>
  </r>
  <r>
    <s v="neil_play"/>
    <s v="gsttcharity"/>
    <m/>
    <m/>
    <m/>
    <m/>
    <m/>
    <m/>
    <m/>
    <m/>
    <s v="No"/>
    <n v="139"/>
    <m/>
    <m/>
    <x v="0"/>
    <d v="2019-08-07T18:31:41.000"/>
    <s v="RT @GSTTCharity: &quot;With 2 in 3 adults and 1 in 3 children in the UK overweight or obese, future regulation should come as no surprise.&quot; Alon…"/>
    <m/>
    <m/>
    <x v="2"/>
    <m/>
    <s v="http://pbs.twimg.com/profile_images/1161251273972363264/YkN0iccU_normal.jpg"/>
    <x v="106"/>
    <s v="https://twitter.com/#!/neil_play/status/1159170261209571329"/>
    <m/>
    <m/>
    <s v="1159170261209571329"/>
    <m/>
    <b v="0"/>
    <n v="0"/>
    <s v=""/>
    <b v="1"/>
    <s v="en"/>
    <m/>
    <s v="1159080499001716737"/>
    <b v="0"/>
    <n v="4"/>
    <s v="1159122688214016002"/>
    <s v="Twitter for Android"/>
    <b v="0"/>
    <s v="1159122688214016002"/>
    <s v="Tweet"/>
    <n v="0"/>
    <n v="0"/>
    <m/>
    <m/>
    <m/>
    <m/>
    <m/>
    <m/>
    <m/>
    <m/>
    <n v="1"/>
    <s v="4"/>
    <s v="4"/>
    <n v="0"/>
    <n v="0"/>
    <n v="2"/>
    <n v="7.6923076923076925"/>
    <n v="0"/>
    <n v="0"/>
    <n v="24"/>
    <n v="92.3076923076923"/>
    <n v="26"/>
  </r>
  <r>
    <s v="alisonddcox"/>
    <s v="oha_updates"/>
    <m/>
    <m/>
    <m/>
    <m/>
    <m/>
    <m/>
    <m/>
    <m/>
    <s v="No"/>
    <n v="140"/>
    <m/>
    <m/>
    <x v="0"/>
    <d v="2019-08-07T18:36:04.000"/>
    <s v="RT @OHA_updates: We've written to the Prime Minister and ministers calling for ongoing commitment to reduce #ChildhoodObesity. We are at a…"/>
    <m/>
    <m/>
    <x v="8"/>
    <m/>
    <s v="http://pbs.twimg.com/profile_images/372216815/Conwy_Valley_060809_crop_normal.jpg"/>
    <x v="107"/>
    <s v="https://twitter.com/#!/alisonddcox/status/1159171364345057281"/>
    <m/>
    <m/>
    <s v="1159171364345057281"/>
    <m/>
    <b v="0"/>
    <n v="0"/>
    <s v=""/>
    <b v="0"/>
    <s v="en"/>
    <m/>
    <s v=""/>
    <b v="0"/>
    <n v="30"/>
    <s v="1158357773463228417"/>
    <s v="Twitter for iPhone"/>
    <b v="0"/>
    <s v="1158357773463228417"/>
    <s v="Tweet"/>
    <n v="0"/>
    <n v="0"/>
    <m/>
    <m/>
    <m/>
    <m/>
    <m/>
    <m/>
    <m/>
    <m/>
    <n v="1"/>
    <s v="1"/>
    <s v="1"/>
    <n v="1"/>
    <n v="4.761904761904762"/>
    <n v="0"/>
    <n v="0"/>
    <n v="0"/>
    <n v="0"/>
    <n v="20"/>
    <n v="95.23809523809524"/>
    <n v="21"/>
  </r>
  <r>
    <s v="brohannon6"/>
    <s v="shareaction"/>
    <m/>
    <m/>
    <m/>
    <m/>
    <m/>
    <m/>
    <m/>
    <m/>
    <s v="No"/>
    <n v="141"/>
    <m/>
    <m/>
    <x v="0"/>
    <d v="2019-08-07T20:47:23.000"/>
    <s v="RT @ShareAction: The announced ban on energy drink sales to under 16s is a reminder of the political and public support for regulatory acti…"/>
    <m/>
    <m/>
    <x v="2"/>
    <m/>
    <s v="http://pbs.twimg.com/profile_images/1020952512843665408/OHDPM3zA_normal.jpg"/>
    <x v="108"/>
    <s v="https://twitter.com/#!/brohannon6/status/1159204410645471233"/>
    <m/>
    <m/>
    <s v="1159204410645471233"/>
    <m/>
    <b v="0"/>
    <n v="0"/>
    <s v=""/>
    <b v="0"/>
    <s v="en"/>
    <m/>
    <s v=""/>
    <b v="0"/>
    <n v="3"/>
    <s v="1159080499001716737"/>
    <s v="Twitter for Android"/>
    <b v="0"/>
    <s v="1159080499001716737"/>
    <s v="Tweet"/>
    <n v="0"/>
    <n v="0"/>
    <m/>
    <m/>
    <m/>
    <m/>
    <m/>
    <m/>
    <m/>
    <m/>
    <n v="1"/>
    <s v="4"/>
    <s v="4"/>
    <n v="1"/>
    <n v="4.166666666666667"/>
    <n v="0"/>
    <n v="0"/>
    <n v="0"/>
    <n v="0"/>
    <n v="23"/>
    <n v="95.83333333333333"/>
    <n v="24"/>
  </r>
  <r>
    <s v="salj42"/>
    <s v="oha_updates"/>
    <m/>
    <m/>
    <m/>
    <m/>
    <m/>
    <m/>
    <m/>
    <m/>
    <s v="No"/>
    <n v="142"/>
    <m/>
    <m/>
    <x v="0"/>
    <d v="2019-08-07T21:33:49.000"/>
    <s v="RT @OHA_updates: We've written to the Prime Minister and ministers calling for ongoing commitment to reduce #ChildhoodObesity. We are at a…"/>
    <m/>
    <m/>
    <x v="8"/>
    <m/>
    <s v="http://pbs.twimg.com/profile_images/698345662329577473/ej5BMKzI_normal.jpg"/>
    <x v="109"/>
    <s v="https://twitter.com/#!/salj42/status/1159216098987970560"/>
    <m/>
    <m/>
    <s v="1159216098987970560"/>
    <m/>
    <b v="0"/>
    <n v="0"/>
    <s v=""/>
    <b v="0"/>
    <s v="en"/>
    <m/>
    <s v=""/>
    <b v="0"/>
    <n v="30"/>
    <s v="1158357773463228417"/>
    <s v="Twitter for Android"/>
    <b v="0"/>
    <s v="1158357773463228417"/>
    <s v="Tweet"/>
    <n v="0"/>
    <n v="0"/>
    <m/>
    <m/>
    <m/>
    <m/>
    <m/>
    <m/>
    <m/>
    <m/>
    <n v="1"/>
    <s v="1"/>
    <s v="1"/>
    <n v="1"/>
    <n v="4.761904761904762"/>
    <n v="0"/>
    <n v="0"/>
    <n v="0"/>
    <n v="0"/>
    <n v="20"/>
    <n v="95.23809523809524"/>
    <n v="21"/>
  </r>
  <r>
    <s v="sandynesh"/>
    <s v="specnews1socal"/>
    <m/>
    <m/>
    <m/>
    <m/>
    <m/>
    <m/>
    <m/>
    <m/>
    <s v="No"/>
    <n v="143"/>
    <m/>
    <m/>
    <x v="0"/>
    <d v="2019-08-07T21:41:49.000"/>
    <s v="Fighting childhood obesity, the @AltaMedHealthS STOMP program is teaching families healthy eating and exercise habits. @jo_kwon of @SpecNews1SoCal tells us more about the program. https://t.co/EfgNcaBGRT_x000a_#childhoodobesity #AltaMed #ChildrensHealth #obesity"/>
    <s v="https://twitter.com/jo_kwon/status/1158444108370702337"/>
    <s v="twitter.com"/>
    <x v="46"/>
    <m/>
    <s v="http://pbs.twimg.com/profile_images/378800000047386640/6e8e019d065547f25b6331dbb353f8a3_normal.jpeg"/>
    <x v="110"/>
    <s v="https://twitter.com/#!/sandynesh/status/1159218112585011200"/>
    <m/>
    <m/>
    <s v="1159218112585011200"/>
    <m/>
    <b v="0"/>
    <n v="3"/>
    <s v=""/>
    <b v="1"/>
    <s v="en"/>
    <m/>
    <s v="1158444108370702337"/>
    <b v="0"/>
    <n v="1"/>
    <s v=""/>
    <s v="Twitter Web App"/>
    <b v="0"/>
    <s v="1159218112585011200"/>
    <s v="Tweet"/>
    <n v="0"/>
    <n v="0"/>
    <m/>
    <m/>
    <m/>
    <m/>
    <m/>
    <m/>
    <m/>
    <m/>
    <n v="1"/>
    <s v="11"/>
    <s v="11"/>
    <m/>
    <m/>
    <m/>
    <m/>
    <m/>
    <m/>
    <m/>
    <m/>
    <m/>
  </r>
  <r>
    <s v="jo_kwon"/>
    <s v="jo_k"/>
    <m/>
    <m/>
    <m/>
    <m/>
    <m/>
    <m/>
    <m/>
    <m/>
    <s v="No"/>
    <n v="144"/>
    <m/>
    <m/>
    <x v="0"/>
    <d v="2019-08-08T00:15:55.000"/>
    <s v="RT @SandyNesh: Fighting childhood obesity, the @AltaMedHealthS STOMP program is teaching families healthy eating and exercise habits. @jo_k…"/>
    <m/>
    <m/>
    <x v="2"/>
    <m/>
    <s v="http://pbs.twimg.com/profile_images/717597083000156160/6jKsGYfy_normal.jpg"/>
    <x v="111"/>
    <s v="https://twitter.com/#!/jo_kwon/status/1159256892306100224"/>
    <m/>
    <m/>
    <s v="1159256892306100224"/>
    <m/>
    <b v="0"/>
    <n v="0"/>
    <s v=""/>
    <b v="1"/>
    <s v="en"/>
    <m/>
    <s v="1158444108370702337"/>
    <b v="0"/>
    <n v="1"/>
    <s v="1159218112585011200"/>
    <s v="Twitter for iPhone"/>
    <b v="0"/>
    <s v="1159218112585011200"/>
    <s v="Tweet"/>
    <n v="0"/>
    <n v="0"/>
    <m/>
    <m/>
    <m/>
    <m/>
    <m/>
    <m/>
    <m/>
    <m/>
    <n v="1"/>
    <s v="11"/>
    <s v="11"/>
    <m/>
    <m/>
    <m/>
    <m/>
    <m/>
    <m/>
    <m/>
    <m/>
    <m/>
  </r>
  <r>
    <s v="spalmeri_rd"/>
    <s v="shncares"/>
    <m/>
    <m/>
    <m/>
    <m/>
    <m/>
    <m/>
    <m/>
    <m/>
    <s v="No"/>
    <n v="149"/>
    <m/>
    <m/>
    <x v="0"/>
    <d v="2019-08-08T01:50:16.000"/>
    <s v="A big thanks to Christine Sismondo from the @TorontoStar for including me on her piece of the rise of added sugars in our diets! @SHNcares #childhoodobesity #healthyeating #nutritioneducation #toronto #sugar _x000a__x000a_https://t.co/1ruLB0Ggcc"/>
    <s v="https://www.thestar.com/life/health_wellness/2019/08/06/the-rise-of-sugar-and-why-your-dad-puts-sweetener-on-strawberries.html"/>
    <s v="thestar.com"/>
    <x v="47"/>
    <m/>
    <s v="http://pbs.twimg.com/profile_images/1138819582951591937/9CTtXdux_normal.png"/>
    <x v="112"/>
    <s v="https://twitter.com/#!/spalmeri_rd/status/1159280636655538177"/>
    <m/>
    <m/>
    <s v="1159280636655538177"/>
    <m/>
    <b v="0"/>
    <n v="3"/>
    <s v=""/>
    <b v="0"/>
    <s v="en"/>
    <m/>
    <s v=""/>
    <b v="0"/>
    <n v="1"/>
    <s v=""/>
    <s v="Twitter Web App"/>
    <b v="0"/>
    <s v="1159280636655538177"/>
    <s v="Tweet"/>
    <n v="0"/>
    <n v="0"/>
    <m/>
    <m/>
    <m/>
    <m/>
    <m/>
    <m/>
    <m/>
    <m/>
    <n v="1"/>
    <s v="18"/>
    <s v="18"/>
    <m/>
    <m/>
    <m/>
    <m/>
    <m/>
    <m/>
    <m/>
    <m/>
    <m/>
  </r>
  <r>
    <s v="tyleigh64"/>
    <s v="seanhannity"/>
    <m/>
    <m/>
    <m/>
    <m/>
    <m/>
    <m/>
    <m/>
    <m/>
    <s v="No"/>
    <n v="150"/>
    <m/>
    <m/>
    <x v="0"/>
    <d v="2019-08-08T03:32:38.000"/>
    <s v="@BilldeBlasio thank you for your interview with @seanhannity ! I’ve been studying obesity problems among children in certain socioeconomic backgrounds. As a nation we can do SO MUCH BETTER than meatless Monday’s! #childhoodobesity"/>
    <m/>
    <m/>
    <x v="8"/>
    <m/>
    <s v="http://pbs.twimg.com/profile_images/975123423801298944/IoZBc3T6_normal.jpg"/>
    <x v="113"/>
    <s v="https://twitter.com/#!/tyleigh64/status/1159306396090998784"/>
    <m/>
    <m/>
    <s v="1159306396090998784"/>
    <m/>
    <b v="0"/>
    <n v="0"/>
    <s v="476193064"/>
    <b v="0"/>
    <s v="en"/>
    <m/>
    <s v=""/>
    <b v="0"/>
    <n v="0"/>
    <s v=""/>
    <s v="Twitter for iPhone"/>
    <b v="0"/>
    <s v="1159306396090998784"/>
    <s v="Tweet"/>
    <n v="0"/>
    <n v="0"/>
    <m/>
    <m/>
    <m/>
    <m/>
    <m/>
    <m/>
    <m/>
    <m/>
    <n v="1"/>
    <s v="26"/>
    <s v="26"/>
    <m/>
    <m/>
    <m/>
    <m/>
    <m/>
    <m/>
    <m/>
    <m/>
    <m/>
  </r>
  <r>
    <s v="eliseanderson2"/>
    <s v="torontostar"/>
    <m/>
    <m/>
    <m/>
    <m/>
    <m/>
    <m/>
    <m/>
    <m/>
    <s v="No"/>
    <n v="153"/>
    <m/>
    <m/>
    <x v="0"/>
    <d v="2019-08-08T03:42:07.000"/>
    <s v="RT @SPalmeri_RD: A big thanks to Christine Sismondo from the @TorontoStar for including me on her piece of the rise of added sugars in our…"/>
    <m/>
    <m/>
    <x v="2"/>
    <m/>
    <s v="http://pbs.twimg.com/profile_images/808444491170508801/q_-AuLP9_normal.jpg"/>
    <x v="114"/>
    <s v="https://twitter.com/#!/eliseanderson2/status/1159308784310870016"/>
    <m/>
    <m/>
    <s v="1159308784310870016"/>
    <m/>
    <b v="0"/>
    <n v="0"/>
    <s v=""/>
    <b v="0"/>
    <s v="en"/>
    <m/>
    <s v=""/>
    <b v="0"/>
    <n v="1"/>
    <s v="1159280636655538177"/>
    <s v="Twitter for iPhone"/>
    <b v="0"/>
    <s v="1159280636655538177"/>
    <s v="Tweet"/>
    <n v="0"/>
    <n v="0"/>
    <m/>
    <m/>
    <m/>
    <m/>
    <m/>
    <m/>
    <m/>
    <m/>
    <n v="1"/>
    <s v="18"/>
    <s v="18"/>
    <m/>
    <m/>
    <m/>
    <m/>
    <m/>
    <m/>
    <m/>
    <m/>
    <m/>
  </r>
  <r>
    <s v="wilpertwitt"/>
    <s v="healthpsychrev"/>
    <m/>
    <m/>
    <m/>
    <m/>
    <m/>
    <m/>
    <m/>
    <m/>
    <s v="No"/>
    <n v="155"/>
    <m/>
    <m/>
    <x v="0"/>
    <d v="2019-08-02T04:29:14.000"/>
    <s v="RT @MaritaHennessy: ICYMI - now in print @HealthPsychRev: #BehaviourChangeTechniques &amp;amp; #theory use in healthcare professional-delivered #in…"/>
    <m/>
    <m/>
    <x v="10"/>
    <m/>
    <s v="http://pbs.twimg.com/profile_images/922202723096973313/Q_GKo8Fc_normal.jpg"/>
    <x v="115"/>
    <s v="https://twitter.com/#!/wilpertwitt/status/1157146312006967296"/>
    <m/>
    <m/>
    <s v="1157146312006967296"/>
    <m/>
    <b v="0"/>
    <n v="0"/>
    <s v=""/>
    <b v="0"/>
    <s v="en"/>
    <m/>
    <s v=""/>
    <b v="0"/>
    <n v="4"/>
    <s v="1156924968422318081"/>
    <s v="Twitter for iPad"/>
    <b v="0"/>
    <s v="1156924968422318081"/>
    <s v="Tweet"/>
    <n v="0"/>
    <n v="0"/>
    <m/>
    <m/>
    <m/>
    <m/>
    <m/>
    <m/>
    <m/>
    <m/>
    <n v="1"/>
    <s v="2"/>
    <s v="2"/>
    <m/>
    <m/>
    <m/>
    <m/>
    <m/>
    <m/>
    <m/>
    <m/>
    <m/>
  </r>
  <r>
    <s v="wilpertwitt"/>
    <s v="maritahennessy"/>
    <m/>
    <m/>
    <m/>
    <m/>
    <m/>
    <m/>
    <m/>
    <m/>
    <s v="No"/>
    <n v="157"/>
    <m/>
    <m/>
    <x v="0"/>
    <d v="2019-08-08T03:42:28.000"/>
    <s v="RT @MaritaHennessy: Prevalence and associated factors of childhood overweight/obesity among primary school children in urban Nepal https://…"/>
    <m/>
    <m/>
    <x v="2"/>
    <m/>
    <s v="http://pbs.twimg.com/profile_images/922202723096973313/Q_GKo8Fc_normal.jpg"/>
    <x v="116"/>
    <s v="https://twitter.com/#!/wilpertwitt/status/1159308870856118273"/>
    <m/>
    <m/>
    <s v="1159308870856118273"/>
    <m/>
    <b v="0"/>
    <n v="0"/>
    <s v=""/>
    <b v="0"/>
    <s v="en"/>
    <m/>
    <s v=""/>
    <b v="0"/>
    <n v="2"/>
    <s v="1159141883228168192"/>
    <s v="Twitter for iPad"/>
    <b v="0"/>
    <s v="1159141883228168192"/>
    <s v="Tweet"/>
    <n v="0"/>
    <n v="0"/>
    <m/>
    <m/>
    <m/>
    <m/>
    <m/>
    <m/>
    <m/>
    <m/>
    <n v="2"/>
    <s v="2"/>
    <s v="2"/>
    <n v="0"/>
    <n v="0"/>
    <n v="1"/>
    <n v="5.882352941176471"/>
    <n v="0"/>
    <n v="0"/>
    <n v="16"/>
    <n v="94.11764705882354"/>
    <n v="17"/>
  </r>
  <r>
    <s v="ketogeniccook"/>
    <s v="sophiam66540189"/>
    <m/>
    <m/>
    <m/>
    <m/>
    <m/>
    <m/>
    <m/>
    <m/>
    <s v="No"/>
    <n v="158"/>
    <m/>
    <m/>
    <x v="0"/>
    <d v="2019-08-08T05:30:06.000"/>
    <s v="RT @SOPHIAM66540189: New #hormone injection aids #weight #loss in #obese patients_x000a_HSOA journal of Obesity and weight loss (ISSN 2473-7372)…"/>
    <m/>
    <m/>
    <x v="48"/>
    <m/>
    <s v="http://pbs.twimg.com/profile_images/906266084541595648/vTlT2tLC_normal.jpg"/>
    <x v="117"/>
    <s v="https://twitter.com/#!/ketogeniccook/status/1159335956949823488"/>
    <m/>
    <m/>
    <s v="1159335956949823488"/>
    <m/>
    <b v="0"/>
    <n v="0"/>
    <s v=""/>
    <b v="0"/>
    <s v="en"/>
    <m/>
    <s v=""/>
    <b v="0"/>
    <n v="2"/>
    <s v="1159321027286990849"/>
    <s v="Ketogenic Diet Cookbook"/>
    <b v="0"/>
    <s v="1159321027286990849"/>
    <s v="Tweet"/>
    <n v="0"/>
    <n v="0"/>
    <m/>
    <m/>
    <m/>
    <m/>
    <m/>
    <m/>
    <m/>
    <m/>
    <n v="1"/>
    <s v="16"/>
    <s v="16"/>
    <n v="0"/>
    <n v="0"/>
    <n v="3"/>
    <n v="14.285714285714286"/>
    <n v="0"/>
    <n v="0"/>
    <n v="18"/>
    <n v="85.71428571428571"/>
    <n v="21"/>
  </r>
  <r>
    <s v="prcpsdvi"/>
    <s v="sophiam66540189"/>
    <m/>
    <m/>
    <m/>
    <m/>
    <m/>
    <m/>
    <m/>
    <m/>
    <s v="No"/>
    <n v="159"/>
    <m/>
    <m/>
    <x v="0"/>
    <d v="2019-08-08T05:56:32.000"/>
    <s v="RT @SOPHIAM66540189: Analysis identifies patients most at risk for #weight regain after #bariatric #surgery_x000a_ journal of Obesity and weight…"/>
    <m/>
    <m/>
    <x v="49"/>
    <m/>
    <s v="http://pbs.twimg.com/profile_images/2998759076/81e8f8eb1d04955a01e988e554baca08_normal.jpeg"/>
    <x v="118"/>
    <s v="https://twitter.com/#!/prcpsdvi/status/1159342610466639872"/>
    <m/>
    <m/>
    <s v="1159342610466639872"/>
    <m/>
    <b v="0"/>
    <n v="0"/>
    <s v=""/>
    <b v="0"/>
    <s v="en"/>
    <m/>
    <s v=""/>
    <b v="0"/>
    <n v="1"/>
    <s v="1151739600139763713"/>
    <s v="Twitter for iPhone"/>
    <b v="0"/>
    <s v="1151739600139763713"/>
    <s v="Tweet"/>
    <n v="0"/>
    <n v="0"/>
    <m/>
    <m/>
    <m/>
    <m/>
    <m/>
    <m/>
    <m/>
    <m/>
    <n v="4"/>
    <s v="16"/>
    <s v="16"/>
    <n v="0"/>
    <n v="0"/>
    <n v="1"/>
    <n v="5.2631578947368425"/>
    <n v="0"/>
    <n v="0"/>
    <n v="18"/>
    <n v="94.73684210526316"/>
    <n v="19"/>
  </r>
  <r>
    <s v="prcpsdvi"/>
    <s v="sophiam66540189"/>
    <m/>
    <m/>
    <m/>
    <m/>
    <m/>
    <m/>
    <m/>
    <m/>
    <s v="No"/>
    <n v="160"/>
    <m/>
    <m/>
    <x v="0"/>
    <d v="2019-08-08T05:57:32.000"/>
    <s v="RT @SOPHIAM66540189: #Researchers tie #metabolic #enzyme to #obesity and #fatty #liver disease_x000a_HSOA journal of Obesity and weight loss (ISS…"/>
    <m/>
    <m/>
    <x v="50"/>
    <m/>
    <s v="http://pbs.twimg.com/profile_images/2998759076/81e8f8eb1d04955a01e988e554baca08_normal.jpeg"/>
    <x v="119"/>
    <s v="https://twitter.com/#!/prcpsdvi/status/1159342859889328128"/>
    <m/>
    <m/>
    <s v="1159342859889328128"/>
    <m/>
    <b v="0"/>
    <n v="0"/>
    <s v=""/>
    <b v="0"/>
    <s v="en"/>
    <m/>
    <s v=""/>
    <b v="0"/>
    <n v="2"/>
    <s v="1150609788813762560"/>
    <s v="Twitter for iPhone"/>
    <b v="0"/>
    <s v="1150609788813762560"/>
    <s v="Tweet"/>
    <n v="0"/>
    <n v="0"/>
    <m/>
    <m/>
    <m/>
    <m/>
    <m/>
    <m/>
    <m/>
    <m/>
    <n v="4"/>
    <s v="16"/>
    <s v="16"/>
    <n v="0"/>
    <n v="0"/>
    <n v="2"/>
    <n v="10"/>
    <n v="0"/>
    <n v="0"/>
    <n v="18"/>
    <n v="90"/>
    <n v="20"/>
  </r>
  <r>
    <s v="prcpsdvi"/>
    <s v="sophiam66540189"/>
    <m/>
    <m/>
    <m/>
    <m/>
    <m/>
    <m/>
    <m/>
    <m/>
    <s v="No"/>
    <n v="161"/>
    <m/>
    <m/>
    <x v="0"/>
    <d v="2019-08-08T05:58:24.000"/>
    <s v="RT @SOPHIAM66540189: #CHILDREN AT #RISK OF #OBESITY DUE TO SLEEP #DEPRIVATION_x000a__x000a_HSOA journal of Obesity and weight loss (ISSN 2473-7372) inv…"/>
    <m/>
    <m/>
    <x v="51"/>
    <m/>
    <s v="http://pbs.twimg.com/profile_images/2998759076/81e8f8eb1d04955a01e988e554baca08_normal.jpeg"/>
    <x v="120"/>
    <s v="https://twitter.com/#!/prcpsdvi/status/1159343081356963840"/>
    <m/>
    <m/>
    <s v="1159343081356963840"/>
    <m/>
    <b v="0"/>
    <n v="0"/>
    <s v=""/>
    <b v="0"/>
    <s v="en"/>
    <m/>
    <s v=""/>
    <b v="0"/>
    <n v="1"/>
    <s v="1149170880179666944"/>
    <s v="Twitter for iPhone"/>
    <b v="0"/>
    <s v="1149170880179666944"/>
    <s v="Tweet"/>
    <n v="0"/>
    <n v="0"/>
    <m/>
    <m/>
    <m/>
    <m/>
    <m/>
    <m/>
    <m/>
    <m/>
    <n v="4"/>
    <s v="16"/>
    <s v="16"/>
    <n v="0"/>
    <n v="0"/>
    <n v="2"/>
    <n v="9.090909090909092"/>
    <n v="0"/>
    <n v="0"/>
    <n v="20"/>
    <n v="90.9090909090909"/>
    <n v="22"/>
  </r>
  <r>
    <s v="prcpsdvi"/>
    <s v="sophiam66540189"/>
    <m/>
    <m/>
    <m/>
    <m/>
    <m/>
    <m/>
    <m/>
    <m/>
    <s v="No"/>
    <n v="162"/>
    <m/>
    <m/>
    <x v="0"/>
    <d v="2019-08-08T05:58:49.000"/>
    <s v="RT @SOPHIAM66540189: #Exercise improves #brain function in #overweight and #obese individuals_x000a_HSOA journal of Obesity and weight loss (ISSN…"/>
    <m/>
    <m/>
    <x v="52"/>
    <m/>
    <s v="http://pbs.twimg.com/profile_images/2998759076/81e8f8eb1d04955a01e988e554baca08_normal.jpeg"/>
    <x v="121"/>
    <s v="https://twitter.com/#!/prcpsdvi/status/1159343185249918976"/>
    <m/>
    <m/>
    <s v="1159343185249918976"/>
    <m/>
    <b v="0"/>
    <n v="0"/>
    <s v=""/>
    <b v="0"/>
    <s v="en"/>
    <m/>
    <s v=""/>
    <b v="0"/>
    <n v="1"/>
    <s v="1148839047386632192"/>
    <s v="Twitter for iPhone"/>
    <b v="0"/>
    <s v="1148839047386632192"/>
    <s v="Tweet"/>
    <n v="0"/>
    <n v="0"/>
    <m/>
    <m/>
    <m/>
    <m/>
    <m/>
    <m/>
    <m/>
    <m/>
    <n v="4"/>
    <s v="16"/>
    <s v="16"/>
    <n v="1"/>
    <n v="5.2631578947368425"/>
    <n v="3"/>
    <n v="15.789473684210526"/>
    <n v="0"/>
    <n v="0"/>
    <n v="15"/>
    <n v="78.94736842105263"/>
    <n v="19"/>
  </r>
  <r>
    <s v="2020dentistry3"/>
    <s v="oha_updates"/>
    <m/>
    <m/>
    <m/>
    <m/>
    <m/>
    <m/>
    <m/>
    <m/>
    <s v="No"/>
    <n v="163"/>
    <m/>
    <m/>
    <x v="0"/>
    <d v="2019-08-08T07:59:04.000"/>
    <s v="RT @OHA_updates: We've written to the Prime Minister and ministers calling for ongoing commitment to reduce #ChildhoodObesity. We are at a…"/>
    <m/>
    <m/>
    <x v="8"/>
    <m/>
    <s v="http://pbs.twimg.com/profile_images/865901096392425472/F6N3KVx2_normal.jpg"/>
    <x v="122"/>
    <s v="https://twitter.com/#!/2020dentistry3/status/1159373445890793474"/>
    <m/>
    <m/>
    <s v="1159373445890793474"/>
    <m/>
    <b v="0"/>
    <n v="0"/>
    <s v=""/>
    <b v="0"/>
    <s v="en"/>
    <m/>
    <s v=""/>
    <b v="0"/>
    <n v="30"/>
    <s v="1158357773463228417"/>
    <s v="Twitter Web App"/>
    <b v="0"/>
    <s v="1158357773463228417"/>
    <s v="Tweet"/>
    <n v="0"/>
    <n v="0"/>
    <m/>
    <m/>
    <m/>
    <m/>
    <m/>
    <m/>
    <m/>
    <m/>
    <n v="1"/>
    <s v="1"/>
    <s v="1"/>
    <n v="1"/>
    <n v="4.761904761904762"/>
    <n v="0"/>
    <n v="0"/>
    <n v="0"/>
    <n v="0"/>
    <n v="20"/>
    <n v="95.23809523809524"/>
    <n v="21"/>
  </r>
  <r>
    <s v="holly_gabe"/>
    <s v="food_active"/>
    <m/>
    <m/>
    <m/>
    <m/>
    <m/>
    <m/>
    <m/>
    <m/>
    <s v="No"/>
    <n v="164"/>
    <m/>
    <m/>
    <x v="0"/>
    <d v="2019-08-06T10:20:16.000"/>
    <s v="RT @food_active: Advertisers warn the new PM to scrap the #JunkFoodAdBan after concerns of the â€œsevere impactsâ€ on media revenue. There wilâ€¦"/>
    <m/>
    <m/>
    <x v="26"/>
    <m/>
    <s v="http://pbs.twimg.com/profile_images/785207304253763586/P99xvrgG_normal.jpg"/>
    <x v="123"/>
    <s v="https://twitter.com/#!/holly_gabe/status/1158684203552301056"/>
    <m/>
    <m/>
    <s v="1158684203552301056"/>
    <m/>
    <b v="0"/>
    <n v="0"/>
    <s v=""/>
    <b v="0"/>
    <s v="en"/>
    <m/>
    <s v=""/>
    <b v="0"/>
    <n v="5"/>
    <s v="1158653695749435392"/>
    <s v="Twitter Web App"/>
    <b v="0"/>
    <s v="1158653695749435392"/>
    <s v="Tweet"/>
    <n v="0"/>
    <n v="0"/>
    <m/>
    <m/>
    <m/>
    <m/>
    <m/>
    <m/>
    <m/>
    <m/>
    <n v="1"/>
    <s v="1"/>
    <s v="10"/>
    <n v="0"/>
    <n v="0"/>
    <n v="2"/>
    <n v="8.695652173913043"/>
    <n v="0"/>
    <n v="0"/>
    <n v="21"/>
    <n v="91.30434782608695"/>
    <n v="23"/>
  </r>
  <r>
    <s v="thinkingslimmer"/>
    <s v="oha_updates"/>
    <m/>
    <m/>
    <m/>
    <m/>
    <m/>
    <m/>
    <m/>
    <m/>
    <s v="No"/>
    <n v="165"/>
    <m/>
    <m/>
    <x v="0"/>
    <d v="2019-08-06T08:19:42.000"/>
    <s v="RT @OHA_updates: We've written to the Prime Minister and ministers calling for ongoing commitment to reduce #ChildhoodObesity. We are at aâ€¦"/>
    <m/>
    <m/>
    <x v="8"/>
    <m/>
    <s v="http://pbs.twimg.com/profile_images/3386452415/14f492f309703b0ae4047c39c3a7b8ed_normal.jpeg"/>
    <x v="124"/>
    <s v="https://twitter.com/#!/thinkingslimmer/status/1158653862963585024"/>
    <m/>
    <m/>
    <s v="1158653862963585024"/>
    <m/>
    <b v="0"/>
    <n v="0"/>
    <s v=""/>
    <b v="0"/>
    <s v="en"/>
    <m/>
    <s v=""/>
    <b v="0"/>
    <n v="25"/>
    <s v="1158357773463228417"/>
    <s v="Twitter for iPhone"/>
    <b v="0"/>
    <s v="1158357773463228417"/>
    <s v="Tweet"/>
    <n v="0"/>
    <n v="0"/>
    <m/>
    <m/>
    <m/>
    <m/>
    <m/>
    <m/>
    <m/>
    <m/>
    <n v="1"/>
    <s v="1"/>
    <s v="1"/>
    <n v="1"/>
    <n v="4.761904761904762"/>
    <n v="0"/>
    <n v="0"/>
    <n v="0"/>
    <n v="0"/>
    <n v="20"/>
    <n v="95.23809523809524"/>
    <n v="21"/>
  </r>
  <r>
    <s v="thinkingslimmer"/>
    <s v="foodmatterslive"/>
    <m/>
    <m/>
    <m/>
    <m/>
    <m/>
    <m/>
    <m/>
    <m/>
    <s v="No"/>
    <n v="166"/>
    <m/>
    <m/>
    <x v="0"/>
    <d v="2019-08-08T08:28:48.000"/>
    <s v="RT @HENRYhealthy: Date for your diary: 19th November London @FoodMattersLive 2.55p.m. @HENRYhealthy Policy &amp;amp; Communications Manager, Di Swa…"/>
    <m/>
    <m/>
    <x v="2"/>
    <m/>
    <s v="http://pbs.twimg.com/profile_images/3386452415/14f492f309703b0ae4047c39c3a7b8ed_normal.jpeg"/>
    <x v="125"/>
    <s v="https://twitter.com/#!/thinkingslimmer/status/1159380928277471232"/>
    <m/>
    <m/>
    <s v="1159380928277471232"/>
    <m/>
    <b v="0"/>
    <n v="0"/>
    <s v=""/>
    <b v="0"/>
    <s v="en"/>
    <m/>
    <s v=""/>
    <b v="0"/>
    <n v="4"/>
    <s v="1159032783018348544"/>
    <s v="Twitter for iPhone"/>
    <b v="0"/>
    <s v="1159032783018348544"/>
    <s v="Tweet"/>
    <n v="0"/>
    <n v="0"/>
    <m/>
    <m/>
    <m/>
    <m/>
    <m/>
    <m/>
    <m/>
    <m/>
    <n v="1"/>
    <s v="1"/>
    <s v="1"/>
    <m/>
    <m/>
    <m/>
    <m/>
    <m/>
    <m/>
    <m/>
    <m/>
    <m/>
  </r>
  <r>
    <s v="tessatricks"/>
    <s v="tessatricks"/>
    <m/>
    <m/>
    <m/>
    <m/>
    <m/>
    <m/>
    <m/>
    <m/>
    <s v="No"/>
    <n v="168"/>
    <m/>
    <m/>
    <x v="2"/>
    <d v="2019-08-08T09:20:20.000"/>
    <s v="Call for 'calorie tax' on processed food after success of sugar levy #SugarTax. I think we can safely say that Boris will be putting more cloth in his ears on this one #Childhoodobesity #health #inequality _x000a_https://t.co/TtwkFap3gp"/>
    <s v="https://news.sky.com/story/call-for-calorie-tax-on-processed-food-after-success-of-sugar-levy-11779137?utm_source=Greenhouse+Morning+News&amp;utm_campaign=925a7e4c19-Greenhouse_Morning_News_GMN__8th_August_2019&amp;utm_medium=email&amp;utm_term=0_e40c447c1a-925a7e4c19-123998953"/>
    <s v="sky.com"/>
    <x v="53"/>
    <m/>
    <s v="http://pbs.twimg.com/profile_images/1018542843504103424/ap3rJlxV_normal.jpg"/>
    <x v="126"/>
    <s v="https://twitter.com/#!/tessatricks/status/1159393896339841025"/>
    <m/>
    <m/>
    <s v="1159393896339841025"/>
    <m/>
    <b v="0"/>
    <n v="0"/>
    <s v=""/>
    <b v="0"/>
    <s v="en"/>
    <m/>
    <s v=""/>
    <b v="0"/>
    <n v="0"/>
    <s v=""/>
    <s v="Twitter Web App"/>
    <b v="0"/>
    <s v="1159393896339841025"/>
    <s v="Tweet"/>
    <n v="0"/>
    <n v="0"/>
    <m/>
    <m/>
    <m/>
    <m/>
    <m/>
    <m/>
    <m/>
    <m/>
    <n v="1"/>
    <s v="3"/>
    <s v="3"/>
    <n v="2"/>
    <n v="5.714285714285714"/>
    <n v="1"/>
    <n v="2.857142857142857"/>
    <n v="0"/>
    <n v="0"/>
    <n v="32"/>
    <n v="91.42857142857143"/>
    <n v="35"/>
  </r>
  <r>
    <s v="holly_gabe"/>
    <s v="actiononsalt"/>
    <m/>
    <m/>
    <m/>
    <m/>
    <m/>
    <m/>
    <m/>
    <m/>
    <s v="Yes"/>
    <n v="169"/>
    <m/>
    <m/>
    <x v="0"/>
    <d v="2019-08-08T08:02:55.000"/>
    <s v="I spoke with @SputnikNewsUK following @actiononsugar @actiononsalt calorie levy press release yesterday - you can listen here: 👂 👂👇👇 _x000a__x000a_https://t.co/UDSQtR4Bet_x000a__x000a_#obesity #sugartax #childhoodobesity #nutrition #nutritionist"/>
    <s v="https://soundcloud.com/radiosputnik/obesity-we-believe-liability-here-is-with-the-food-industry-expert"/>
    <s v="soundcloud.com"/>
    <x v="54"/>
    <m/>
    <s v="http://pbs.twimg.com/profile_images/785207304253763586/P99xvrgG_normal.jpg"/>
    <x v="127"/>
    <s v="https://twitter.com/#!/holly_gabe/status/1159374414468833281"/>
    <m/>
    <m/>
    <s v="1159374414468833281"/>
    <m/>
    <b v="0"/>
    <n v="8"/>
    <s v=""/>
    <b v="0"/>
    <s v="en"/>
    <m/>
    <s v=""/>
    <b v="0"/>
    <n v="4"/>
    <s v=""/>
    <s v="Twitter Web App"/>
    <b v="0"/>
    <s v="1159374414468833281"/>
    <s v="Tweet"/>
    <n v="0"/>
    <n v="0"/>
    <m/>
    <m/>
    <m/>
    <m/>
    <m/>
    <m/>
    <m/>
    <m/>
    <n v="1"/>
    <s v="1"/>
    <s v="1"/>
    <m/>
    <m/>
    <m/>
    <m/>
    <m/>
    <m/>
    <m/>
    <m/>
    <m/>
  </r>
  <r>
    <s v="actiononsugar"/>
    <s v="actiononsalt"/>
    <m/>
    <m/>
    <m/>
    <m/>
    <m/>
    <m/>
    <m/>
    <m/>
    <s v="Yes"/>
    <n v="170"/>
    <m/>
    <m/>
    <x v="0"/>
    <d v="2019-08-08T08:05:04.000"/>
    <s v="RT @holly_gabe: I spoke with @SputnikNewsUK following @actiononsugar @actiononsalt calorie levy press release yesterday - you can listen he…"/>
    <m/>
    <m/>
    <x v="2"/>
    <m/>
    <s v="http://pbs.twimg.com/profile_images/733658106043981825/uJCejYd__normal.jpg"/>
    <x v="128"/>
    <s v="https://twitter.com/#!/actiononsugar/status/1159374958361006082"/>
    <m/>
    <m/>
    <s v="1159374958361006082"/>
    <m/>
    <b v="0"/>
    <n v="0"/>
    <s v=""/>
    <b v="0"/>
    <s v="en"/>
    <m/>
    <s v=""/>
    <b v="0"/>
    <n v="4"/>
    <s v="1159374414468833281"/>
    <s v="Twitter Web App"/>
    <b v="0"/>
    <s v="1159374414468833281"/>
    <s v="Tweet"/>
    <n v="0"/>
    <n v="0"/>
    <m/>
    <m/>
    <m/>
    <m/>
    <m/>
    <m/>
    <m/>
    <m/>
    <n v="1"/>
    <s v="1"/>
    <s v="1"/>
    <m/>
    <m/>
    <m/>
    <m/>
    <m/>
    <m/>
    <m/>
    <m/>
    <m/>
  </r>
  <r>
    <s v="actiononsalt"/>
    <s v="actiononsugar"/>
    <m/>
    <m/>
    <m/>
    <m/>
    <m/>
    <m/>
    <m/>
    <m/>
    <s v="Yes"/>
    <n v="171"/>
    <m/>
    <m/>
    <x v="0"/>
    <d v="2019-08-08T09:00:10.000"/>
    <s v="RT @holly_gabe: I spoke with @SputnikNewsUK following @actiononsugar @actiononsalt calorie levy press release yesterday - you can listen he…"/>
    <m/>
    <m/>
    <x v="2"/>
    <m/>
    <s v="http://pbs.twimg.com/profile_images/1063435487451467777/zicDG6bf_normal.jpg"/>
    <x v="129"/>
    <s v="https://twitter.com/#!/actiononsalt/status/1159388821068406791"/>
    <m/>
    <m/>
    <s v="1159388821068406791"/>
    <m/>
    <b v="0"/>
    <n v="0"/>
    <s v=""/>
    <b v="0"/>
    <s v="en"/>
    <m/>
    <s v=""/>
    <b v="0"/>
    <n v="4"/>
    <s v="1159374414468833281"/>
    <s v="TweetDeck"/>
    <b v="0"/>
    <s v="1159374414468833281"/>
    <s v="Tweet"/>
    <n v="0"/>
    <n v="0"/>
    <m/>
    <m/>
    <m/>
    <m/>
    <m/>
    <m/>
    <m/>
    <m/>
    <n v="1"/>
    <s v="1"/>
    <s v="1"/>
    <m/>
    <m/>
    <m/>
    <m/>
    <m/>
    <m/>
    <m/>
    <m/>
    <m/>
  </r>
  <r>
    <s v="sputniknewsuk"/>
    <s v="actiononsalt"/>
    <m/>
    <m/>
    <m/>
    <m/>
    <m/>
    <m/>
    <m/>
    <m/>
    <s v="Yes"/>
    <n v="174"/>
    <m/>
    <m/>
    <x v="0"/>
    <d v="2019-08-08T09:40:20.000"/>
    <s v="RT @holly_gabe: I spoke with @SputnikNewsUK following @actiononsugar @actiononsalt calorie levy press release yesterday - you can listen he…"/>
    <m/>
    <m/>
    <x v="2"/>
    <m/>
    <s v="http://pbs.twimg.com/profile_images/865141192194891777/jreOf59z_normal.jpg"/>
    <x v="130"/>
    <s v="https://twitter.com/#!/sputniknewsuk/status/1159398932411310081"/>
    <m/>
    <m/>
    <s v="1159398932411310081"/>
    <m/>
    <b v="0"/>
    <n v="0"/>
    <s v=""/>
    <b v="0"/>
    <s v="en"/>
    <m/>
    <s v=""/>
    <b v="0"/>
    <n v="4"/>
    <s v="1159374414468833281"/>
    <s v="Twitter Web App"/>
    <b v="0"/>
    <s v="1159374414468833281"/>
    <s v="Tweet"/>
    <n v="0"/>
    <n v="0"/>
    <m/>
    <m/>
    <m/>
    <m/>
    <m/>
    <m/>
    <m/>
    <m/>
    <n v="1"/>
    <s v="1"/>
    <s v="1"/>
    <m/>
    <m/>
    <m/>
    <m/>
    <m/>
    <m/>
    <m/>
    <m/>
    <m/>
  </r>
  <r>
    <s v="actiononsugar"/>
    <s v="oha_updates"/>
    <m/>
    <m/>
    <m/>
    <m/>
    <m/>
    <m/>
    <m/>
    <m/>
    <s v="No"/>
    <n v="176"/>
    <m/>
    <m/>
    <x v="0"/>
    <d v="2019-08-05T14:56:12.000"/>
    <s v="RT @OHA_updates: We've written to the Prime Minister and ministers calling for ongoing commitment to reduce #ChildhoodObesity. We are at aâ€¦"/>
    <m/>
    <m/>
    <x v="8"/>
    <m/>
    <s v="http://pbs.twimg.com/profile_images/733658106043981825/uJCejYd__normal.jpg"/>
    <x v="131"/>
    <s v="https://twitter.com/#!/actiononsugar/status/1158391260148895744"/>
    <m/>
    <m/>
    <s v="1158391260148895744"/>
    <m/>
    <b v="0"/>
    <n v="0"/>
    <s v=""/>
    <b v="0"/>
    <s v="en"/>
    <m/>
    <s v=""/>
    <b v="0"/>
    <n v="25"/>
    <s v="1158357773463228417"/>
    <s v="Twitter for iPhone"/>
    <b v="0"/>
    <s v="1158357773463228417"/>
    <s v="Tweet"/>
    <n v="0"/>
    <n v="0"/>
    <m/>
    <m/>
    <m/>
    <m/>
    <m/>
    <m/>
    <m/>
    <m/>
    <n v="1"/>
    <s v="1"/>
    <s v="1"/>
    <n v="1"/>
    <n v="4.761904761904762"/>
    <n v="0"/>
    <n v="0"/>
    <n v="0"/>
    <n v="0"/>
    <n v="20"/>
    <n v="95.23809523809524"/>
    <n v="21"/>
  </r>
  <r>
    <s v="actiononsugar"/>
    <s v="foodmatterslive"/>
    <m/>
    <m/>
    <m/>
    <m/>
    <m/>
    <m/>
    <m/>
    <m/>
    <s v="No"/>
    <n v="177"/>
    <m/>
    <m/>
    <x v="0"/>
    <d v="2019-08-06T08:12:00.000"/>
    <s v="RT @FoodMattersLive: It has been 2 years since the #sugarreduction programme was introduced &amp;amp; 1 year since the #caloriereduction programme.â€¦"/>
    <m/>
    <m/>
    <x v="34"/>
    <m/>
    <s v="http://pbs.twimg.com/profile_images/733658106043981825/uJCejYd__normal.jpg"/>
    <x v="132"/>
    <s v="https://twitter.com/#!/actiononsugar/status/1158651925430243329"/>
    <m/>
    <m/>
    <s v="1158651925430243329"/>
    <m/>
    <b v="0"/>
    <n v="0"/>
    <s v=""/>
    <b v="0"/>
    <s v="en"/>
    <m/>
    <s v=""/>
    <b v="0"/>
    <n v="1"/>
    <s v="1158649182334410752"/>
    <s v="Twitter Web App"/>
    <b v="0"/>
    <s v="1158649182334410752"/>
    <s v="Tweet"/>
    <n v="0"/>
    <n v="0"/>
    <m/>
    <m/>
    <m/>
    <m/>
    <m/>
    <m/>
    <m/>
    <m/>
    <n v="1"/>
    <s v="1"/>
    <s v="1"/>
    <n v="0"/>
    <n v="0"/>
    <n v="0"/>
    <n v="0"/>
    <n v="0"/>
    <n v="0"/>
    <n v="21"/>
    <n v="100"/>
    <n v="21"/>
  </r>
  <r>
    <s v="holly_gabe"/>
    <s v="oha_updates"/>
    <m/>
    <m/>
    <m/>
    <m/>
    <m/>
    <m/>
    <m/>
    <m/>
    <s v="No"/>
    <n v="181"/>
    <m/>
    <m/>
    <x v="0"/>
    <d v="2019-08-05T14:55:03.000"/>
    <s v="RT @OHA_updates: We've written to the Prime Minister and ministers calling for ongoing commitment to reduce #ChildhoodObesity. We are at aâ€¦"/>
    <m/>
    <m/>
    <x v="8"/>
    <m/>
    <s v="http://pbs.twimg.com/profile_images/785207304253763586/P99xvrgG_normal.jpg"/>
    <x v="133"/>
    <s v="https://twitter.com/#!/holly_gabe/status/1158390970146263042"/>
    <m/>
    <m/>
    <s v="1158390970146263042"/>
    <m/>
    <b v="0"/>
    <n v="0"/>
    <s v=""/>
    <b v="0"/>
    <s v="en"/>
    <m/>
    <s v=""/>
    <b v="0"/>
    <n v="25"/>
    <s v="1158357773463228417"/>
    <s v="Twitter for iPhone"/>
    <b v="0"/>
    <s v="1158357773463228417"/>
    <s v="Tweet"/>
    <n v="0"/>
    <n v="0"/>
    <m/>
    <m/>
    <m/>
    <m/>
    <m/>
    <m/>
    <m/>
    <m/>
    <n v="1"/>
    <s v="1"/>
    <s v="1"/>
    <n v="1"/>
    <n v="4.761904761904762"/>
    <n v="0"/>
    <n v="0"/>
    <n v="0"/>
    <n v="0"/>
    <n v="20"/>
    <n v="95.23809523809524"/>
    <n v="21"/>
  </r>
  <r>
    <s v="k_worldpanel"/>
    <s v="foodmatterslive"/>
    <m/>
    <m/>
    <m/>
    <m/>
    <m/>
    <m/>
    <m/>
    <m/>
    <s v="Yes"/>
    <n v="184"/>
    <m/>
    <m/>
    <x v="0"/>
    <d v="2019-08-01T07:27:43.000"/>
    <s v="RT @FoodMattersLive: It has been 2 years since the #sugarreduction programme was introduced &amp;amp; 1 year since the #caloriereduction programme.…"/>
    <m/>
    <m/>
    <x v="34"/>
    <m/>
    <s v="http://pbs.twimg.com/profile_images/1112975350185803777/iMd4uyfW_normal.png"/>
    <x v="134"/>
    <s v="https://twitter.com/#!/k_worldpanel/status/1156828843765829632"/>
    <m/>
    <m/>
    <s v="1156828843765829632"/>
    <m/>
    <b v="0"/>
    <n v="0"/>
    <s v=""/>
    <b v="0"/>
    <s v="en"/>
    <m/>
    <s v=""/>
    <b v="0"/>
    <n v="1"/>
    <s v="1156489779275587591"/>
    <s v="Hootsuite Inc."/>
    <b v="0"/>
    <s v="1156489779275587591"/>
    <s v="Tweet"/>
    <n v="0"/>
    <n v="0"/>
    <m/>
    <m/>
    <m/>
    <m/>
    <m/>
    <m/>
    <m/>
    <m/>
    <n v="1"/>
    <s v="1"/>
    <s v="1"/>
    <n v="0"/>
    <n v="0"/>
    <n v="0"/>
    <n v="0"/>
    <n v="0"/>
    <n v="0"/>
    <n v="20"/>
    <n v="100"/>
    <n v="20"/>
  </r>
  <r>
    <s v="foodmatterslive"/>
    <s v="k_worldpanel"/>
    <m/>
    <m/>
    <m/>
    <m/>
    <m/>
    <m/>
    <m/>
    <m/>
    <s v="Yes"/>
    <n v="185"/>
    <m/>
    <m/>
    <x v="0"/>
    <d v="2019-07-31T09:00:24.000"/>
    <s v="It has been 2 years since the #sugarreduction programme was introduced &amp;amp; 1 year since the #caloriereduction programme. So what has changed in this time? Join @Foodanddrinkfed &amp;amp; @K_Worldpanel at #FoodMattersLive2019 to find out https://t.co/YJIA4Ombey #sugartax #childhoodobesity"/>
    <s v="https://www.foodmatterslive.com/visit/2019-schedule/2019-sessions-details-update-the-calorie-and-sugar-reduction-programme"/>
    <s v="foodmatterslive.com"/>
    <x v="55"/>
    <m/>
    <s v="http://pbs.twimg.com/profile_images/996346887048499200/3YkUS1WQ_normal.jpg"/>
    <x v="135"/>
    <s v="https://twitter.com/#!/foodmatterslive/status/1156489779275587591"/>
    <m/>
    <m/>
    <s v="1156489779275587591"/>
    <m/>
    <b v="0"/>
    <n v="0"/>
    <s v=""/>
    <b v="0"/>
    <s v="en"/>
    <m/>
    <s v=""/>
    <b v="0"/>
    <n v="1"/>
    <s v=""/>
    <s v="Hootsuite Inc."/>
    <b v="0"/>
    <s v="1156489779275587591"/>
    <s v="Retweet"/>
    <n v="0"/>
    <n v="0"/>
    <m/>
    <m/>
    <m/>
    <m/>
    <m/>
    <m/>
    <m/>
    <m/>
    <n v="2"/>
    <s v="1"/>
    <s v="1"/>
    <m/>
    <m/>
    <m/>
    <m/>
    <m/>
    <m/>
    <m/>
    <m/>
    <m/>
  </r>
  <r>
    <s v="foodmatterslive"/>
    <s v="k_worldpanel"/>
    <m/>
    <m/>
    <m/>
    <m/>
    <m/>
    <m/>
    <m/>
    <m/>
    <s v="Yes"/>
    <n v="186"/>
    <m/>
    <m/>
    <x v="0"/>
    <d v="2019-08-06T08:01:06.000"/>
    <s v="It has been 2 years since the #sugarreduction programme was introduced &amp;amp; 1 year since the #caloriereduction programme. So what has changed in this time? Join @Foodanddrinkfed &amp;amp; @K_Worldpanel at #FoodMattersLive2019 to find out https://t.co/YJIA4Ombey #sugartax #childhoodobesity https://t.co/D6VT8STuNN"/>
    <s v="https://www.foodmatterslive.com/visit/2019-schedule/2019-sessions-details-update-the-calorie-and-sugar-reduction-programme"/>
    <s v="foodmatterslive.com"/>
    <x v="55"/>
    <s v="https://pbs.twimg.com/media/EBRZSn-WsAAaMtV.png"/>
    <s v="https://pbs.twimg.com/media/EBRZSn-WsAAaMtV.png"/>
    <x v="136"/>
    <s v="https://twitter.com/#!/foodmatterslive/status/1158649182334410752"/>
    <m/>
    <m/>
    <s v="1158649182334410752"/>
    <m/>
    <b v="0"/>
    <n v="3"/>
    <s v=""/>
    <b v="0"/>
    <s v="en"/>
    <m/>
    <s v=""/>
    <b v="0"/>
    <n v="1"/>
    <s v=""/>
    <s v="Hootsuite Inc."/>
    <b v="0"/>
    <s v="1158649182334410752"/>
    <s v="Tweet"/>
    <n v="0"/>
    <n v="0"/>
    <m/>
    <m/>
    <m/>
    <m/>
    <m/>
    <m/>
    <m/>
    <m/>
    <n v="2"/>
    <s v="1"/>
    <s v="1"/>
    <m/>
    <m/>
    <m/>
    <m/>
    <m/>
    <m/>
    <m/>
    <m/>
    <m/>
  </r>
  <r>
    <s v="ahj_dr"/>
    <s v="oha_updates"/>
    <m/>
    <m/>
    <m/>
    <m/>
    <m/>
    <m/>
    <m/>
    <m/>
    <s v="No"/>
    <n v="189"/>
    <m/>
    <m/>
    <x v="0"/>
    <d v="2019-08-08T16:41:24.000"/>
    <s v="RT @OHA_updates: We've written to the Prime Minister and ministers calling for ongoing commitment to reduce #ChildhoodObesity. We are at a…"/>
    <m/>
    <m/>
    <x v="8"/>
    <m/>
    <s v="http://pbs.twimg.com/profile_images/3020534095/0e9f10e3b56652032a533a0a9a0bd5e1_normal.png"/>
    <x v="137"/>
    <s v="https://twitter.com/#!/ahj_dr/status/1159504895646535680"/>
    <m/>
    <m/>
    <s v="1159504895646535680"/>
    <m/>
    <b v="0"/>
    <n v="0"/>
    <s v=""/>
    <b v="0"/>
    <s v="en"/>
    <m/>
    <s v=""/>
    <b v="0"/>
    <n v="30"/>
    <s v="1158357773463228417"/>
    <s v="Twitter for iPhone"/>
    <b v="0"/>
    <s v="1158357773463228417"/>
    <s v="Tweet"/>
    <n v="0"/>
    <n v="0"/>
    <m/>
    <m/>
    <m/>
    <m/>
    <m/>
    <m/>
    <m/>
    <m/>
    <n v="1"/>
    <s v="1"/>
    <s v="1"/>
    <n v="1"/>
    <n v="4.761904761904762"/>
    <n v="0"/>
    <n v="0"/>
    <n v="0"/>
    <n v="0"/>
    <n v="20"/>
    <n v="95.23809523809524"/>
    <n v="21"/>
  </r>
  <r>
    <s v="alzeinpeds"/>
    <s v="alzeinpeds"/>
    <m/>
    <m/>
    <m/>
    <m/>
    <m/>
    <m/>
    <m/>
    <m/>
    <s v="No"/>
    <n v="190"/>
    <m/>
    <m/>
    <x v="2"/>
    <d v="2019-08-08T16:45:08.000"/>
    <s v="Studies show #children, especially #boys, are more likely to be #overweight if their #parents are overweight. Make #physicalactivity and #healthymeals a family affair and you'll improve everyone's #health! _x000a_#childhoodobesity https://t.co/TJaoXG1KIL"/>
    <m/>
    <m/>
    <x v="56"/>
    <s v="https://pbs.twimg.com/media/EBdkaWAWsAAX0ER.jpg"/>
    <s v="https://pbs.twimg.com/media/EBdkaWAWsAAX0ER.jpg"/>
    <x v="138"/>
    <s v="https://twitter.com/#!/alzeinpeds/status/1159505834306678784"/>
    <m/>
    <m/>
    <s v="1159505834306678784"/>
    <m/>
    <b v="0"/>
    <n v="0"/>
    <s v=""/>
    <b v="0"/>
    <s v="en"/>
    <m/>
    <s v=""/>
    <b v="0"/>
    <n v="0"/>
    <s v=""/>
    <s v="Hootsuite Inc."/>
    <b v="0"/>
    <s v="1159505834306678784"/>
    <s v="Tweet"/>
    <n v="0"/>
    <n v="0"/>
    <m/>
    <m/>
    <m/>
    <m/>
    <m/>
    <m/>
    <m/>
    <m/>
    <n v="1"/>
    <s v="3"/>
    <s v="3"/>
    <n v="1"/>
    <n v="3.4482758620689653"/>
    <n v="2"/>
    <n v="6.896551724137931"/>
    <n v="0"/>
    <n v="0"/>
    <n v="26"/>
    <n v="89.65517241379311"/>
    <n v="29"/>
  </r>
  <r>
    <s v="sancroftint"/>
    <s v="sciencedaily"/>
    <m/>
    <m/>
    <m/>
    <m/>
    <m/>
    <m/>
    <m/>
    <m/>
    <s v="No"/>
    <n v="191"/>
    <m/>
    <m/>
    <x v="0"/>
    <d v="2019-08-08T16:50:05.000"/>
    <s v="Exposure to common chemicals in #plastics linked to childhood obesity'_x000a_#Obesity #ChildhoodObesity #PlasticPollution_x000a_@ScienceDaily https://t.co/2hOKVgINoV"/>
    <s v="https://www.sciencedaily.com/releases/2019/07/190725092521.htm"/>
    <s v="sciencedaily.com"/>
    <x v="57"/>
    <m/>
    <s v="http://pbs.twimg.com/profile_images/978182066318774278/w9YfusGY_normal.jpg"/>
    <x v="139"/>
    <s v="https://twitter.com/#!/sancroftint/status/1159507083571662848"/>
    <m/>
    <m/>
    <s v="1159507083571662848"/>
    <m/>
    <b v="0"/>
    <n v="0"/>
    <s v=""/>
    <b v="0"/>
    <s v="en"/>
    <m/>
    <s v=""/>
    <b v="0"/>
    <n v="0"/>
    <s v=""/>
    <s v="Hootsuite Inc."/>
    <b v="0"/>
    <s v="1159507083571662848"/>
    <s v="Tweet"/>
    <n v="0"/>
    <n v="0"/>
    <m/>
    <m/>
    <m/>
    <m/>
    <m/>
    <m/>
    <m/>
    <m/>
    <n v="1"/>
    <s v="40"/>
    <s v="40"/>
    <n v="0"/>
    <n v="0"/>
    <n v="0"/>
    <n v="0"/>
    <n v="0"/>
    <n v="0"/>
    <n v="14"/>
    <n v="100"/>
    <n v="14"/>
  </r>
  <r>
    <s v="saucyaffairraw"/>
    <s v="saucyaffairraw"/>
    <m/>
    <m/>
    <m/>
    <m/>
    <m/>
    <m/>
    <m/>
    <m/>
    <s v="No"/>
    <n v="192"/>
    <m/>
    <m/>
    <x v="2"/>
    <d v="2019-08-07T08:00:31.000"/>
    <s v="Government urged to impose â€˜calorie taxâ€™ on #unhealthyfood._x000a__x000a_Health campaigners are urging the government to introduce a new â€œcalorie taxâ€ to tackle #childhoodobesity, #diabetes and #cancer._x000a__x000a_https://t.co/ngHDI9nEZS"/>
    <s v="https://www.independent.co.uk/news/uk/politics/calorie-tax-campaign-health-food-levy-sugar-soft-drinks-a9044521.html%3Famp"/>
    <s v="co.uk"/>
    <x v="58"/>
    <m/>
    <s v="http://pbs.twimg.com/profile_images/1061904398178246656/CefBZu_g_normal.jpg"/>
    <x v="140"/>
    <s v="https://twitter.com/#!/saucyaffairraw/status/1159011422237597696"/>
    <m/>
    <m/>
    <s v="1159011422237597696"/>
    <m/>
    <b v="0"/>
    <n v="2"/>
    <s v=""/>
    <b v="0"/>
    <s v="en"/>
    <m/>
    <s v=""/>
    <b v="0"/>
    <n v="2"/>
    <s v=""/>
    <s v="Hootsuite Inc."/>
    <b v="0"/>
    <s v="1159011422237597696"/>
    <s v="Tweet"/>
    <n v="0"/>
    <n v="0"/>
    <m/>
    <m/>
    <m/>
    <m/>
    <m/>
    <m/>
    <m/>
    <m/>
    <n v="1"/>
    <s v="17"/>
    <s v="17"/>
    <n v="0"/>
    <n v="0"/>
    <n v="2"/>
    <n v="7.142857142857143"/>
    <n v="0"/>
    <n v="0"/>
    <n v="26"/>
    <n v="92.85714285714286"/>
    <n v="28"/>
  </r>
  <r>
    <s v="morecurricular"/>
    <s v="saucyaffairraw"/>
    <m/>
    <m/>
    <m/>
    <m/>
    <m/>
    <m/>
    <m/>
    <m/>
    <s v="No"/>
    <n v="193"/>
    <m/>
    <m/>
    <x v="0"/>
    <d v="2019-08-08T20:51:07.000"/>
    <s v="RT @SaucyAffairRaw: Government urged to impose ‘calorie tax’ on #unhealthyfood._x000a__x000a_Health campaigners are urging the government to introduce…"/>
    <m/>
    <m/>
    <x v="42"/>
    <m/>
    <s v="http://pbs.twimg.com/profile_images/650279558088802304/Foi8eSvx_normal.jpg"/>
    <x v="141"/>
    <s v="https://twitter.com/#!/morecurricular/status/1159567741638103040"/>
    <m/>
    <m/>
    <s v="1159567741638103040"/>
    <m/>
    <b v="0"/>
    <n v="0"/>
    <s v=""/>
    <b v="0"/>
    <s v="en"/>
    <m/>
    <s v=""/>
    <b v="0"/>
    <n v="3"/>
    <s v="1159011422237597696"/>
    <s v="Twitter for Android"/>
    <b v="0"/>
    <s v="1159011422237597696"/>
    <s v="Tweet"/>
    <n v="0"/>
    <n v="0"/>
    <m/>
    <m/>
    <m/>
    <m/>
    <m/>
    <m/>
    <m/>
    <m/>
    <n v="1"/>
    <s v="17"/>
    <s v="17"/>
    <n v="0"/>
    <n v="0"/>
    <n v="1"/>
    <n v="5.555555555555555"/>
    <n v="0"/>
    <n v="0"/>
    <n v="17"/>
    <n v="94.44444444444444"/>
    <n v="18"/>
  </r>
  <r>
    <s v="jm10gaiton"/>
    <s v="obesityconf"/>
    <m/>
    <m/>
    <m/>
    <m/>
    <m/>
    <m/>
    <m/>
    <m/>
    <s v="No"/>
    <n v="194"/>
    <m/>
    <m/>
    <x v="0"/>
    <d v="2019-08-08T20:57:55.000"/>
    <s v="RT @GasolFoundation: Recently our team attended the @ObesityConf in Anaheim, California, presenting our programs to prevent and reduce #Chi…"/>
    <m/>
    <m/>
    <x v="2"/>
    <m/>
    <s v="http://pbs.twimg.com/profile_images/801503379788861440/M1mPEQhx_normal.jpg"/>
    <x v="142"/>
    <s v="https://twitter.com/#!/jm10gaiton/status/1159569449730682899"/>
    <m/>
    <m/>
    <s v="1159569449730682899"/>
    <m/>
    <b v="0"/>
    <n v="0"/>
    <s v=""/>
    <b v="0"/>
    <s v="en"/>
    <m/>
    <s v=""/>
    <b v="0"/>
    <n v="2"/>
    <s v="1159087292885143552"/>
    <s v="Twitter for Android"/>
    <b v="0"/>
    <s v="1159087292885143552"/>
    <s v="Tweet"/>
    <n v="0"/>
    <n v="0"/>
    <m/>
    <m/>
    <m/>
    <m/>
    <m/>
    <m/>
    <m/>
    <m/>
    <n v="1"/>
    <s v="5"/>
    <s v="5"/>
    <m/>
    <m/>
    <m/>
    <m/>
    <m/>
    <m/>
    <m/>
    <m/>
    <m/>
  </r>
  <r>
    <s v="yuqi2109"/>
    <s v="maritahennessy"/>
    <m/>
    <m/>
    <m/>
    <m/>
    <m/>
    <m/>
    <m/>
    <m/>
    <s v="No"/>
    <n v="196"/>
    <m/>
    <m/>
    <x v="0"/>
    <d v="2019-08-09T01:16:46.000"/>
    <s v="RT @MaritaHennessy: Overall gestational weight gain mediates the relationship between maternal &amp;amp; child obesity https://t.co/QNsW0IH9Gd #pre…"/>
    <s v="https://bmcpublichealth.biomedcentral.com/articles/10.1186/s12889-019-7349-1"/>
    <s v="biomedcentral.com"/>
    <x v="2"/>
    <m/>
    <s v="http://pbs.twimg.com/profile_images/1087131598711967744/evnpvvV2_normal.jpg"/>
    <x v="143"/>
    <s v="https://twitter.com/#!/yuqi2109/status/1159634591809822720"/>
    <m/>
    <m/>
    <s v="1159634591809822720"/>
    <m/>
    <b v="0"/>
    <n v="0"/>
    <s v=""/>
    <b v="0"/>
    <s v="en"/>
    <m/>
    <s v=""/>
    <b v="0"/>
    <n v="1"/>
    <s v="1159516734975598592"/>
    <s v="Twitter for Android"/>
    <b v="0"/>
    <s v="1159516734975598592"/>
    <s v="Tweet"/>
    <n v="0"/>
    <n v="0"/>
    <m/>
    <m/>
    <m/>
    <m/>
    <m/>
    <m/>
    <m/>
    <m/>
    <n v="1"/>
    <s v="2"/>
    <s v="2"/>
    <n v="1"/>
    <n v="6.666666666666667"/>
    <n v="0"/>
    <n v="0"/>
    <n v="0"/>
    <n v="0"/>
    <n v="14"/>
    <n v="93.33333333333333"/>
    <n v="15"/>
  </r>
  <r>
    <s v="qutmedia"/>
    <s v="realhealthm"/>
    <m/>
    <m/>
    <m/>
    <m/>
    <m/>
    <m/>
    <m/>
    <m/>
    <s v="No"/>
    <n v="197"/>
    <m/>
    <m/>
    <x v="0"/>
    <d v="2019-08-09T02:00:07.000"/>
    <s v="A study has revealed most #parents don't recognise when their #child is overweight. #QUT researcher, @KamilaDavidson told the @heraldsun parents also underestimate the severity of #childhoodobesity https://t.co/DwOxEzZyRY @RealHealthM https://t.co/bhGgZ4edB4"/>
    <s v="http://r.socialstudio.radian6.com/69ddb28f-1348-4fb8-b4a9-a777558881ac"/>
    <s v="radian6.com"/>
    <x v="59"/>
    <s v="https://pbs.twimg.com/media/EBfjb3vXoAAtQiB.jpg"/>
    <s v="https://pbs.twimg.com/media/EBfjb3vXoAAtQiB.jpg"/>
    <x v="144"/>
    <s v="https://twitter.com/#!/qutmedia/status/1159645501790273537"/>
    <m/>
    <m/>
    <s v="1159645501790273537"/>
    <m/>
    <b v="0"/>
    <n v="1"/>
    <s v=""/>
    <b v="0"/>
    <s v="en"/>
    <m/>
    <s v=""/>
    <b v="0"/>
    <n v="1"/>
    <s v=""/>
    <s v="Salesforce - Social Studio"/>
    <b v="0"/>
    <s v="1159645501790273537"/>
    <s v="Tweet"/>
    <n v="0"/>
    <n v="0"/>
    <m/>
    <m/>
    <m/>
    <m/>
    <m/>
    <m/>
    <m/>
    <m/>
    <n v="1"/>
    <s v="15"/>
    <s v="15"/>
    <m/>
    <m/>
    <m/>
    <m/>
    <m/>
    <m/>
    <m/>
    <m/>
    <m/>
  </r>
  <r>
    <s v="c_springsteen"/>
    <s v="kerrywekelo"/>
    <m/>
    <m/>
    <m/>
    <m/>
    <m/>
    <m/>
    <m/>
    <m/>
    <s v="No"/>
    <n v="199"/>
    <m/>
    <m/>
    <x v="0"/>
    <d v="2019-08-09T03:21:46.000"/>
    <s v="RT @kerrywekelo: Thank you Bianca book_mommy for your review of If It Does Not Grow Say No for TCBR book review &quot;Take a step back and think…"/>
    <m/>
    <m/>
    <x v="2"/>
    <m/>
    <s v="http://pbs.twimg.com/profile_images/765198503203274753/UfDOhrbX_normal.jpg"/>
    <x v="145"/>
    <s v="https://twitter.com/#!/c_springsteen/status/1159666048158904320"/>
    <m/>
    <m/>
    <s v="1159666048158904320"/>
    <m/>
    <b v="0"/>
    <n v="0"/>
    <s v=""/>
    <b v="0"/>
    <s v="en"/>
    <m/>
    <s v=""/>
    <b v="0"/>
    <n v="1"/>
    <s v="1159653096341028864"/>
    <s v="Twitter Web App"/>
    <b v="0"/>
    <s v="1159653096341028864"/>
    <s v="Tweet"/>
    <n v="0"/>
    <n v="0"/>
    <m/>
    <m/>
    <m/>
    <m/>
    <m/>
    <m/>
    <m/>
    <m/>
    <n v="1"/>
    <s v="25"/>
    <s v="25"/>
    <n v="1"/>
    <n v="3.7037037037037037"/>
    <n v="0"/>
    <n v="0"/>
    <n v="0"/>
    <n v="0"/>
    <n v="26"/>
    <n v="96.29629629629629"/>
    <n v="27"/>
  </r>
  <r>
    <s v="sophiam66540189"/>
    <s v="sophiam66540189"/>
    <m/>
    <m/>
    <m/>
    <m/>
    <m/>
    <m/>
    <m/>
    <m/>
    <s v="No"/>
    <n v="200"/>
    <m/>
    <m/>
    <x v="2"/>
    <d v="2019-07-18T06:24:53.000"/>
    <s v="Analysis identifies patients most at risk for #weight regain after #bariatric #surgery_x000a_ journal of Obesity and weight loss (ISSN 2473-7372) inviting submission of manuscript for the upcoming Issue._x000a_obesity@heraldsopenaccess.us_x000a_#Overweight #ChildhoodObesity #BariatricSurgery https://t.co/11dUQMpcDb"/>
    <m/>
    <m/>
    <x v="60"/>
    <s v="https://pbs.twimg.com/media/D_vM-nAU0AATDr_.jpg"/>
    <s v="https://pbs.twimg.com/media/D_vM-nAU0AATDr_.jpg"/>
    <x v="146"/>
    <s v="https://twitter.com/#!/sophiam66540189/status/1151739600139763713"/>
    <m/>
    <m/>
    <s v="1151739600139763713"/>
    <m/>
    <b v="0"/>
    <n v="1"/>
    <s v=""/>
    <b v="0"/>
    <s v="en"/>
    <m/>
    <s v=""/>
    <b v="0"/>
    <n v="1"/>
    <s v=""/>
    <s v="Twitter Web Client"/>
    <b v="0"/>
    <s v="1151739600139763713"/>
    <s v="Retweet"/>
    <n v="0"/>
    <n v="0"/>
    <m/>
    <m/>
    <m/>
    <m/>
    <m/>
    <m/>
    <m/>
    <m/>
    <n v="8"/>
    <s v="16"/>
    <s v="16"/>
    <n v="0"/>
    <n v="0"/>
    <n v="4"/>
    <n v="11.428571428571429"/>
    <n v="0"/>
    <n v="0"/>
    <n v="31"/>
    <n v="88.57142857142857"/>
    <n v="35"/>
  </r>
  <r>
    <s v="sophiam66540189"/>
    <s v="sophiam66540189"/>
    <m/>
    <m/>
    <m/>
    <m/>
    <m/>
    <m/>
    <m/>
    <m/>
    <s v="No"/>
    <n v="201"/>
    <m/>
    <m/>
    <x v="2"/>
    <d v="2019-07-15T03:35:25.000"/>
    <s v="#Researchers tie #metabolic #enzyme to #obesity and #fatty #liver disease_x000a_HSOA journal of Obesity and weight loss (ISSN 2473-7372) inviting submission of manuscript for the upcoming Issue._x000a_obesity@heraldsopenaccess.us_x000a_#Overweight #ChildhoodObesity #BariatricSurgery https://t.co/hsJacxPlsu"/>
    <m/>
    <m/>
    <x v="61"/>
    <s v="https://pbs.twimg.com/media/D_fJetXUIAIg-qh.jpg"/>
    <s v="https://pbs.twimg.com/media/D_fJetXUIAIg-qh.jpg"/>
    <x v="147"/>
    <s v="https://twitter.com/#!/sophiam66540189/status/1150609788813762560"/>
    <m/>
    <m/>
    <s v="1150609788813762560"/>
    <m/>
    <b v="0"/>
    <n v="1"/>
    <s v=""/>
    <b v="0"/>
    <s v="en"/>
    <m/>
    <s v=""/>
    <b v="0"/>
    <n v="2"/>
    <s v=""/>
    <s v="Twitter Web Client"/>
    <b v="0"/>
    <s v="1150609788813762560"/>
    <s v="Retweet"/>
    <n v="0"/>
    <n v="0"/>
    <m/>
    <m/>
    <m/>
    <m/>
    <m/>
    <m/>
    <m/>
    <m/>
    <n v="8"/>
    <s v="16"/>
    <s v="16"/>
    <n v="0"/>
    <n v="0"/>
    <n v="4"/>
    <n v="11.764705882352942"/>
    <n v="0"/>
    <n v="0"/>
    <n v="30"/>
    <n v="88.23529411764706"/>
    <n v="34"/>
  </r>
  <r>
    <s v="sophiam66540189"/>
    <s v="sophiam66540189"/>
    <m/>
    <m/>
    <m/>
    <m/>
    <m/>
    <m/>
    <m/>
    <m/>
    <s v="No"/>
    <n v="202"/>
    <m/>
    <m/>
    <x v="2"/>
    <d v="2019-07-11T04:17:43.000"/>
    <s v="#CHILDREN AT #RISK OF #OBESITY DUE TO SLEEP #DEPRIVATION_x000a__x000a_HSOA journal of Obesity and weight loss (ISSN 2473-7372) inviting submission of manuscript for the upcoming Issue._x000a_obesity@heraldsopenaccess.us_x000a_#Overweight #ChildhoodObesity #BariatricSurgery #DASHDiet https://t.co/sB2uDqTRuE"/>
    <m/>
    <m/>
    <x v="62"/>
    <s v="https://pbs.twimg.com/media/D_KsoQqVAAEZ1Tk.jpg"/>
    <s v="https://pbs.twimg.com/media/D_KsoQqVAAEZ1Tk.jpg"/>
    <x v="148"/>
    <s v="https://twitter.com/#!/sophiam66540189/status/1149170880179666944"/>
    <m/>
    <m/>
    <s v="1149170880179666944"/>
    <m/>
    <b v="0"/>
    <n v="1"/>
    <s v=""/>
    <b v="0"/>
    <s v="en"/>
    <m/>
    <s v=""/>
    <b v="0"/>
    <n v="1"/>
    <s v=""/>
    <s v="Twitter Web Client"/>
    <b v="0"/>
    <s v="1149170880179666944"/>
    <s v="Retweet"/>
    <n v="0"/>
    <n v="0"/>
    <m/>
    <m/>
    <m/>
    <m/>
    <m/>
    <m/>
    <m/>
    <m/>
    <n v="8"/>
    <s v="16"/>
    <s v="16"/>
    <n v="0"/>
    <n v="0"/>
    <n v="4"/>
    <n v="11.764705882352942"/>
    <n v="0"/>
    <n v="0"/>
    <n v="30"/>
    <n v="88.23529411764706"/>
    <n v="34"/>
  </r>
  <r>
    <s v="sophiam66540189"/>
    <s v="sophiam66540189"/>
    <m/>
    <m/>
    <m/>
    <m/>
    <m/>
    <m/>
    <m/>
    <m/>
    <s v="No"/>
    <n v="203"/>
    <m/>
    <m/>
    <x v="2"/>
    <d v="2019-07-10T06:19:07.000"/>
    <s v="#Exercise improves #brain function in #overweight and #obese individuals_x000a_HSOA journal of Obesity and weight loss (ISSN 2473-7372) inviting submission of manuscript for the upcoming Issue._x000a_obesity@heraldsopenaccess.us_x000a_#Overweight #ChildhoodObesity #BariatricSurgery https://t.co/p0hYpA2hSs"/>
    <m/>
    <m/>
    <x v="63"/>
    <s v="https://pbs.twimg.com/media/D_F-_kcVUAA_PD5.jpg"/>
    <s v="https://pbs.twimg.com/media/D_F-_kcVUAA_PD5.jpg"/>
    <x v="149"/>
    <s v="https://twitter.com/#!/sophiam66540189/status/1148839047386632192"/>
    <m/>
    <m/>
    <s v="1148839047386632192"/>
    <m/>
    <b v="0"/>
    <n v="3"/>
    <s v=""/>
    <b v="0"/>
    <s v="en"/>
    <m/>
    <s v=""/>
    <b v="0"/>
    <n v="1"/>
    <s v=""/>
    <s v="Twitter Web Client"/>
    <b v="0"/>
    <s v="1148839047386632192"/>
    <s v="Retweet"/>
    <n v="0"/>
    <n v="0"/>
    <m/>
    <m/>
    <m/>
    <m/>
    <m/>
    <m/>
    <m/>
    <m/>
    <n v="8"/>
    <s v="16"/>
    <s v="16"/>
    <n v="1"/>
    <n v="3.0303030303030303"/>
    <n v="5"/>
    <n v="15.151515151515152"/>
    <n v="0"/>
    <n v="0"/>
    <n v="27"/>
    <n v="81.81818181818181"/>
    <n v="33"/>
  </r>
  <r>
    <s v="sophiam66540189"/>
    <s v="sophiam66540189"/>
    <m/>
    <m/>
    <m/>
    <m/>
    <m/>
    <m/>
    <m/>
    <m/>
    <s v="No"/>
    <n v="204"/>
    <m/>
    <m/>
    <x v="2"/>
    <d v="2019-08-05T12:02:03.000"/>
    <s v="#Anti-starvation trick that saved our ancestors may underlie #obesity epidemic_x000a_HSOA journal of Obesity and weight loss (ISSN 2473-7372) inviting submission of manuscript for the upcoming Issue._x000a_obesity@heraldsopenaccess.us_x000a_#Overweight #ChildhoodObesity #BariatricSurgery https://t.co/u9AKI0cwkf"/>
    <m/>
    <m/>
    <x v="64"/>
    <s v="https://pbs.twimg.com/media/EBNG17jUwAARPw2.jpg"/>
    <s v="https://pbs.twimg.com/media/EBNG17jUwAARPw2.jpg"/>
    <x v="150"/>
    <s v="https://twitter.com/#!/sophiam66540189/status/1158347430775013376"/>
    <m/>
    <m/>
    <s v="1158347430775013376"/>
    <m/>
    <b v="0"/>
    <n v="1"/>
    <s v=""/>
    <b v="0"/>
    <s v="en"/>
    <m/>
    <s v=""/>
    <b v="0"/>
    <n v="0"/>
    <s v=""/>
    <s v="Twitter Web App"/>
    <b v="0"/>
    <s v="1158347430775013376"/>
    <s v="Tweet"/>
    <n v="0"/>
    <n v="0"/>
    <m/>
    <m/>
    <m/>
    <m/>
    <m/>
    <m/>
    <m/>
    <m/>
    <n v="8"/>
    <s v="16"/>
    <s v="16"/>
    <n v="0"/>
    <n v="0"/>
    <n v="6"/>
    <n v="17.142857142857142"/>
    <n v="0"/>
    <n v="0"/>
    <n v="29"/>
    <n v="82.85714285714286"/>
    <n v="35"/>
  </r>
  <r>
    <s v="sophiam66540189"/>
    <s v="sophiam66540189"/>
    <m/>
    <m/>
    <m/>
    <m/>
    <m/>
    <m/>
    <m/>
    <m/>
    <s v="No"/>
    <n v="205"/>
    <m/>
    <m/>
    <x v="2"/>
    <d v="2019-08-06T07:05:15.000"/>
    <s v="#Parental education levels, BMI influence #childhood #obesity risk_x000a_HSOA journal of Obesity and weight loss (ISSN 2473-7372) inviting submission of manuscript for the upcoming Issue._x000a_obesity@heraldsopenaccess.us_x000a_#Overweight #ChildhoodObesity #BariatricSurgery https://t.co/rSn9b6gXNY"/>
    <m/>
    <m/>
    <x v="65"/>
    <s v="https://pbs.twimg.com/media/EBRMgPyU8AASvkA.jpg"/>
    <s v="https://pbs.twimg.com/media/EBRMgPyU8AASvkA.jpg"/>
    <x v="151"/>
    <s v="https://twitter.com/#!/sophiam66540189/status/1158635126311358465"/>
    <m/>
    <m/>
    <s v="1158635126311358465"/>
    <m/>
    <b v="0"/>
    <n v="1"/>
    <s v=""/>
    <b v="0"/>
    <s v="en"/>
    <m/>
    <s v=""/>
    <b v="0"/>
    <n v="0"/>
    <s v=""/>
    <s v="Twitter Web App"/>
    <b v="0"/>
    <s v="1158635126311358465"/>
    <s v="Tweet"/>
    <n v="0"/>
    <n v="0"/>
    <m/>
    <m/>
    <m/>
    <m/>
    <m/>
    <m/>
    <m/>
    <m/>
    <n v="8"/>
    <s v="16"/>
    <s v="16"/>
    <n v="0"/>
    <n v="0"/>
    <n v="4"/>
    <n v="12.5"/>
    <n v="0"/>
    <n v="0"/>
    <n v="28"/>
    <n v="87.5"/>
    <n v="32"/>
  </r>
  <r>
    <s v="sophiam66540189"/>
    <s v="sophiam66540189"/>
    <m/>
    <m/>
    <m/>
    <m/>
    <m/>
    <m/>
    <m/>
    <m/>
    <s v="No"/>
    <n v="206"/>
    <m/>
    <m/>
    <x v="2"/>
    <d v="2019-08-07T03:53:01.000"/>
    <s v="#Exposure to common chemicals in plastics linked to #childhood #obesity_x000a_HSOA journal of Obesity and weight loss (ISSN 2473-7372) inviting submission of manuscript for the upcoming Issue._x000a_obesity@heraldsopenaccess.us_x000a_#Overweight #ChildhoodObesity #BariatricSurgery https://t.co/UtE3v7iDs2"/>
    <m/>
    <m/>
    <x v="66"/>
    <s v="https://pbs.twimg.com/media/EBVqGPmU4AAD9cA.jpg"/>
    <s v="https://pbs.twimg.com/media/EBVqGPmU4AAD9cA.jpg"/>
    <x v="152"/>
    <s v="https://twitter.com/#!/sophiam66540189/status/1158949140170043392"/>
    <m/>
    <m/>
    <s v="1158949140170043392"/>
    <m/>
    <b v="0"/>
    <n v="1"/>
    <s v=""/>
    <b v="0"/>
    <s v="en"/>
    <m/>
    <s v=""/>
    <b v="0"/>
    <n v="0"/>
    <s v=""/>
    <s v="Twitter Web App"/>
    <b v="0"/>
    <s v="1158949140170043392"/>
    <s v="Tweet"/>
    <n v="0"/>
    <n v="0"/>
    <m/>
    <m/>
    <m/>
    <m/>
    <m/>
    <m/>
    <m/>
    <m/>
    <n v="8"/>
    <s v="16"/>
    <s v="16"/>
    <n v="0"/>
    <n v="0"/>
    <n v="3"/>
    <n v="8.823529411764707"/>
    <n v="0"/>
    <n v="0"/>
    <n v="31"/>
    <n v="91.17647058823529"/>
    <n v="34"/>
  </r>
  <r>
    <s v="sophiam66540189"/>
    <s v="sophiam66540189"/>
    <m/>
    <m/>
    <m/>
    <m/>
    <m/>
    <m/>
    <m/>
    <m/>
    <s v="No"/>
    <n v="207"/>
    <m/>
    <m/>
    <x v="2"/>
    <d v="2019-08-08T04:30:46.000"/>
    <s v="New #hormone injection aids #weight #loss in #obese patients_x000a_HSOA journal of Obesity and weight loss (ISSN 2473-7372) inviting submission of manuscript for the upcoming Issue._x000a_obesity@heraldsopenaccess.us_x000a_#Overweight #ChildhoodObesity #BariatricSurgery https://t.co/AE9jkAjjb5"/>
    <m/>
    <m/>
    <x v="67"/>
    <s v="https://pbs.twimg.com/media/EBa8UucU0AEF-NI.jpg"/>
    <s v="https://pbs.twimg.com/media/EBa8UucU0AEF-NI.jpg"/>
    <x v="153"/>
    <s v="https://twitter.com/#!/sophiam66540189/status/1159321027286990849"/>
    <m/>
    <m/>
    <s v="1159321027286990849"/>
    <m/>
    <b v="0"/>
    <n v="3"/>
    <s v=""/>
    <b v="0"/>
    <s v="en"/>
    <m/>
    <s v=""/>
    <b v="0"/>
    <n v="2"/>
    <s v=""/>
    <s v="Twitter Web App"/>
    <b v="0"/>
    <s v="1159321027286990849"/>
    <s v="Tweet"/>
    <n v="0"/>
    <n v="0"/>
    <m/>
    <m/>
    <m/>
    <m/>
    <m/>
    <m/>
    <m/>
    <m/>
    <n v="8"/>
    <s v="16"/>
    <s v="16"/>
    <n v="0"/>
    <n v="0"/>
    <n v="5"/>
    <n v="15.151515151515152"/>
    <n v="0"/>
    <n v="0"/>
    <n v="28"/>
    <n v="84.84848484848484"/>
    <n v="33"/>
  </r>
  <r>
    <s v="milton_theresa"/>
    <s v="sophiam66540189"/>
    <m/>
    <m/>
    <m/>
    <m/>
    <m/>
    <m/>
    <m/>
    <m/>
    <s v="No"/>
    <n v="208"/>
    <m/>
    <m/>
    <x v="0"/>
    <d v="2019-08-09T05:20:44.000"/>
    <s v="RT @SOPHIAM66540189: New #hormone injection aids #weight #loss in #obese patients_x000a_HSOA journal of Obesity and weight loss (ISSN 2473-7372)…"/>
    <m/>
    <m/>
    <x v="48"/>
    <m/>
    <s v="http://pbs.twimg.com/profile_images/796604927787335680/TLj3BCwz_normal.jpg"/>
    <x v="154"/>
    <s v="https://twitter.com/#!/milton_theresa/status/1159695987100782592"/>
    <m/>
    <m/>
    <s v="1159695987100782592"/>
    <m/>
    <b v="0"/>
    <n v="0"/>
    <s v=""/>
    <b v="0"/>
    <s v="en"/>
    <m/>
    <s v=""/>
    <b v="0"/>
    <n v="2"/>
    <s v="1159321027286990849"/>
    <s v="Twitter for Android"/>
    <b v="0"/>
    <s v="1159321027286990849"/>
    <s v="Tweet"/>
    <n v="0"/>
    <n v="0"/>
    <m/>
    <m/>
    <m/>
    <m/>
    <m/>
    <m/>
    <m/>
    <m/>
    <n v="1"/>
    <s v="16"/>
    <s v="16"/>
    <n v="0"/>
    <n v="0"/>
    <n v="3"/>
    <n v="14.285714285714286"/>
    <n v="0"/>
    <n v="0"/>
    <n v="18"/>
    <n v="85.71428571428571"/>
    <n v="21"/>
  </r>
  <r>
    <s v="kamiladavidson"/>
    <s v="qutmedia"/>
    <m/>
    <m/>
    <m/>
    <m/>
    <m/>
    <m/>
    <m/>
    <m/>
    <s v="Yes"/>
    <n v="210"/>
    <m/>
    <m/>
    <x v="0"/>
    <d v="2019-08-09T06:55:38.000"/>
    <s v="RT @QUTmedia: A study has revealed most #parents don't recognise when their #child is overweight. #QUT researcher, @KamilaDavidson told the…"/>
    <m/>
    <m/>
    <x v="68"/>
    <m/>
    <s v="http://pbs.twimg.com/profile_images/644404106505777154/UdAyero2_normal.jpg"/>
    <x v="155"/>
    <s v="https://twitter.com/#!/kamiladavidson/status/1159719872252661762"/>
    <m/>
    <m/>
    <s v="1159719872252661762"/>
    <m/>
    <b v="0"/>
    <n v="0"/>
    <s v=""/>
    <b v="0"/>
    <s v="en"/>
    <m/>
    <s v=""/>
    <b v="0"/>
    <n v="1"/>
    <s v="1159645501790273537"/>
    <s v="Twitter for Android"/>
    <b v="0"/>
    <s v="1159645501790273537"/>
    <s v="Tweet"/>
    <n v="0"/>
    <n v="0"/>
    <m/>
    <m/>
    <m/>
    <m/>
    <m/>
    <m/>
    <m/>
    <m/>
    <n v="1"/>
    <s v="15"/>
    <s v="15"/>
    <n v="0"/>
    <n v="0"/>
    <n v="1"/>
    <n v="5"/>
    <n v="0"/>
    <n v="0"/>
    <n v="19"/>
    <n v="95"/>
    <n v="20"/>
  </r>
  <r>
    <s v="georges75825230"/>
    <s v="euroscicon"/>
    <m/>
    <m/>
    <m/>
    <m/>
    <m/>
    <m/>
    <m/>
    <m/>
    <s v="No"/>
    <n v="211"/>
    <m/>
    <m/>
    <x v="0"/>
    <d v="2019-08-08T10:17:17.000"/>
    <s v="https://t.co/yPv7hGLMsy_x000a_Present Your Research Ideas and Views 10th Obesity Conference 2019, Barcelona, Spain. Have a glance at :_x000a_@Euroscicon_x000a_Calls for abstracts: #Obesity #Endocrinilogy #Nutrition #childhoodobesity #Endocrinology #DiabetesMellitus #Eatingdisorders #Type1Diabetes https://t.co/2hmBTw4ajD"/>
    <s v="https://obesityconference.euroscicon.com/"/>
    <s v="euroscicon.com"/>
    <x v="69"/>
    <s v="https://pbs.twimg.com/media/EBcLo3YUIAABuI6.jpg"/>
    <s v="https://pbs.twimg.com/media/EBcLo3YUIAABuI6.jpg"/>
    <x v="156"/>
    <s v="https://twitter.com/#!/georges75825230/status/1159408230985953287"/>
    <m/>
    <m/>
    <s v="1159408230985953287"/>
    <m/>
    <b v="0"/>
    <n v="1"/>
    <s v=""/>
    <b v="0"/>
    <s v="en"/>
    <m/>
    <s v=""/>
    <b v="0"/>
    <n v="0"/>
    <s v=""/>
    <s v="Twitter Web App"/>
    <b v="0"/>
    <s v="1159408230985953287"/>
    <s v="Tweet"/>
    <n v="0"/>
    <n v="0"/>
    <m/>
    <m/>
    <m/>
    <m/>
    <m/>
    <m/>
    <m/>
    <m/>
    <n v="1"/>
    <s v="39"/>
    <s v="39"/>
    <n v="0"/>
    <n v="0"/>
    <n v="0"/>
    <n v="0"/>
    <n v="0"/>
    <n v="0"/>
    <n v="28"/>
    <n v="100"/>
    <n v="28"/>
  </r>
  <r>
    <s v="georges75825230"/>
    <s v="georges75825230"/>
    <m/>
    <m/>
    <m/>
    <m/>
    <m/>
    <m/>
    <m/>
    <m/>
    <s v="No"/>
    <n v="212"/>
    <m/>
    <m/>
    <x v="2"/>
    <d v="2019-08-01T16:24:32.000"/>
    <s v="https://t.co/jhAHXe16HB_x000a_find more interest research topics on_x000a_#Obesity #WeightManagement_x000a_#Anti-Obesity Drugs_x000a_#Diet &amp;amp; #Nutrition_x000a_#Obesity &amp;amp; #Diabetes_x000a_#ObesityCurrentResearch_x000a_#ChildhoodObesity And Effects_x000a_#Obesity &amp;amp; #Endocrinology_x000a_#Gynecology &amp;amp; #Obstetrics_x000a_#BariatricSurgery https://t.co/wiFOuTw5sU"/>
    <s v="https://obesityconference.euroscicon.com/"/>
    <s v="euroscicon.com"/>
    <x v="70"/>
    <s v="https://pbs.twimg.com/media/EA5ci_qUYAEkFHh.jpg"/>
    <s v="https://pbs.twimg.com/media/EA5ci_qUYAEkFHh.jpg"/>
    <x v="157"/>
    <s v="https://twitter.com/#!/georges75825230/status/1156963934676480000"/>
    <m/>
    <m/>
    <s v="1156963934676480000"/>
    <m/>
    <b v="0"/>
    <n v="0"/>
    <s v=""/>
    <b v="0"/>
    <s v="en"/>
    <m/>
    <s v=""/>
    <b v="0"/>
    <n v="0"/>
    <s v=""/>
    <s v="Twitter Web App"/>
    <b v="0"/>
    <s v="1156963934676480000"/>
    <s v="Tweet"/>
    <n v="0"/>
    <n v="0"/>
    <m/>
    <m/>
    <m/>
    <m/>
    <m/>
    <m/>
    <m/>
    <m/>
    <n v="6"/>
    <s v="39"/>
    <s v="39"/>
    <n v="0"/>
    <n v="0"/>
    <n v="0"/>
    <n v="0"/>
    <n v="0"/>
    <n v="0"/>
    <n v="28"/>
    <n v="100"/>
    <n v="28"/>
  </r>
  <r>
    <s v="georges75825230"/>
    <s v="georges75825230"/>
    <m/>
    <m/>
    <m/>
    <m/>
    <m/>
    <m/>
    <m/>
    <m/>
    <s v="No"/>
    <n v="213"/>
    <m/>
    <m/>
    <x v="2"/>
    <d v="2019-08-02T11:59:23.000"/>
    <s v="https://t.co/jhAHXe16HB_x000a_Recent Research Methodologies and Discoveries in Obesity and Diabetes, Nov 11-12, 2019 ,Sydney , Australia. call for Abstracts: #Obesity #Childhoodobesity #ObesitycurrentResearch #Bariatricsurgery #ObesityandCancer #Eatingdisorders #Type1Diabetes https://t.co/kyMzwR3RQG"/>
    <s v="https://obesityconference.euroscicon.com/"/>
    <s v="euroscicon.com"/>
    <x v="71"/>
    <s v="https://pbs.twimg.com/media/EA9pczHU4AEhXaD.jpg"/>
    <s v="https://pbs.twimg.com/media/EA9pczHU4AEhXaD.jpg"/>
    <x v="158"/>
    <s v="https://twitter.com/#!/georges75825230/status/1157259599398916096"/>
    <m/>
    <m/>
    <s v="1157259599398916096"/>
    <m/>
    <b v="0"/>
    <n v="0"/>
    <s v=""/>
    <b v="0"/>
    <s v="en"/>
    <m/>
    <s v=""/>
    <b v="0"/>
    <n v="0"/>
    <s v=""/>
    <s v="Twitter Web App"/>
    <b v="0"/>
    <s v="1157259599398916096"/>
    <s v="Tweet"/>
    <n v="0"/>
    <n v="0"/>
    <m/>
    <m/>
    <m/>
    <m/>
    <m/>
    <m/>
    <m/>
    <m/>
    <n v="6"/>
    <s v="39"/>
    <s v="39"/>
    <n v="0"/>
    <n v="0"/>
    <n v="0"/>
    <n v="0"/>
    <n v="0"/>
    <n v="0"/>
    <n v="25"/>
    <n v="100"/>
    <n v="25"/>
  </r>
  <r>
    <s v="georges75825230"/>
    <s v="georges75825230"/>
    <m/>
    <m/>
    <m/>
    <m/>
    <m/>
    <m/>
    <m/>
    <m/>
    <s v="No"/>
    <n v="214"/>
    <m/>
    <m/>
    <x v="2"/>
    <d v="2019-08-05T16:01:10.000"/>
    <s v="https://t.co/yPv7hGLMsy_x000a_Collaborate with the global scientists at our prestigious event 10th Obesity Conference 2019 coming November 11-12, 2019 at Barcelona,Spain_x000a_  #Obesity #Childhoodobesity #ObesitycurrentResearch #Bariatricsurgery  #ObesityandCancer #Eatingdisorders https://t.co/F1cNH6IgCw"/>
    <s v="https://obesityconference.euroscicon.com/"/>
    <s v="euroscicon.com"/>
    <x v="72"/>
    <s v="https://pbs.twimg.com/media/EBN9kvRU8AAQ1qS.jpg"/>
    <s v="https://pbs.twimg.com/media/EBN9kvRU8AAQ1qS.jpg"/>
    <x v="159"/>
    <s v="https://twitter.com/#!/georges75825230/status/1158407606219579393"/>
    <m/>
    <m/>
    <s v="1158407606219579393"/>
    <m/>
    <b v="0"/>
    <n v="0"/>
    <s v=""/>
    <b v="0"/>
    <s v="en"/>
    <m/>
    <s v=""/>
    <b v="0"/>
    <n v="0"/>
    <s v=""/>
    <s v="Twitter Web App"/>
    <b v="0"/>
    <s v="1158407606219579393"/>
    <s v="Tweet"/>
    <n v="0"/>
    <n v="0"/>
    <m/>
    <m/>
    <m/>
    <m/>
    <m/>
    <m/>
    <m/>
    <m/>
    <n v="6"/>
    <s v="39"/>
    <s v="39"/>
    <n v="1"/>
    <n v="3.7037037037037037"/>
    <n v="0"/>
    <n v="0"/>
    <n v="0"/>
    <n v="0"/>
    <n v="26"/>
    <n v="96.29629629629629"/>
    <n v="27"/>
  </r>
  <r>
    <s v="georges75825230"/>
    <s v="georges75825230"/>
    <m/>
    <m/>
    <m/>
    <m/>
    <m/>
    <m/>
    <m/>
    <m/>
    <s v="No"/>
    <n v="215"/>
    <m/>
    <m/>
    <x v="2"/>
    <d v="2019-08-05T16:11:53.000"/>
    <s v="https://t.co/yPv7hGLMsy_x000a_find more interest research topics on_x000a_#Obesity #WeightManagement_x000a_#Anti-Obesity Drugs_x000a_#Diet &amp;amp; #Nutrition_x000a_#Obesity &amp;amp; #Diabetes_x000a_#ObesityCurrentResearch_x000a_#ChildhoodObesity And Effects_x000a_#Obesity &amp;amp; #Endocrinology_x000a_#Gynecology &amp;amp; #Obstetrics_x000a_#BariatricSurgery https://t.co/aYr3rGsdmE"/>
    <s v="https://obesityconference.euroscicon.com/"/>
    <s v="euroscicon.com"/>
    <x v="70"/>
    <s v="https://pbs.twimg.com/media/EBOABqKUwAITc_v.jpg"/>
    <s v="https://pbs.twimg.com/media/EBOABqKUwAITc_v.jpg"/>
    <x v="160"/>
    <s v="https://twitter.com/#!/georges75825230/status/1158410303966609409"/>
    <m/>
    <m/>
    <s v="1158410303966609409"/>
    <m/>
    <b v="0"/>
    <n v="0"/>
    <s v=""/>
    <b v="0"/>
    <s v="en"/>
    <m/>
    <s v=""/>
    <b v="0"/>
    <n v="0"/>
    <s v=""/>
    <s v="Twitter Web App"/>
    <b v="0"/>
    <s v="1158410303966609409"/>
    <s v="Tweet"/>
    <n v="0"/>
    <n v="0"/>
    <m/>
    <m/>
    <m/>
    <m/>
    <m/>
    <m/>
    <m/>
    <m/>
    <n v="6"/>
    <s v="39"/>
    <s v="39"/>
    <n v="0"/>
    <n v="0"/>
    <n v="0"/>
    <n v="0"/>
    <n v="0"/>
    <n v="0"/>
    <n v="28"/>
    <n v="100"/>
    <n v="28"/>
  </r>
  <r>
    <s v="georges75825230"/>
    <s v="georges75825230"/>
    <m/>
    <m/>
    <m/>
    <m/>
    <m/>
    <m/>
    <m/>
    <m/>
    <s v="No"/>
    <n v="216"/>
    <m/>
    <m/>
    <x v="2"/>
    <d v="2019-08-07T16:40:13.000"/>
    <s v="https://t.co/yPv7hGLMsy_x000a_Collaborate with the global scientists at our prestigious event 10th Obesity Conference 2019 coming November 11-12, 2019 at Barcelona, Spain_x000a_  #Obesity #Childhoodobesity #ObesitycurrentResearch #Bariatricsurgery  #ObesityandCancer #Eatingdisorders https://t.co/1rEwaVZgUz"/>
    <s v="https://obesityconference.euroscicon.com/"/>
    <s v="euroscicon.com"/>
    <x v="72"/>
    <s v="https://pbs.twimg.com/media/EBYZr9pUEAA23ei.jpg"/>
    <s v="https://pbs.twimg.com/media/EBYZr9pUEAA23ei.jpg"/>
    <x v="161"/>
    <s v="https://twitter.com/#!/georges75825230/status/1159142211394498560"/>
    <m/>
    <m/>
    <s v="1159142211394498560"/>
    <m/>
    <b v="0"/>
    <n v="0"/>
    <s v=""/>
    <b v="0"/>
    <s v="en"/>
    <m/>
    <s v=""/>
    <b v="0"/>
    <n v="0"/>
    <s v=""/>
    <s v="Twitter Web App"/>
    <b v="0"/>
    <s v="1159142211394498560"/>
    <s v="Tweet"/>
    <n v="0"/>
    <n v="0"/>
    <m/>
    <m/>
    <m/>
    <m/>
    <m/>
    <m/>
    <m/>
    <m/>
    <n v="6"/>
    <s v="39"/>
    <s v="39"/>
    <n v="1"/>
    <n v="3.7037037037037037"/>
    <n v="0"/>
    <n v="0"/>
    <n v="0"/>
    <n v="0"/>
    <n v="26"/>
    <n v="96.29629629629629"/>
    <n v="27"/>
  </r>
  <r>
    <s v="georges75825230"/>
    <s v="georges75825230"/>
    <m/>
    <m/>
    <m/>
    <m/>
    <m/>
    <m/>
    <m/>
    <m/>
    <s v="No"/>
    <n v="217"/>
    <m/>
    <m/>
    <x v="2"/>
    <d v="2019-08-09T10:59:10.000"/>
    <s v="https://t.co/yPv7hGLMsy_x000a_Collaborate with the global scientists at our prestigious event 10th Obesity Conference 2019 coming November 11-12, 2019 at Barcelona, Spain_x000a_  #Obesity #Childhoodobesity #ObesitycurrentResearch #Bariatricsurgery  #ObesityandCancer #Eatingdisorders https://t.co/ruDecqH74o"/>
    <s v="https://obesityconference.euroscicon.com/"/>
    <s v="euroscicon.com"/>
    <x v="72"/>
    <s v="https://pbs.twimg.com/media/EBhezydVAAAbLqM.jpg"/>
    <s v="https://pbs.twimg.com/media/EBhezydVAAAbLqM.jpg"/>
    <x v="162"/>
    <s v="https://twitter.com/#!/georges75825230/status/1159781160437735425"/>
    <m/>
    <m/>
    <s v="1159781160437735425"/>
    <m/>
    <b v="0"/>
    <n v="0"/>
    <s v=""/>
    <b v="0"/>
    <s v="en"/>
    <m/>
    <s v=""/>
    <b v="0"/>
    <n v="0"/>
    <s v=""/>
    <s v="Twitter Web App"/>
    <b v="0"/>
    <s v="1159781160437735425"/>
    <s v="Tweet"/>
    <n v="0"/>
    <n v="0"/>
    <m/>
    <m/>
    <m/>
    <m/>
    <m/>
    <m/>
    <m/>
    <m/>
    <n v="6"/>
    <s v="39"/>
    <s v="39"/>
    <n v="1"/>
    <n v="3.7037037037037037"/>
    <n v="0"/>
    <n v="0"/>
    <n v="0"/>
    <n v="0"/>
    <n v="26"/>
    <n v="96.29629629629629"/>
    <n v="27"/>
  </r>
  <r>
    <s v="raiseddactylion"/>
    <s v="lawrence"/>
    <m/>
    <m/>
    <m/>
    <m/>
    <m/>
    <m/>
    <m/>
    <m/>
    <s v="No"/>
    <n v="218"/>
    <m/>
    <m/>
    <x v="1"/>
    <d v="2019-08-09T14:33:30.000"/>
    <s v="@Lawrence Feels like Michelle Obama’s food program should be expanded. #ChildhoodObesity"/>
    <m/>
    <m/>
    <x v="8"/>
    <m/>
    <s v="http://pbs.twimg.com/profile_images/1135736830169681920/jeMcQbwP_normal.jpg"/>
    <x v="163"/>
    <s v="https://twitter.com/#!/raiseddactylion/status/1159835095441661954"/>
    <m/>
    <m/>
    <s v="1159835095441661954"/>
    <s v="1159586684926926853"/>
    <b v="0"/>
    <n v="0"/>
    <s v="158426909"/>
    <b v="0"/>
    <s v="en"/>
    <m/>
    <s v=""/>
    <b v="0"/>
    <n v="0"/>
    <s v=""/>
    <s v="Twitter for iPhone"/>
    <b v="0"/>
    <s v="1159586684926926853"/>
    <s v="Tweet"/>
    <n v="0"/>
    <n v="0"/>
    <m/>
    <m/>
    <m/>
    <m/>
    <m/>
    <m/>
    <m/>
    <m/>
    <n v="1"/>
    <s v="38"/>
    <s v="38"/>
    <n v="1"/>
    <n v="8.333333333333334"/>
    <n v="0"/>
    <n v="0"/>
    <n v="0"/>
    <n v="0"/>
    <n v="11"/>
    <n v="91.66666666666667"/>
    <n v="12"/>
  </r>
  <r>
    <s v="astho"/>
    <s v="harvardprc"/>
    <m/>
    <m/>
    <m/>
    <m/>
    <m/>
    <m/>
    <m/>
    <m/>
    <s v="Yes"/>
    <n v="219"/>
    <m/>
    <m/>
    <x v="0"/>
    <d v="2019-08-01T21:06:18.000"/>
    <s v="Help play a leading role in reducing #childhoodobesity._x000a__x000a_@CHOICESproject at @HarvardPRC has a new funding opportunity for state+local health agencies interested in identifying top value-for-money childhood obesity reduction strategies. Details: https://t.co/ZB2OMy1wrS https://t.co/xuRiYDsnyt"/>
    <s v="https://choicesproject.org/news/choices-partnership-opportunity-announcement-2019/"/>
    <s v="choicesproject.org"/>
    <x v="8"/>
    <s v="https://pbs.twimg.com/media/EA6dD6aX4AAu3I5.png"/>
    <s v="https://pbs.twimg.com/media/EA6dD6aX4AAu3I5.png"/>
    <x v="164"/>
    <s v="https://twitter.com/#!/astho/status/1157034846600028168"/>
    <m/>
    <m/>
    <s v="1157034846600028168"/>
    <m/>
    <b v="0"/>
    <n v="5"/>
    <s v=""/>
    <b v="0"/>
    <s v="en"/>
    <m/>
    <s v=""/>
    <b v="0"/>
    <n v="1"/>
    <s v=""/>
    <s v="Hootsuite Inc."/>
    <b v="0"/>
    <s v="1157034846600028168"/>
    <s v="Tweet"/>
    <n v="0"/>
    <n v="0"/>
    <m/>
    <m/>
    <m/>
    <m/>
    <m/>
    <m/>
    <m/>
    <m/>
    <n v="1"/>
    <s v="7"/>
    <s v="7"/>
    <m/>
    <m/>
    <m/>
    <m/>
    <m/>
    <m/>
    <m/>
    <m/>
    <m/>
  </r>
  <r>
    <s v="harvardprc"/>
    <s v="astho"/>
    <m/>
    <m/>
    <m/>
    <m/>
    <m/>
    <m/>
    <m/>
    <m/>
    <s v="Yes"/>
    <n v="221"/>
    <m/>
    <m/>
    <x v="0"/>
    <d v="2019-08-02T16:20:43.000"/>
    <s v="RT @ASTHO: Help play a leading role in reducing #childhoodobesity._x000a__x000a_@CHOICESproject at @HarvardPRC has a new funding opportunity for state+…"/>
    <m/>
    <m/>
    <x v="8"/>
    <m/>
    <s v="http://pbs.twimg.com/profile_images/961704619729674240/k0MG4g7w_normal.jpg"/>
    <x v="165"/>
    <s v="https://twitter.com/#!/harvardprc/status/1157325364215066624"/>
    <m/>
    <m/>
    <s v="1157325364215066624"/>
    <m/>
    <b v="0"/>
    <n v="0"/>
    <s v=""/>
    <b v="0"/>
    <s v="en"/>
    <m/>
    <s v=""/>
    <b v="0"/>
    <n v="1"/>
    <s v="1157034846600028168"/>
    <s v="Twitter Web App"/>
    <b v="0"/>
    <s v="1157034846600028168"/>
    <s v="Tweet"/>
    <n v="0"/>
    <n v="0"/>
    <m/>
    <m/>
    <m/>
    <m/>
    <m/>
    <m/>
    <m/>
    <m/>
    <n v="1"/>
    <s v="7"/>
    <s v="7"/>
    <n v="1"/>
    <n v="5"/>
    <n v="0"/>
    <n v="0"/>
    <n v="0"/>
    <n v="0"/>
    <n v="19"/>
    <n v="95"/>
    <n v="20"/>
  </r>
  <r>
    <s v="energykrazed"/>
    <s v="energykrazed"/>
    <m/>
    <m/>
    <m/>
    <m/>
    <m/>
    <m/>
    <m/>
    <m/>
    <s v="No"/>
    <n v="222"/>
    <m/>
    <m/>
    <x v="2"/>
    <d v="2019-08-09T15:02:17.000"/>
    <s v="Exposure to common chemicals in plastics linked to childhood obesity-Study finds replacement chemicals for BPA aren’t safe for consumers, read more here: https://t.co/roA8DiJVGU_x000a__x000a_#research #childhoodobesity #obesity #plastics https://t.co/P6FB3y5JT6"/>
    <s v="https://www.sciencedaily.com/releases/2019/07/190725092521.htm"/>
    <s v="sciencedaily.com"/>
    <x v="73"/>
    <s v="https://pbs.twimg.com/media/EBiWdkrUcAIzbQK.jpg"/>
    <s v="https://pbs.twimg.com/media/EBiWdkrUcAIzbQK.jpg"/>
    <x v="166"/>
    <s v="https://twitter.com/#!/energykrazed/status/1159842341538025474"/>
    <m/>
    <m/>
    <s v="1159842341538025474"/>
    <m/>
    <b v="0"/>
    <n v="0"/>
    <s v=""/>
    <b v="0"/>
    <s v="en"/>
    <m/>
    <s v=""/>
    <b v="0"/>
    <n v="0"/>
    <s v=""/>
    <s v="Hootsuite Inc."/>
    <b v="0"/>
    <s v="1159842341538025474"/>
    <s v="Tweet"/>
    <n v="0"/>
    <n v="0"/>
    <m/>
    <m/>
    <m/>
    <m/>
    <m/>
    <m/>
    <m/>
    <m/>
    <n v="1"/>
    <s v="3"/>
    <s v="3"/>
    <n v="1"/>
    <n v="3.5714285714285716"/>
    <n v="0"/>
    <n v="0"/>
    <n v="0"/>
    <n v="0"/>
    <n v="27"/>
    <n v="96.42857142857143"/>
    <n v="28"/>
  </r>
  <r>
    <s v="shapeupsville"/>
    <s v="choicesproject"/>
    <m/>
    <m/>
    <m/>
    <m/>
    <m/>
    <m/>
    <m/>
    <m/>
    <s v="No"/>
    <n v="223"/>
    <m/>
    <m/>
    <x v="0"/>
    <d v="2019-08-09T15:50:49.000"/>
    <s v="RT @CHOICESproject: We're pleased to announce that we've just released a request for proposals today for a new Learning Collaborative Partn…"/>
    <m/>
    <m/>
    <x v="2"/>
    <m/>
    <s v="http://pbs.twimg.com/profile_images/3346678364/df597d5eab11cb408e24b7a2a2a5961d_normal.png"/>
    <x v="167"/>
    <s v="https://twitter.com/#!/shapeupsville/status/1159854552633528320"/>
    <m/>
    <m/>
    <s v="1159854552633528320"/>
    <m/>
    <b v="0"/>
    <n v="0"/>
    <s v=""/>
    <b v="0"/>
    <s v="en"/>
    <m/>
    <s v=""/>
    <b v="0"/>
    <n v="3"/>
    <s v="1157002436525117441"/>
    <s v="Twitter Web App"/>
    <b v="0"/>
    <s v="1157002436525117441"/>
    <s v="Tweet"/>
    <n v="0"/>
    <n v="0"/>
    <m/>
    <m/>
    <m/>
    <m/>
    <m/>
    <m/>
    <m/>
    <m/>
    <n v="1"/>
    <s v="7"/>
    <s v="7"/>
    <n v="1"/>
    <n v="4.761904761904762"/>
    <n v="0"/>
    <n v="0"/>
    <n v="0"/>
    <n v="0"/>
    <n v="20"/>
    <n v="95.23809523809524"/>
    <n v="21"/>
  </r>
  <r>
    <s v="goulding76"/>
    <s v="skysportspl"/>
    <m/>
    <m/>
    <m/>
    <m/>
    <m/>
    <m/>
    <m/>
    <m/>
    <s v="No"/>
    <n v="224"/>
    <m/>
    <m/>
    <x v="0"/>
    <d v="2019-08-09T20:08:10.000"/>
    <s v="I really love the new @SkySportsPL advert but such a shame about the sponsor #cocacola #childhoodobesity #PremierLeague #unhealthychoices #allaboutmoney"/>
    <m/>
    <m/>
    <x v="74"/>
    <m/>
    <s v="http://pbs.twimg.com/profile_images/1112290598562816000/LUwfYINX_normal.jpg"/>
    <x v="168"/>
    <s v="https://twitter.com/#!/goulding76/status/1159919320698359808"/>
    <m/>
    <m/>
    <s v="1159919320698359808"/>
    <m/>
    <b v="0"/>
    <n v="1"/>
    <s v=""/>
    <b v="0"/>
    <s v="en"/>
    <m/>
    <s v=""/>
    <b v="0"/>
    <n v="0"/>
    <s v=""/>
    <s v="Twitter for iPhone"/>
    <b v="0"/>
    <s v="1159919320698359808"/>
    <s v="Tweet"/>
    <n v="0"/>
    <n v="0"/>
    <m/>
    <m/>
    <m/>
    <m/>
    <m/>
    <m/>
    <m/>
    <m/>
    <n v="1"/>
    <s v="37"/>
    <s v="37"/>
    <n v="1"/>
    <n v="5.2631578947368425"/>
    <n v="1"/>
    <n v="5.2631578947368425"/>
    <n v="0"/>
    <n v="0"/>
    <n v="17"/>
    <n v="89.47368421052632"/>
    <n v="19"/>
  </r>
  <r>
    <s v="rfradaeli"/>
    <s v="maritahennessy"/>
    <m/>
    <m/>
    <m/>
    <m/>
    <m/>
    <m/>
    <m/>
    <m/>
    <s v="No"/>
    <n v="225"/>
    <m/>
    <m/>
    <x v="0"/>
    <d v="2019-08-09T20:34:13.000"/>
    <s v="RT @MaritaHennessy: Competency-Based Approaches to Community Health: A RCT to Reduce #ChildhoodObesity among Latino #Preschool-Aged Childre…"/>
    <m/>
    <m/>
    <x v="75"/>
    <m/>
    <s v="http://pbs.twimg.com/profile_images/1384800514/10_normal.jpg"/>
    <x v="169"/>
    <s v="https://twitter.com/#!/rfradaeli/status/1159925874382254081"/>
    <m/>
    <m/>
    <s v="1159925874382254081"/>
    <m/>
    <b v="0"/>
    <n v="0"/>
    <s v=""/>
    <b v="0"/>
    <s v="en"/>
    <m/>
    <s v=""/>
    <b v="0"/>
    <n v="1"/>
    <s v="1159914273570807809"/>
    <s v="Twitter for Android"/>
    <b v="0"/>
    <s v="1159914273570807809"/>
    <s v="Tweet"/>
    <n v="0"/>
    <n v="0"/>
    <m/>
    <m/>
    <m/>
    <m/>
    <m/>
    <m/>
    <m/>
    <m/>
    <n v="1"/>
    <s v="2"/>
    <s v="2"/>
    <n v="0"/>
    <n v="0"/>
    <n v="0"/>
    <n v="0"/>
    <n v="0"/>
    <n v="0"/>
    <n v="18"/>
    <n v="100"/>
    <n v="18"/>
  </r>
  <r>
    <s v="organicerica"/>
    <s v="organicerica"/>
    <m/>
    <m/>
    <m/>
    <m/>
    <m/>
    <m/>
    <m/>
    <m/>
    <s v="No"/>
    <n v="226"/>
    <m/>
    <m/>
    <x v="2"/>
    <d v="2019-08-05T11:07:54.000"/>
    <s v="Articles at https://t.co/mRLw4kzIxB : When it comes to your health, your zip code matters more than you know. Growing poverty and obesity go hand in hand in America:  https://t.co/H56hhmkgX6  #obesity #healthcare #poverty #childhoodobesity Obesity has become a growing epiâ€¦ https://t.co/0iVQkfqW60"/>
    <s v="http://SeattleOrganicRestaurants.com http://organiclivefood.com/health/your-zip-code-matters-more-than-you-know-obesity-healthcare-costs.php"/>
    <s v="seattleorganicrestaurants.com organiclivefood.com"/>
    <x v="76"/>
    <s v="https://pbs.twimg.com/media/EBM6dQAXoAAUG7f.jpg"/>
    <s v="https://pbs.twimg.com/media/EBM6dQAXoAAUG7f.jpg"/>
    <x v="170"/>
    <s v="https://twitter.com/#!/organicerica/status/1158333804286742528"/>
    <m/>
    <m/>
    <s v="1158333804286742528"/>
    <m/>
    <b v="0"/>
    <n v="0"/>
    <s v=""/>
    <b v="0"/>
    <s v="en"/>
    <m/>
    <s v=""/>
    <b v="0"/>
    <n v="0"/>
    <s v=""/>
    <s v="IFTTT"/>
    <b v="0"/>
    <s v="1158333804286742528"/>
    <s v="Tweet"/>
    <n v="0"/>
    <n v="0"/>
    <m/>
    <m/>
    <m/>
    <m/>
    <m/>
    <m/>
    <m/>
    <m/>
    <n v="2"/>
    <s v="3"/>
    <s v="3"/>
    <n v="0"/>
    <n v="0"/>
    <n v="2"/>
    <n v="5.555555555555555"/>
    <n v="0"/>
    <n v="0"/>
    <n v="34"/>
    <n v="94.44444444444444"/>
    <n v="36"/>
  </r>
  <r>
    <s v="organicerica"/>
    <s v="organicerica"/>
    <m/>
    <m/>
    <m/>
    <m/>
    <m/>
    <m/>
    <m/>
    <m/>
    <s v="No"/>
    <n v="227"/>
    <m/>
    <m/>
    <x v="2"/>
    <d v="2019-08-10T11:03:09.000"/>
    <s v="Articles at https://t.co/mRLw4kzIxB : When it comes to your health, your zip code matters more than you know. Growing poverty and obesity go hand in hand in America:  https://t.co/H56hhmkgX6  #obesity #healthcare #poverty #childhoodobesity Obesity has become a growing epi… https://t.co/VBEDruUTfa"/>
    <s v="http://SeattleOrganicRestaurants.com http://organiclivefood.com/health/your-zip-code-matters-more-than-you-know-obesity-healthcare-costs.php"/>
    <s v="seattleorganicrestaurants.com organiclivefood.com"/>
    <x v="76"/>
    <s v="https://pbs.twimg.com/media/EBmpUanXUAALQqq.jpg"/>
    <s v="https://pbs.twimg.com/media/EBmpUanXUAALQqq.jpg"/>
    <x v="171"/>
    <s v="https://twitter.com/#!/organicerica/status/1160144548133265408"/>
    <m/>
    <m/>
    <s v="1160144548133265408"/>
    <m/>
    <b v="0"/>
    <n v="0"/>
    <s v=""/>
    <b v="0"/>
    <s v="en"/>
    <m/>
    <s v=""/>
    <b v="0"/>
    <n v="0"/>
    <s v=""/>
    <s v="IFTTT"/>
    <b v="0"/>
    <s v="1160144548133265408"/>
    <s v="Tweet"/>
    <n v="0"/>
    <n v="0"/>
    <m/>
    <m/>
    <m/>
    <m/>
    <m/>
    <m/>
    <m/>
    <m/>
    <n v="2"/>
    <s v="3"/>
    <s v="3"/>
    <n v="0"/>
    <n v="0"/>
    <n v="2"/>
    <n v="5.555555555555555"/>
    <n v="0"/>
    <n v="0"/>
    <n v="34"/>
    <n v="94.44444444444444"/>
    <n v="36"/>
  </r>
  <r>
    <s v="helenlloyd_or"/>
    <s v="helenlloyd_or"/>
    <m/>
    <m/>
    <m/>
    <m/>
    <m/>
    <m/>
    <m/>
    <m/>
    <s v="No"/>
    <n v="228"/>
    <m/>
    <m/>
    <x v="2"/>
    <d v="2019-08-05T11:04:50.000"/>
    <s v="Articles at https://t.co/R7EcdkWknU : When it comes to your health, your zip code matters more than you know. Growing poverty and obesity go hand in hand in America:  https://t.co/8vQJMvwB0K  #obesity #healthcare #poverty #childhoodobesity Obesity has become a growing epiâ€¦ https://t.co/IXYIamMq7q"/>
    <s v="http://SeattleOrganicRestaurants.com http://organiclivefood.com/health/your-zip-code-matters-more-than-you-know-obesity-healthcare-costs.php"/>
    <s v="seattleorganicrestaurants.com organiclivefood.com"/>
    <x v="76"/>
    <s v="https://pbs.twimg.com/media/EBM5wPtXkAE73Gw.jpg"/>
    <s v="https://pbs.twimg.com/media/EBM5wPtXkAE73Gw.jpg"/>
    <x v="172"/>
    <s v="https://twitter.com/#!/helenlloyd_or/status/1158333031314350080"/>
    <m/>
    <m/>
    <s v="1158333031314350080"/>
    <m/>
    <b v="0"/>
    <n v="0"/>
    <s v=""/>
    <b v="0"/>
    <s v="en"/>
    <m/>
    <s v=""/>
    <b v="0"/>
    <n v="0"/>
    <s v=""/>
    <s v="IFTTT"/>
    <b v="0"/>
    <s v="1158333031314350080"/>
    <s v="Tweet"/>
    <n v="0"/>
    <n v="0"/>
    <m/>
    <m/>
    <m/>
    <m/>
    <m/>
    <m/>
    <m/>
    <m/>
    <n v="2"/>
    <s v="3"/>
    <s v="3"/>
    <n v="0"/>
    <n v="0"/>
    <n v="2"/>
    <n v="5.555555555555555"/>
    <n v="0"/>
    <n v="0"/>
    <n v="34"/>
    <n v="94.44444444444444"/>
    <n v="36"/>
  </r>
  <r>
    <s v="helenlloyd_or"/>
    <s v="helenlloyd_or"/>
    <m/>
    <m/>
    <m/>
    <m/>
    <m/>
    <m/>
    <m/>
    <m/>
    <s v="No"/>
    <n v="229"/>
    <m/>
    <m/>
    <x v="2"/>
    <d v="2019-08-10T11:06:21.000"/>
    <s v="Articles at https://t.co/R7EcdkWknU : When it comes to your health, your zip code matters more than you know. Growing poverty and obesity go hand in hand in America:  https://t.co/8vQJMvwB0K  #obesity #healthcare #poverty #childhoodobesity Obesity has become a growing epi… https://t.co/PWgwDP07Uf"/>
    <s v="http://SeattleOrganicRestaurants.com http://organiclivefood.com/health/your-zip-code-matters-more-than-you-know-obesity-healthcare-costs.php"/>
    <s v="seattleorganicrestaurants.com organiclivefood.com"/>
    <x v="76"/>
    <s v="https://pbs.twimg.com/media/EBmqDVuWsAA34JE.jpg"/>
    <s v="https://pbs.twimg.com/media/EBmqDVuWsAA34JE.jpg"/>
    <x v="173"/>
    <s v="https://twitter.com/#!/helenlloyd_or/status/1160145354328854528"/>
    <m/>
    <m/>
    <s v="1160145354328854528"/>
    <m/>
    <b v="0"/>
    <n v="0"/>
    <s v=""/>
    <b v="0"/>
    <s v="en"/>
    <m/>
    <s v=""/>
    <b v="0"/>
    <n v="0"/>
    <s v=""/>
    <s v="IFTTT"/>
    <b v="0"/>
    <s v="1160145354328854528"/>
    <s v="Tweet"/>
    <n v="0"/>
    <n v="0"/>
    <m/>
    <m/>
    <m/>
    <m/>
    <m/>
    <m/>
    <m/>
    <m/>
    <n v="2"/>
    <s v="3"/>
    <s v="3"/>
    <n v="0"/>
    <n v="0"/>
    <n v="2"/>
    <n v="5.555555555555555"/>
    <n v="0"/>
    <n v="0"/>
    <n v="34"/>
    <n v="94.44444444444444"/>
    <n v="36"/>
  </r>
  <r>
    <s v="phdprof1"/>
    <s v="phdprof1"/>
    <m/>
    <m/>
    <m/>
    <m/>
    <m/>
    <m/>
    <m/>
    <m/>
    <s v="No"/>
    <n v="230"/>
    <m/>
    <m/>
    <x v="2"/>
    <d v="2019-08-02T10:54:04.000"/>
    <s v="Very relevant paper for colleagues and students researching #childhoodobesity https://t.co/jDfgbJK7aE"/>
    <s v="https://twitter.com/MaritaHennessy/status/1156924968422318081"/>
    <s v="twitter.com"/>
    <x v="8"/>
    <m/>
    <s v="http://pbs.twimg.com/profile_images/1133373889772511232/BUGEydvS_normal.jpg"/>
    <x v="174"/>
    <s v="https://twitter.com/#!/phdprof1/status/1157243160529121281"/>
    <m/>
    <m/>
    <s v="1157243160529121281"/>
    <m/>
    <b v="0"/>
    <n v="1"/>
    <s v=""/>
    <b v="1"/>
    <s v="en"/>
    <m/>
    <s v="1156924968422318081"/>
    <b v="0"/>
    <n v="0"/>
    <s v=""/>
    <s v="Twitter Web App"/>
    <b v="0"/>
    <s v="1157243160529121281"/>
    <s v="Tweet"/>
    <n v="0"/>
    <n v="0"/>
    <m/>
    <m/>
    <m/>
    <m/>
    <m/>
    <m/>
    <m/>
    <m/>
    <n v="1"/>
    <s v="2"/>
    <s v="2"/>
    <n v="0"/>
    <n v="0"/>
    <n v="0"/>
    <n v="0"/>
    <n v="0"/>
    <n v="0"/>
    <n v="9"/>
    <n v="100"/>
    <n v="9"/>
  </r>
  <r>
    <s v="phdprof1"/>
    <s v="maritahennessy"/>
    <m/>
    <m/>
    <m/>
    <m/>
    <m/>
    <m/>
    <m/>
    <m/>
    <s v="No"/>
    <n v="231"/>
    <m/>
    <m/>
    <x v="0"/>
    <d v="2019-08-10T12:49:09.000"/>
    <s v="RT @MaritaHennessy: Fidelity &amp;amp; acceptability of a family-focused technology-based telehealth nutrition intervention for child weight manage…"/>
    <m/>
    <m/>
    <x v="2"/>
    <m/>
    <s v="http://pbs.twimg.com/profile_images/1133373889772511232/BUGEydvS_normal.jpg"/>
    <x v="175"/>
    <s v="https://twitter.com/#!/phdprof1/status/1160171223940292608"/>
    <m/>
    <m/>
    <s v="1160171223940292608"/>
    <m/>
    <b v="0"/>
    <n v="0"/>
    <s v=""/>
    <b v="0"/>
    <s v="en"/>
    <m/>
    <s v=""/>
    <b v="0"/>
    <n v="1"/>
    <s v="1160162510726676480"/>
    <s v="Twitter Web App"/>
    <b v="0"/>
    <s v="1160162510726676480"/>
    <s v="Tweet"/>
    <n v="0"/>
    <n v="0"/>
    <m/>
    <m/>
    <m/>
    <m/>
    <m/>
    <m/>
    <m/>
    <m/>
    <n v="1"/>
    <s v="2"/>
    <s v="2"/>
    <n v="1"/>
    <n v="5.555555555555555"/>
    <n v="0"/>
    <n v="0"/>
    <n v="0"/>
    <n v="0"/>
    <n v="17"/>
    <n v="94.44444444444444"/>
    <n v="18"/>
  </r>
  <r>
    <s v="maritahennessy"/>
    <s v="cherishstudy"/>
    <m/>
    <m/>
    <m/>
    <m/>
    <m/>
    <m/>
    <m/>
    <m/>
    <s v="No"/>
    <n v="232"/>
    <m/>
    <m/>
    <x v="0"/>
    <d v="2019-08-01T13:49:41.000"/>
    <s v="ICYMI - now in print @HealthPsychRev: #BehaviourChangeTechniques &amp;amp; #theory use in healthcare professional-delivered #infantfeeding interventions to prevent #childhoodobesity: a systematic review https://t.co/G5Jz1rykLD @KarenMSikar @cherishstudy https://t.co/dk2o5OrVDA"/>
    <s v="https://www.tandfonline.com/doi/full/10.1080/17437199.2019.1605838?scroll=top&amp;needAccess=true&amp;cookieSet=1"/>
    <s v="tandfonline.com"/>
    <x v="77"/>
    <s v="https://pbs.twimg.com/media/EA45H0-XsAATIcU.jpg"/>
    <s v="https://pbs.twimg.com/media/EA45H0-XsAATIcU.jpg"/>
    <x v="176"/>
    <s v="https://twitter.com/#!/maritahennessy/status/1156924968422318081"/>
    <m/>
    <m/>
    <s v="1156924968422318081"/>
    <m/>
    <b v="0"/>
    <n v="8"/>
    <s v=""/>
    <b v="0"/>
    <s v="en"/>
    <m/>
    <s v=""/>
    <b v="0"/>
    <n v="4"/>
    <s v=""/>
    <s v="Twitter Web App"/>
    <b v="0"/>
    <s v="1156924968422318081"/>
    <s v="Tweet"/>
    <n v="0"/>
    <n v="0"/>
    <m/>
    <m/>
    <m/>
    <m/>
    <m/>
    <m/>
    <m/>
    <m/>
    <n v="1"/>
    <s v="2"/>
    <s v="2"/>
    <m/>
    <m/>
    <m/>
    <m/>
    <m/>
    <m/>
    <m/>
    <m/>
    <m/>
  </r>
  <r>
    <s v="maritahennessy"/>
    <s v="boydswinburn"/>
    <m/>
    <m/>
    <m/>
    <m/>
    <m/>
    <m/>
    <m/>
    <m/>
    <s v="No"/>
    <n v="235"/>
    <m/>
    <m/>
    <x v="0"/>
    <d v="2019-08-06T06:39:26.000"/>
    <s v="Design &amp;amp; methods of Shape Up Under 5: Integration of #systemsscience &amp;amp; community-engaged research to prevent early #childhoodobesity https://t.co/TapOJv6XbK @PLOSONE @Alison_Tovar @allendersteve @BoydSwinburn"/>
    <s v="https://journals.plos.org/plosone/article?id=10.1371/journal.pone.0220169"/>
    <s v="plos.org"/>
    <x v="78"/>
    <m/>
    <s v="http://pbs.twimg.com/profile_images/896056294246952972/BEWpvdiE_normal.jpg"/>
    <x v="177"/>
    <s v="https://twitter.com/#!/maritahennessy/status/1158628630156779520"/>
    <m/>
    <m/>
    <s v="1158628630156779520"/>
    <m/>
    <b v="0"/>
    <n v="0"/>
    <s v=""/>
    <b v="0"/>
    <s v="en"/>
    <m/>
    <s v=""/>
    <b v="0"/>
    <n v="0"/>
    <s v=""/>
    <s v="Twitter Web App"/>
    <b v="0"/>
    <s v="1158628630156779520"/>
    <s v="Tweet"/>
    <n v="0"/>
    <n v="0"/>
    <m/>
    <m/>
    <m/>
    <m/>
    <m/>
    <m/>
    <m/>
    <m/>
    <n v="1"/>
    <s v="2"/>
    <s v="2"/>
    <m/>
    <m/>
    <m/>
    <m/>
    <m/>
    <m/>
    <m/>
    <m/>
    <m/>
  </r>
  <r>
    <s v="maritahennessy"/>
    <s v="jesshainesphd"/>
    <m/>
    <m/>
    <m/>
    <m/>
    <m/>
    <m/>
    <m/>
    <m/>
    <s v="No"/>
    <n v="238"/>
    <m/>
    <m/>
    <x v="0"/>
    <d v="2019-08-06T06:42:25.000"/>
    <s v="The reinforcing value of food &amp;amp; non-food alternative: Associations with #BMI z-score &amp;amp; percent fat mass https://t.co/qmNkookOrl @JessHainesPhD #preschoolers #childhoodobesity"/>
    <s v="https://www.sciencedirect.com/science/article/pii/S1471015318304033"/>
    <s v="sciencedirect.com"/>
    <x v="79"/>
    <m/>
    <s v="http://pbs.twimg.com/profile_images/896056294246952972/BEWpvdiE_normal.jpg"/>
    <x v="178"/>
    <s v="https://twitter.com/#!/maritahennessy/status/1158629382237368320"/>
    <m/>
    <m/>
    <s v="1158629382237368320"/>
    <m/>
    <b v="0"/>
    <n v="0"/>
    <s v=""/>
    <b v="0"/>
    <s v="en"/>
    <m/>
    <s v=""/>
    <b v="0"/>
    <n v="0"/>
    <s v=""/>
    <s v="Twitter Web App"/>
    <b v="0"/>
    <s v="1158629382237368320"/>
    <s v="Tweet"/>
    <n v="0"/>
    <n v="0"/>
    <m/>
    <m/>
    <m/>
    <m/>
    <m/>
    <m/>
    <m/>
    <m/>
    <n v="1"/>
    <s v="2"/>
    <s v="2"/>
    <n v="0"/>
    <n v="0"/>
    <n v="1"/>
    <n v="4.761904761904762"/>
    <n v="0"/>
    <n v="0"/>
    <n v="20"/>
    <n v="95.23809523809524"/>
    <n v="21"/>
  </r>
  <r>
    <s v="maritahennessy"/>
    <s v="ifamilystudy"/>
    <m/>
    <m/>
    <m/>
    <m/>
    <m/>
    <m/>
    <m/>
    <m/>
    <s v="No"/>
    <n v="239"/>
    <m/>
    <m/>
    <x v="0"/>
    <d v="2019-08-06T07:19:41.000"/>
    <s v="Plasma microRNA expression profiles are associated with early #childhoodobesity: Results of the @IFamilyStudy https://t.co/6v29rQjKBk"/>
    <s v="https://secure.jbs.elsevierhealth.com/action/getSharedSiteSession?redirect=https%3A%2F%2Fwww.nmcd-journal.com%2Farticle%2FS0939-4753%2819%2930161-9%2Fabstract&amp;rc=0"/>
    <s v="elsevierhealth.com"/>
    <x v="8"/>
    <m/>
    <s v="http://pbs.twimg.com/profile_images/896056294246952972/BEWpvdiE_normal.jpg"/>
    <x v="179"/>
    <s v="https://twitter.com/#!/maritahennessy/status/1158638759887474688"/>
    <m/>
    <m/>
    <s v="1158638759887474688"/>
    <m/>
    <b v="0"/>
    <n v="0"/>
    <s v=""/>
    <b v="0"/>
    <s v="en"/>
    <m/>
    <s v=""/>
    <b v="0"/>
    <n v="0"/>
    <s v=""/>
    <s v="Twitter Web App"/>
    <b v="0"/>
    <s v="1158638759887474688"/>
    <s v="Tweet"/>
    <n v="0"/>
    <n v="0"/>
    <m/>
    <m/>
    <m/>
    <m/>
    <m/>
    <m/>
    <m/>
    <m/>
    <n v="1"/>
    <s v="2"/>
    <s v="2"/>
    <n v="0"/>
    <n v="0"/>
    <n v="0"/>
    <n v="0"/>
    <n v="0"/>
    <n v="0"/>
    <n v="13"/>
    <n v="100"/>
    <n v="13"/>
  </r>
  <r>
    <s v="maritahennessy"/>
    <s v="caveroredondo"/>
    <m/>
    <m/>
    <m/>
    <m/>
    <m/>
    <m/>
    <m/>
    <m/>
    <s v="No"/>
    <n v="240"/>
    <m/>
    <m/>
    <x v="0"/>
    <d v="2019-08-06T08:17:37.000"/>
    <s v="Prevalence &amp;amp; Trends of Overweight &amp;amp; #Obesity in European Children From 1999 to 2016: A Systematic Review &amp;amp; Meta-analysis https://t.co/gZCedGy5cf @JAMAPediatrics @CaveroRedondo #childhoodobesity"/>
    <s v="https://jamanetwork.com/journals/jamapediatrics/fullarticle/2747328?guestAccessKey=8f525aa4-e5ac-4592-b578-acb2215b984b&amp;utm_source=silverchair&amp;utm_medium=email&amp;utm_campaign=article_alert-jamapediatrics&amp;utm_content=olf&amp;utm_term=080519"/>
    <s v="jamanetwork.com"/>
    <x v="80"/>
    <m/>
    <s v="http://pbs.twimg.com/profile_images/896056294246952972/BEWpvdiE_normal.jpg"/>
    <x v="180"/>
    <s v="https://twitter.com/#!/maritahennessy/status/1158653341221736448"/>
    <m/>
    <m/>
    <s v="1158653341221736448"/>
    <m/>
    <b v="0"/>
    <n v="2"/>
    <s v=""/>
    <b v="0"/>
    <s v="en"/>
    <m/>
    <s v=""/>
    <b v="0"/>
    <n v="4"/>
    <s v=""/>
    <s v="Twitter Web App"/>
    <b v="0"/>
    <s v="1158653341221736448"/>
    <s v="Tweet"/>
    <n v="0"/>
    <n v="0"/>
    <m/>
    <m/>
    <m/>
    <m/>
    <m/>
    <m/>
    <m/>
    <m/>
    <n v="1"/>
    <s v="2"/>
    <s v="2"/>
    <m/>
    <m/>
    <m/>
    <m/>
    <m/>
    <m/>
    <m/>
    <m/>
    <m/>
  </r>
  <r>
    <s v="globalfoodman"/>
    <s v="maritahennessy"/>
    <m/>
    <m/>
    <m/>
    <m/>
    <m/>
    <m/>
    <m/>
    <m/>
    <s v="Yes"/>
    <n v="242"/>
    <m/>
    <m/>
    <x v="0"/>
    <d v="2019-08-08T19:20:39.000"/>
    <s v="RT @MaritaHennessy: Perceptions &amp;amp; Impact of a Youth-led #ChildhoodObesity Prevention Intervention among Youth-leaders https://t.co/yI2YvCkE…"/>
    <m/>
    <m/>
    <x v="8"/>
    <m/>
    <s v="http://pbs.twimg.com/profile_images/678544786337460225/1nS8KxK2_normal.jpg"/>
    <x v="181"/>
    <s v="https://twitter.com/#!/globalfoodman/status/1159544971562835968"/>
    <m/>
    <m/>
    <s v="1159544971562835968"/>
    <m/>
    <b v="0"/>
    <n v="0"/>
    <s v=""/>
    <b v="0"/>
    <s v="en"/>
    <m/>
    <s v=""/>
    <b v="0"/>
    <n v="1"/>
    <s v="1159510036412076032"/>
    <s v="Twitter for iPhone"/>
    <b v="0"/>
    <s v="1159510036412076032"/>
    <s v="Tweet"/>
    <n v="0"/>
    <n v="0"/>
    <m/>
    <m/>
    <m/>
    <m/>
    <m/>
    <m/>
    <m/>
    <m/>
    <n v="1"/>
    <s v="2"/>
    <s v="2"/>
    <n v="1"/>
    <n v="6.666666666666667"/>
    <n v="0"/>
    <n v="0"/>
    <n v="0"/>
    <n v="0"/>
    <n v="14"/>
    <n v="93.33333333333333"/>
    <n v="15"/>
  </r>
  <r>
    <s v="maritahennessy"/>
    <s v="globalfoodman"/>
    <m/>
    <m/>
    <m/>
    <m/>
    <m/>
    <m/>
    <m/>
    <m/>
    <s v="Yes"/>
    <n v="243"/>
    <m/>
    <m/>
    <x v="0"/>
    <d v="2019-08-08T17:01:49.000"/>
    <s v="Perceptions &amp;amp; Impact of a Youth-led #ChildhoodObesity Prevention Intervention among Youth-leaders https://t.co/yI2YvCkEyU @globalfoodman"/>
    <s v="https://www.tandfonline.com/doi/full/10.1080/19320248.2019.1649777?scroll=top&amp;needAccess=true&amp;cookieSet=1"/>
    <s v="tandfonline.com"/>
    <x v="8"/>
    <m/>
    <s v="http://pbs.twimg.com/profile_images/896056294246952972/BEWpvdiE_normal.jpg"/>
    <x v="182"/>
    <s v="https://twitter.com/#!/maritahennessy/status/1159510036412076032"/>
    <m/>
    <m/>
    <s v="1159510036412076032"/>
    <m/>
    <b v="0"/>
    <n v="2"/>
    <s v=""/>
    <b v="0"/>
    <s v="en"/>
    <m/>
    <s v=""/>
    <b v="0"/>
    <n v="1"/>
    <s v=""/>
    <s v="Twitter Web App"/>
    <b v="0"/>
    <s v="1159510036412076032"/>
    <s v="Tweet"/>
    <n v="0"/>
    <n v="0"/>
    <m/>
    <m/>
    <m/>
    <m/>
    <m/>
    <m/>
    <m/>
    <m/>
    <n v="1"/>
    <s v="2"/>
    <s v="2"/>
    <n v="1"/>
    <n v="7.142857142857143"/>
    <n v="0"/>
    <n v="0"/>
    <n v="0"/>
    <n v="0"/>
    <n v="13"/>
    <n v="92.85714285714286"/>
    <n v="14"/>
  </r>
  <r>
    <s v="maritahennessy"/>
    <s v="cre_epoch"/>
    <m/>
    <m/>
    <m/>
    <m/>
    <m/>
    <m/>
    <m/>
    <m/>
    <s v="No"/>
    <n v="244"/>
    <m/>
    <m/>
    <x v="0"/>
    <d v="2019-08-08T17:04:44.000"/>
    <s v="Assessment of Clinicians' Views for Managing Children with #Obesity in the Primary, Secondary, &amp;amp; Tertiary Settings https://t.co/hm0Ygv3yDP @jencohendiet @baur_louise @CRE_EPOCH #childhoodobesity"/>
    <s v="https://www.liebertpub.com/doi/abs/10.1089/chi.2019.0106?rfr_dat=cr_pub%3Dpubmed&amp;url_ver=Z39.88-2003&amp;rfr_id=ori%3Arid%3Acrossref.org&amp;journalCode=chi&amp;cookieSet=1"/>
    <s v="liebertpub.com"/>
    <x v="80"/>
    <m/>
    <s v="http://pbs.twimg.com/profile_images/896056294246952972/BEWpvdiE_normal.jpg"/>
    <x v="183"/>
    <s v="https://twitter.com/#!/maritahennessy/status/1159510768401944579"/>
    <m/>
    <m/>
    <s v="1159510768401944579"/>
    <m/>
    <b v="0"/>
    <n v="1"/>
    <s v=""/>
    <b v="0"/>
    <s v="en"/>
    <m/>
    <s v=""/>
    <b v="0"/>
    <n v="0"/>
    <s v=""/>
    <s v="Twitter Web App"/>
    <b v="0"/>
    <s v="1159510768401944579"/>
    <s v="Tweet"/>
    <n v="0"/>
    <n v="0"/>
    <m/>
    <m/>
    <m/>
    <m/>
    <m/>
    <m/>
    <m/>
    <m/>
    <n v="1"/>
    <s v="2"/>
    <s v="2"/>
    <m/>
    <m/>
    <m/>
    <m/>
    <m/>
    <m/>
    <m/>
    <m/>
    <m/>
  </r>
  <r>
    <s v="maritahennessy"/>
    <s v="bryant73j"/>
    <m/>
    <m/>
    <m/>
    <m/>
    <m/>
    <m/>
    <m/>
    <m/>
    <s v="No"/>
    <n v="247"/>
    <m/>
    <m/>
    <x v="0"/>
    <d v="2019-08-09T13:34:42.000"/>
    <s v="Participant engagement with a UK community-based #preschool #childhoodobesity prevention programme (@HENRYhealthy): a focused ethnography study https://t.co/Hg4tmWqoqH @PinkiSahota @Bryant73J #CFIR #impsci"/>
    <s v="https://bmcpublichealth.biomedcentral.com/articles/10.1186/s12889-019-7410-0"/>
    <s v="biomedcentral.com"/>
    <x v="81"/>
    <m/>
    <s v="http://pbs.twimg.com/profile_images/896056294246952972/BEWpvdiE_normal.jpg"/>
    <x v="184"/>
    <s v="https://twitter.com/#!/maritahennessy/status/1159820301481517056"/>
    <m/>
    <m/>
    <s v="1159820301481517056"/>
    <m/>
    <b v="0"/>
    <n v="0"/>
    <s v=""/>
    <b v="0"/>
    <s v="en"/>
    <m/>
    <s v=""/>
    <b v="0"/>
    <n v="1"/>
    <s v=""/>
    <s v="Twitter Web App"/>
    <b v="0"/>
    <s v="1159820301481517056"/>
    <s v="Tweet"/>
    <n v="0"/>
    <n v="0"/>
    <m/>
    <m/>
    <m/>
    <m/>
    <m/>
    <m/>
    <m/>
    <m/>
    <n v="1"/>
    <s v="2"/>
    <s v="2"/>
    <m/>
    <m/>
    <m/>
    <m/>
    <m/>
    <m/>
    <m/>
    <m/>
    <m/>
  </r>
  <r>
    <s v="maritahennessy"/>
    <s v="denneywilson"/>
    <m/>
    <m/>
    <m/>
    <m/>
    <m/>
    <m/>
    <m/>
    <m/>
    <s v="No"/>
    <n v="249"/>
    <m/>
    <m/>
    <x v="0"/>
    <d v="2019-08-10T12:22:04.000"/>
    <s v="Parental opinions about the responsibility for assessing children’s weight status – a survey of Rockhampton parents https://t.co/jMsw8XCEsi @KamilaDavidson @HelenVidgen @denneywilson #childhoodobesity #primaryschool"/>
    <s v="https://onlinelibrary.wiley.com/doi/full/10.1111/1753-6405.12928?cookieSet=1"/>
    <s v="wiley.com"/>
    <x v="82"/>
    <m/>
    <s v="http://pbs.twimg.com/profile_images/896056294246952972/BEWpvdiE_normal.jpg"/>
    <x v="185"/>
    <s v="https://twitter.com/#!/maritahennessy/status/1160164410268295168"/>
    <m/>
    <m/>
    <s v="1160164410268295168"/>
    <m/>
    <b v="0"/>
    <n v="0"/>
    <s v=""/>
    <b v="0"/>
    <s v="en"/>
    <m/>
    <s v=""/>
    <b v="0"/>
    <n v="0"/>
    <s v=""/>
    <s v="Twitter Web App"/>
    <b v="0"/>
    <s v="1160164410268295168"/>
    <s v="Tweet"/>
    <n v="0"/>
    <n v="0"/>
    <m/>
    <m/>
    <m/>
    <m/>
    <m/>
    <m/>
    <m/>
    <m/>
    <n v="1"/>
    <s v="2"/>
    <s v="2"/>
    <m/>
    <m/>
    <m/>
    <m/>
    <m/>
    <m/>
    <m/>
    <m/>
    <m/>
  </r>
  <r>
    <s v="caring_mobile"/>
    <s v="maritahennessy"/>
    <m/>
    <m/>
    <m/>
    <m/>
    <m/>
    <m/>
    <m/>
    <m/>
    <s v="No"/>
    <n v="252"/>
    <m/>
    <m/>
    <x v="0"/>
    <d v="2019-08-10T13:07:28.000"/>
    <s v="RT @MaritaHennessy: Feasibility of conducting an early #pregnancy diet &amp;amp; lifestyle #ehealth intervention: the Pregnancy Lifestyle Activity…"/>
    <m/>
    <m/>
    <x v="83"/>
    <m/>
    <s v="http://pbs.twimg.com/profile_images/727239253529350144/Syga1r2Z_normal.jpg"/>
    <x v="186"/>
    <s v="https://twitter.com/#!/caring_mobile/status/1160175832037564416"/>
    <m/>
    <m/>
    <s v="1160175832037564416"/>
    <m/>
    <b v="0"/>
    <n v="0"/>
    <s v=""/>
    <b v="0"/>
    <s v="en"/>
    <m/>
    <s v=""/>
    <b v="0"/>
    <n v="1"/>
    <s v="1160174162012491777"/>
    <s v="CareMo News"/>
    <b v="0"/>
    <s v="1160174162012491777"/>
    <s v="Tweet"/>
    <n v="0"/>
    <n v="0"/>
    <m/>
    <m/>
    <m/>
    <m/>
    <m/>
    <m/>
    <m/>
    <m/>
    <n v="1"/>
    <s v="2"/>
    <s v="2"/>
    <n v="0"/>
    <n v="0"/>
    <n v="0"/>
    <n v="0"/>
    <n v="0"/>
    <n v="0"/>
    <n v="17"/>
    <n v="100"/>
    <n v="17"/>
  </r>
  <r>
    <s v="maritahennessy"/>
    <s v="mslichai"/>
    <m/>
    <m/>
    <m/>
    <m/>
    <m/>
    <m/>
    <m/>
    <m/>
    <s v="Yes"/>
    <n v="253"/>
    <m/>
    <m/>
    <x v="0"/>
    <d v="2019-08-10T12:14:31.000"/>
    <s v="Fidelity &amp;amp; acceptability of a family-focused technology-based telehealth nutrition intervention for child weight management https://t.co/NlpxAlAll1 @MsLiChai @ProfCCollins @DrTracyBurrows #childhoodobesity #processevaluation #fidelityfriends"/>
    <s v="https://journals.sagepub.com/doi/full/10.1177/1357633X19864819?cookieSet=1"/>
    <s v="sagepub.com"/>
    <x v="84"/>
    <m/>
    <s v="http://pbs.twimg.com/profile_images/896056294246952972/BEWpvdiE_normal.jpg"/>
    <x v="187"/>
    <s v="https://twitter.com/#!/maritahennessy/status/1160162510726676480"/>
    <m/>
    <m/>
    <s v="1160162510726676480"/>
    <m/>
    <b v="0"/>
    <n v="0"/>
    <s v=""/>
    <b v="0"/>
    <s v="en"/>
    <m/>
    <s v=""/>
    <b v="0"/>
    <n v="1"/>
    <s v=""/>
    <s v="Twitter Web App"/>
    <b v="0"/>
    <s v="1160162510726676480"/>
    <s v="Tweet"/>
    <n v="0"/>
    <n v="0"/>
    <m/>
    <m/>
    <m/>
    <m/>
    <m/>
    <m/>
    <m/>
    <m/>
    <n v="1"/>
    <s v="2"/>
    <s v="2"/>
    <m/>
    <m/>
    <m/>
    <m/>
    <m/>
    <m/>
    <m/>
    <m/>
    <m/>
  </r>
  <r>
    <s v="mslichai"/>
    <s v="maritahennessy"/>
    <m/>
    <m/>
    <m/>
    <m/>
    <m/>
    <m/>
    <m/>
    <m/>
    <s v="Yes"/>
    <n v="254"/>
    <m/>
    <m/>
    <x v="0"/>
    <d v="2019-08-10T13:17:18.000"/>
    <s v="RT @MaritaHennessy: Fidelity &amp;amp; acceptability of a family-focused technology-based telehealth nutrition intervention for child weight manage…"/>
    <m/>
    <m/>
    <x v="2"/>
    <m/>
    <s v="http://pbs.twimg.com/profile_images/804107816646512640/7mOLwBRk_normal.jpg"/>
    <x v="188"/>
    <s v="https://twitter.com/#!/mslichai/status/1160178309033951232"/>
    <m/>
    <m/>
    <s v="1160178309033951232"/>
    <m/>
    <b v="0"/>
    <n v="0"/>
    <s v=""/>
    <b v="0"/>
    <s v="en"/>
    <m/>
    <s v=""/>
    <b v="0"/>
    <n v="6"/>
    <s v="1160162510726676480"/>
    <s v="Twitter for iPhone"/>
    <b v="0"/>
    <s v="1160162510726676480"/>
    <s v="Tweet"/>
    <n v="0"/>
    <n v="0"/>
    <m/>
    <m/>
    <m/>
    <m/>
    <m/>
    <m/>
    <m/>
    <m/>
    <n v="1"/>
    <s v="2"/>
    <s v="2"/>
    <n v="1"/>
    <n v="5.555555555555555"/>
    <n v="0"/>
    <n v="0"/>
    <n v="0"/>
    <n v="0"/>
    <n v="17"/>
    <n v="94.44444444444444"/>
    <n v="18"/>
  </r>
  <r>
    <s v="oliverdietitian"/>
    <s v="maritahennessy"/>
    <m/>
    <m/>
    <m/>
    <m/>
    <m/>
    <m/>
    <m/>
    <m/>
    <s v="No"/>
    <n v="255"/>
    <m/>
    <m/>
    <x v="0"/>
    <d v="2019-08-10T13:54:36.000"/>
    <s v="RT @MaritaHennessy: Fidelity &amp;amp; acceptability of a family-focused technology-based telehealth nutrition intervention for child weight manage…"/>
    <m/>
    <m/>
    <x v="2"/>
    <m/>
    <s v="http://pbs.twimg.com/profile_images/998455730821722113/SaWxYhZk_normal.jpg"/>
    <x v="189"/>
    <s v="https://twitter.com/#!/oliverdietitian/status/1160187693478772747"/>
    <m/>
    <m/>
    <s v="1160187693478772747"/>
    <m/>
    <b v="0"/>
    <n v="0"/>
    <s v=""/>
    <b v="0"/>
    <s v="en"/>
    <m/>
    <s v=""/>
    <b v="0"/>
    <n v="6"/>
    <s v="1160162510726676480"/>
    <s v="Twitter for iPhone"/>
    <b v="0"/>
    <s v="1160162510726676480"/>
    <s v="Tweet"/>
    <n v="0"/>
    <n v="0"/>
    <m/>
    <m/>
    <m/>
    <m/>
    <m/>
    <m/>
    <m/>
    <m/>
    <n v="1"/>
    <s v="2"/>
    <s v="2"/>
    <n v="1"/>
    <n v="5.555555555555555"/>
    <n v="0"/>
    <n v="0"/>
    <n v="0"/>
    <n v="0"/>
    <n v="17"/>
    <n v="94.44444444444444"/>
    <n v="18"/>
  </r>
  <r>
    <s v="tomrebair"/>
    <s v="tomrebair"/>
    <m/>
    <m/>
    <m/>
    <m/>
    <m/>
    <m/>
    <m/>
    <m/>
    <s v="No"/>
    <n v="256"/>
    <m/>
    <m/>
    <x v="2"/>
    <d v="2019-08-10T14:12:10.000"/>
    <s v="I agree #childhoodobesity needs to be addressed but using the money system is not the way forward! 😡 #nextgeneration #eatingdisorders https://t.co/vi6r89ApiV"/>
    <s v="https://twitter.com/Independent/status/1159019693023342592"/>
    <s v="twitter.com"/>
    <x v="85"/>
    <m/>
    <s v="http://pbs.twimg.com/profile_images/974001091141566464/1oc131y8_normal.jpg"/>
    <x v="190"/>
    <s v="https://twitter.com/#!/tomrebair/status/1160192115034525696"/>
    <m/>
    <m/>
    <s v="1160192115034525696"/>
    <m/>
    <b v="0"/>
    <n v="1"/>
    <s v=""/>
    <b v="1"/>
    <s v="en"/>
    <m/>
    <s v="1159019693023342592"/>
    <b v="0"/>
    <n v="0"/>
    <s v=""/>
    <s v="Twitter for Android"/>
    <b v="0"/>
    <s v="1160192115034525696"/>
    <s v="Tweet"/>
    <n v="0"/>
    <n v="0"/>
    <m/>
    <m/>
    <m/>
    <m/>
    <m/>
    <m/>
    <m/>
    <m/>
    <n v="1"/>
    <s v="3"/>
    <s v="3"/>
    <n v="0"/>
    <n v="0"/>
    <n v="0"/>
    <n v="0"/>
    <n v="0"/>
    <n v="0"/>
    <n v="19"/>
    <n v="100"/>
    <n v="19"/>
  </r>
  <r>
    <s v="profccollins"/>
    <s v="maritahennessy"/>
    <m/>
    <m/>
    <m/>
    <m/>
    <m/>
    <m/>
    <m/>
    <m/>
    <s v="Yes"/>
    <n v="258"/>
    <m/>
    <m/>
    <x v="0"/>
    <d v="2019-08-10T20:42:23.000"/>
    <s v="RT @MaritaHennessy: Fidelity &amp;amp; acceptability of a family-focused technology-based telehealth nutrition intervention for child weight manage…"/>
    <m/>
    <m/>
    <x v="2"/>
    <m/>
    <s v="http://pbs.twimg.com/profile_images/1084366403019300864/7Ud-ppjs_normal.jpg"/>
    <x v="191"/>
    <s v="https://twitter.com/#!/profccollins/status/1160290318559797248"/>
    <m/>
    <m/>
    <s v="1160290318559797248"/>
    <m/>
    <b v="0"/>
    <n v="0"/>
    <s v=""/>
    <b v="0"/>
    <s v="en"/>
    <m/>
    <s v=""/>
    <b v="0"/>
    <n v="6"/>
    <s v="1160162510726676480"/>
    <s v="Twitter for iPhone"/>
    <b v="0"/>
    <s v="1160162510726676480"/>
    <s v="Tweet"/>
    <n v="0"/>
    <n v="0"/>
    <m/>
    <m/>
    <m/>
    <m/>
    <m/>
    <m/>
    <m/>
    <m/>
    <n v="1"/>
    <s v="2"/>
    <s v="2"/>
    <n v="1"/>
    <n v="5.555555555555555"/>
    <n v="0"/>
    <n v="0"/>
    <n v="0"/>
    <n v="0"/>
    <n v="17"/>
    <n v="94.44444444444444"/>
    <n v="18"/>
  </r>
  <r>
    <s v="krishnaradha310"/>
    <s v="maritahennessy"/>
    <m/>
    <m/>
    <m/>
    <m/>
    <m/>
    <m/>
    <m/>
    <m/>
    <s v="No"/>
    <n v="259"/>
    <m/>
    <m/>
    <x v="0"/>
    <d v="2019-08-10T20:45:17.000"/>
    <s v="RT @MaritaHennessy: Fidelity &amp;amp; acceptability of a family-focused technology-based telehealth nutrition intervention for child weight manage…"/>
    <m/>
    <m/>
    <x v="2"/>
    <m/>
    <s v="http://pbs.twimg.com/profile_images/1161543864303403010/rFvfBRm8_normal.jpg"/>
    <x v="192"/>
    <s v="https://twitter.com/#!/krishnaradha310/status/1160291047932456960"/>
    <m/>
    <m/>
    <s v="1160291047932456960"/>
    <m/>
    <b v="0"/>
    <n v="0"/>
    <s v=""/>
    <b v="0"/>
    <s v="en"/>
    <m/>
    <s v=""/>
    <b v="0"/>
    <n v="6"/>
    <s v="1160162510726676480"/>
    <s v="Twitter Web App"/>
    <b v="0"/>
    <s v="1160162510726676480"/>
    <s v="Tweet"/>
    <n v="0"/>
    <n v="0"/>
    <m/>
    <m/>
    <m/>
    <m/>
    <m/>
    <m/>
    <m/>
    <m/>
    <n v="1"/>
    <s v="2"/>
    <s v="2"/>
    <n v="1"/>
    <n v="5.555555555555555"/>
    <n v="0"/>
    <n v="0"/>
    <n v="0"/>
    <n v="0"/>
    <n v="17"/>
    <n v="94.44444444444444"/>
    <n v="18"/>
  </r>
  <r>
    <s v="drvikramlotwala"/>
    <s v="drvikramlotwala"/>
    <m/>
    <m/>
    <m/>
    <m/>
    <m/>
    <m/>
    <m/>
    <m/>
    <s v="No"/>
    <n v="260"/>
    <m/>
    <m/>
    <x v="2"/>
    <d v="2019-08-10T21:08:27.000"/>
    <s v="Is your Child weight's more that normal..? Consult an #bariatricsurgeon today Call +91 99099 66056_x000a__x000a_#DrVikramLotwala #weightlossexpert #WingsBariatrics #obesitycentresurat #childhoodobesity https://t.co/IqOuFcJvE6"/>
    <m/>
    <m/>
    <x v="86"/>
    <s v="https://pbs.twimg.com/media/EBoz2pwU0AAsscY.jpg"/>
    <s v="https://pbs.twimg.com/media/EBoz2pwU0AAsscY.jpg"/>
    <x v="193"/>
    <s v="https://twitter.com/#!/drvikramlotwala/status/1160296877880774657"/>
    <m/>
    <m/>
    <s v="1160296877880774657"/>
    <m/>
    <b v="0"/>
    <n v="0"/>
    <s v=""/>
    <b v="0"/>
    <s v="en"/>
    <m/>
    <s v=""/>
    <b v="0"/>
    <n v="0"/>
    <s v=""/>
    <s v="Twitter Web App"/>
    <b v="0"/>
    <s v="1160296877880774657"/>
    <s v="Tweet"/>
    <n v="0"/>
    <n v="0"/>
    <m/>
    <m/>
    <m/>
    <m/>
    <m/>
    <m/>
    <m/>
    <m/>
    <n v="2"/>
    <s v="3"/>
    <s v="3"/>
    <n v="0"/>
    <n v="0"/>
    <n v="0"/>
    <n v="0"/>
    <n v="0"/>
    <n v="0"/>
    <n v="20"/>
    <n v="100"/>
    <n v="20"/>
  </r>
  <r>
    <s v="drvikramlotwala"/>
    <s v="drvikramlotwala"/>
    <m/>
    <m/>
    <m/>
    <m/>
    <m/>
    <m/>
    <m/>
    <m/>
    <s v="No"/>
    <n v="261"/>
    <m/>
    <m/>
    <x v="2"/>
    <d v="2019-08-10T21:12:35.000"/>
    <s v="#ChildhoodObesity is one the most serious public health challenge of the 21st Century... _x000a_If your Child suffering from Obesity.! Act now before it's too late.. Consult #bariatricsurgeon #DrVikramLotwala #Surat. Call +91 99099 66056_x000a_Source - https://t.co/3AzlYJD8C2 https://t.co/boafVwpZmS"/>
    <s v="https://www.eypae.com/publication/2019/moving-needle-childhood-obesity"/>
    <s v="eypae.com"/>
    <x v="87"/>
    <s v="https://pbs.twimg.com/media/EBo0zIHU8AAGt6y.jpg"/>
    <s v="https://pbs.twimg.com/media/EBo0zIHU8AAGt6y.jpg"/>
    <x v="194"/>
    <s v="https://twitter.com/#!/drvikramlotwala/status/1160297916851900416"/>
    <m/>
    <m/>
    <s v="1160297916851900416"/>
    <m/>
    <b v="0"/>
    <n v="0"/>
    <s v=""/>
    <b v="0"/>
    <s v="en"/>
    <m/>
    <s v=""/>
    <b v="0"/>
    <n v="0"/>
    <s v=""/>
    <s v="Twitter Web App"/>
    <b v="0"/>
    <s v="1160297916851900416"/>
    <s v="Tweet"/>
    <n v="0"/>
    <n v="0"/>
    <m/>
    <m/>
    <m/>
    <m/>
    <m/>
    <m/>
    <m/>
    <m/>
    <n v="2"/>
    <s v="3"/>
    <s v="3"/>
    <n v="0"/>
    <n v="0"/>
    <n v="1"/>
    <n v="2.9411764705882355"/>
    <n v="0"/>
    <n v="0"/>
    <n v="33"/>
    <n v="97.05882352941177"/>
    <n v="34"/>
  </r>
  <r>
    <s v="drtracyburrows"/>
    <s v="maritahennessy"/>
    <m/>
    <m/>
    <m/>
    <m/>
    <m/>
    <m/>
    <m/>
    <m/>
    <s v="Yes"/>
    <n v="263"/>
    <m/>
    <m/>
    <x v="0"/>
    <d v="2019-08-11T08:57:37.000"/>
    <s v="RT @MaritaHennessy: Fidelity &amp;amp; acceptability of a family-focused technology-based telehealth nutrition intervention for child weight manage…"/>
    <m/>
    <m/>
    <x v="2"/>
    <m/>
    <s v="http://pbs.twimg.com/profile_images/986017885842620416/CYUWqMqs_normal.jpg"/>
    <x v="195"/>
    <s v="https://twitter.com/#!/drtracyburrows/status/1160475345268572160"/>
    <m/>
    <m/>
    <s v="1160475345268572160"/>
    <m/>
    <b v="0"/>
    <n v="0"/>
    <s v=""/>
    <b v="0"/>
    <s v="en"/>
    <m/>
    <s v=""/>
    <b v="0"/>
    <n v="6"/>
    <s v="1160162510726676480"/>
    <s v="Twitter for iPhone"/>
    <b v="0"/>
    <s v="1160162510726676480"/>
    <s v="Tweet"/>
    <n v="0"/>
    <n v="0"/>
    <m/>
    <m/>
    <m/>
    <m/>
    <m/>
    <m/>
    <m/>
    <m/>
    <n v="1"/>
    <s v="2"/>
    <s v="2"/>
    <n v="1"/>
    <n v="5.555555555555555"/>
    <n v="0"/>
    <n v="0"/>
    <n v="0"/>
    <n v="0"/>
    <n v="17"/>
    <n v="94.44444444444444"/>
    <n v="18"/>
  </r>
  <r>
    <s v="journo_oliver"/>
    <s v="journo_oliver"/>
    <m/>
    <m/>
    <m/>
    <m/>
    <m/>
    <m/>
    <m/>
    <m/>
    <s v="No"/>
    <n v="264"/>
    <m/>
    <m/>
    <x v="2"/>
    <d v="2019-08-11T10:54:08.000"/>
    <s v="Glad to see shocking and outdated behaviour like this being exposed in today's Daily Star Sunday. Sadly it seems it's not an isolated case #milka #childhoodobesity #overweight https://t.co/NlTT7CZUPa"/>
    <s v="https://twitter.com/helenraw/status/1160503824819380224"/>
    <s v="twitter.com"/>
    <x v="88"/>
    <m/>
    <s v="http://pbs.twimg.com/profile_images/1153757498354151424/fErdTQzp_normal.jpg"/>
    <x v="196"/>
    <s v="https://twitter.com/#!/journo_oliver/status/1160504667069210624"/>
    <m/>
    <m/>
    <s v="1160504667069210624"/>
    <m/>
    <b v="0"/>
    <n v="2"/>
    <s v=""/>
    <b v="1"/>
    <s v="en"/>
    <m/>
    <s v="1160503824819380224"/>
    <b v="0"/>
    <n v="0"/>
    <s v=""/>
    <s v="TweetDeck"/>
    <b v="0"/>
    <s v="1160504667069210624"/>
    <s v="Tweet"/>
    <n v="0"/>
    <n v="0"/>
    <m/>
    <m/>
    <m/>
    <m/>
    <m/>
    <m/>
    <m/>
    <m/>
    <n v="1"/>
    <s v="3"/>
    <s v="3"/>
    <n v="2"/>
    <n v="7.407407407407407"/>
    <n v="4"/>
    <n v="14.814814814814815"/>
    <n v="0"/>
    <n v="0"/>
    <n v="21"/>
    <n v="77.77777777777777"/>
    <n v="27"/>
  </r>
  <r>
    <s v="wendy_allen2"/>
    <s v="henryhealthy"/>
    <m/>
    <m/>
    <m/>
    <m/>
    <m/>
    <m/>
    <m/>
    <m/>
    <s v="No"/>
    <n v="265"/>
    <m/>
    <m/>
    <x v="0"/>
    <d v="2019-08-11T17:49:30.000"/>
    <s v="RT @MaritaHennessy: Participant engagement with a UK community-based #preschool #childhoodobesity prevention programme (@HENRYhealthy): a f…"/>
    <m/>
    <m/>
    <x v="89"/>
    <m/>
    <s v="http://pbs.twimg.com/profile_images/560934326851100673/THT1CeYJ_normal.jpeg"/>
    <x v="197"/>
    <s v="https://twitter.com/#!/wendy_allen2/status/1160609198671106048"/>
    <m/>
    <m/>
    <s v="1160609198671106048"/>
    <m/>
    <b v="0"/>
    <n v="0"/>
    <s v=""/>
    <b v="0"/>
    <s v="en"/>
    <m/>
    <s v=""/>
    <b v="0"/>
    <n v="2"/>
    <s v="1159820301481517056"/>
    <s v="Twitter Web App"/>
    <b v="0"/>
    <s v="1159820301481517056"/>
    <s v="Tweet"/>
    <n v="0"/>
    <n v="0"/>
    <m/>
    <m/>
    <m/>
    <m/>
    <m/>
    <m/>
    <m/>
    <m/>
    <n v="1"/>
    <s v="2"/>
    <s v="1"/>
    <m/>
    <m/>
    <m/>
    <m/>
    <m/>
    <m/>
    <m/>
    <m/>
    <m/>
  </r>
  <r>
    <s v="bodyhealthcom"/>
    <s v="bodyhealthcom"/>
    <m/>
    <m/>
    <m/>
    <m/>
    <m/>
    <m/>
    <m/>
    <m/>
    <s v="No"/>
    <n v="267"/>
    <m/>
    <m/>
    <x v="2"/>
    <d v="2019-08-11T18:47:01.000"/>
    <s v="The percentage of American children and adolescents who are considered overweight or obese has tripled since 1970._x000a_._x000a_._x000a_._x000a_._x000a_._x000a_#thetruthhurts #truthsetusfree #foodtruths #HealthyIsEasy #selfcare #healthyfamilyeats #healthynotill #childhoodobesity #childhoodobesityawareness #mom https://t.co/sgd6oI45n4"/>
    <m/>
    <m/>
    <x v="90"/>
    <s v="https://pbs.twimg.com/media/EBtdFHIX4AEMh1g.jpg"/>
    <s v="https://pbs.twimg.com/media/EBtdFHIX4AEMh1g.jpg"/>
    <x v="198"/>
    <s v="https://twitter.com/#!/bodyhealthcom/status/1160623674136903680"/>
    <m/>
    <m/>
    <s v="1160623674136903680"/>
    <m/>
    <b v="0"/>
    <n v="0"/>
    <s v=""/>
    <b v="0"/>
    <s v="en"/>
    <m/>
    <s v=""/>
    <b v="0"/>
    <n v="1"/>
    <s v=""/>
    <s v="Sprout Social"/>
    <b v="0"/>
    <s v="1160623674136903680"/>
    <s v="Tweet"/>
    <n v="0"/>
    <n v="0"/>
    <m/>
    <m/>
    <m/>
    <m/>
    <m/>
    <m/>
    <m/>
    <m/>
    <n v="1"/>
    <s v="36"/>
    <s v="36"/>
    <n v="0"/>
    <n v="0"/>
    <n v="2"/>
    <n v="7.407407407407407"/>
    <n v="0"/>
    <n v="0"/>
    <n v="25"/>
    <n v="92.5925925925926"/>
    <n v="27"/>
  </r>
  <r>
    <s v="childofgodlu9"/>
    <s v="bodyhealthcom"/>
    <m/>
    <m/>
    <m/>
    <m/>
    <m/>
    <m/>
    <m/>
    <m/>
    <s v="No"/>
    <n v="268"/>
    <m/>
    <m/>
    <x v="0"/>
    <d v="2019-08-11T19:13:32.000"/>
    <s v="RT @BodyHealthcom: The percentage of American children and adolescents who are considered overweight or obese has tripled since 1970._x000a_._x000a_._x000a_.…"/>
    <m/>
    <m/>
    <x v="2"/>
    <m/>
    <s v="http://pbs.twimg.com/profile_images/1088926343109201925/PxH-06wx_normal.jpg"/>
    <x v="199"/>
    <s v="https://twitter.com/#!/childofgodlu9/status/1160630345697562626"/>
    <m/>
    <m/>
    <s v="1160630345697562626"/>
    <m/>
    <b v="0"/>
    <n v="0"/>
    <s v=""/>
    <b v="0"/>
    <s v="en"/>
    <m/>
    <s v=""/>
    <b v="0"/>
    <n v="1"/>
    <s v="1160623674136903680"/>
    <s v="Twitter for iPhone"/>
    <b v="0"/>
    <s v="1160623674136903680"/>
    <s v="Tweet"/>
    <n v="0"/>
    <n v="0"/>
    <m/>
    <m/>
    <m/>
    <m/>
    <m/>
    <m/>
    <m/>
    <m/>
    <n v="1"/>
    <s v="36"/>
    <s v="36"/>
    <n v="0"/>
    <n v="0"/>
    <n v="2"/>
    <n v="10.526315789473685"/>
    <n v="0"/>
    <n v="0"/>
    <n v="17"/>
    <n v="89.47368421052632"/>
    <n v="19"/>
  </r>
  <r>
    <s v="icesupreme"/>
    <s v="chefahki"/>
    <m/>
    <m/>
    <m/>
    <m/>
    <m/>
    <m/>
    <m/>
    <m/>
    <s v="No"/>
    <n v="269"/>
    <m/>
    <m/>
    <x v="0"/>
    <d v="2019-08-11T20:52:21.000"/>
    <s v="Dairy products and Black people don't mix.. like oil and water._x000a__x000a_Milk does BLACK Bodies Baaad!_x000a__x000a_#Diabetes  #HeartDisease _x000a_#Cancer #childhoodobesity_x000a_black_vegetarian_society_of_ga @chefahki sadiyawims https://t.co/ThSlg5QCx4"/>
    <s v="https://www.instagram.com/p/B1CavQMhzLE/?igshid=4c1qo817bggw"/>
    <s v="instagram.com"/>
    <x v="91"/>
    <m/>
    <s v="http://pbs.twimg.com/profile_images/482894891572162560/VLFIJmhI_normal.jpeg"/>
    <x v="200"/>
    <s v="https://twitter.com/#!/icesupreme/status/1160655213591535616"/>
    <m/>
    <m/>
    <s v="1160655213591535616"/>
    <m/>
    <b v="0"/>
    <n v="0"/>
    <s v=""/>
    <b v="0"/>
    <s v="en"/>
    <m/>
    <s v=""/>
    <b v="0"/>
    <n v="0"/>
    <s v=""/>
    <s v="Instagram"/>
    <b v="0"/>
    <s v="1160655213591535616"/>
    <s v="Tweet"/>
    <n v="0"/>
    <n v="0"/>
    <m/>
    <m/>
    <m/>
    <m/>
    <m/>
    <m/>
    <m/>
    <m/>
    <n v="1"/>
    <s v="35"/>
    <s v="35"/>
    <n v="1"/>
    <n v="4.3478260869565215"/>
    <n v="1"/>
    <n v="4.3478260869565215"/>
    <n v="0"/>
    <n v="0"/>
    <n v="21"/>
    <n v="91.30434782608695"/>
    <n v="23"/>
  </r>
  <r>
    <s v="kerrywekelo"/>
    <s v="kerrywekelo"/>
    <m/>
    <m/>
    <m/>
    <m/>
    <m/>
    <m/>
    <m/>
    <m/>
    <s v="No"/>
    <n v="270"/>
    <m/>
    <m/>
    <x v="2"/>
    <d v="2019-08-09T02:30:18.000"/>
    <s v="Thank you Bianca book_mommy for your review of If It Does Not Grow Say No for TCBR book review &quot;Take a step back and think: What have you eaten today?&quot;  https://t.co/7m8QaJ4iJT #childhoodobesity #childrensnutrition https://t.co/NfbLiLwnLs"/>
    <s v="http://www.thechildrensbookreview.com/weblog/2016/06/if-it-does-not-grow-say-no-eatable-activities-for-kids-dedicated-review.html/"/>
    <s v="thechildrensbookreview.com"/>
    <x v="92"/>
    <s v="https://pbs.twimg.com/media/EBfqWEZWkAEXiG4.jpg"/>
    <s v="https://pbs.twimg.com/media/EBfqWEZWkAEXiG4.jpg"/>
    <x v="201"/>
    <s v="https://twitter.com/#!/kerrywekelo/status/1159653096341028864"/>
    <m/>
    <m/>
    <s v="1159653096341028864"/>
    <m/>
    <b v="0"/>
    <n v="0"/>
    <s v=""/>
    <b v="0"/>
    <s v="en"/>
    <m/>
    <s v=""/>
    <b v="0"/>
    <n v="1"/>
    <s v=""/>
    <s v="The Social Jukebox"/>
    <b v="0"/>
    <s v="1159653096341028864"/>
    <s v="Tweet"/>
    <n v="0"/>
    <n v="0"/>
    <m/>
    <m/>
    <m/>
    <m/>
    <m/>
    <m/>
    <m/>
    <m/>
    <n v="1"/>
    <s v="25"/>
    <s v="25"/>
    <n v="1"/>
    <n v="3.125"/>
    <n v="0"/>
    <n v="0"/>
    <n v="0"/>
    <n v="0"/>
    <n v="31"/>
    <n v="96.875"/>
    <n v="32"/>
  </r>
  <r>
    <s v="fettkeven"/>
    <s v="kerrywekelo"/>
    <m/>
    <m/>
    <m/>
    <m/>
    <m/>
    <m/>
    <m/>
    <m/>
    <s v="No"/>
    <n v="271"/>
    <m/>
    <m/>
    <x v="0"/>
    <d v="2019-08-12T00:20:06.000"/>
    <s v="RT @kerrywekelo: Thank you Bianca book_mommy for your review of If It Does Not Grow Say No for TCBR book review &quot;Take a step back and think…"/>
    <m/>
    <m/>
    <x v="2"/>
    <m/>
    <s v="http://pbs.twimg.com/profile_images/833164243767853056/o2dAJMXS_normal.jpg"/>
    <x v="202"/>
    <s v="https://twitter.com/#!/fettkeven/status/1160707497516290048"/>
    <m/>
    <m/>
    <s v="1160707497516290048"/>
    <m/>
    <b v="0"/>
    <n v="0"/>
    <s v=""/>
    <b v="0"/>
    <s v="en"/>
    <m/>
    <s v=""/>
    <b v="0"/>
    <n v="2"/>
    <s v="1159653096341028864"/>
    <s v="Twitter Web App"/>
    <b v="0"/>
    <s v="1159653096341028864"/>
    <s v="Tweet"/>
    <n v="0"/>
    <n v="0"/>
    <m/>
    <m/>
    <m/>
    <m/>
    <m/>
    <m/>
    <m/>
    <m/>
    <n v="1"/>
    <s v="25"/>
    <s v="25"/>
    <n v="1"/>
    <n v="3.7037037037037037"/>
    <n v="0"/>
    <n v="0"/>
    <n v="0"/>
    <n v="0"/>
    <n v="26"/>
    <n v="96.29629629629629"/>
    <n v="27"/>
  </r>
  <r>
    <s v="worldobesity"/>
    <s v="stopobesityeu"/>
    <m/>
    <m/>
    <m/>
    <m/>
    <m/>
    <m/>
    <m/>
    <m/>
    <s v="No"/>
    <n v="272"/>
    <m/>
    <m/>
    <x v="0"/>
    <d v="2019-08-12T09:49:28.000"/>
    <s v="Obesity affects us all. That is why it is vital that we involve us all in solving it._x000a__x000a_This #InternationalYouthDay, read up on our projects @EU_COCREATE and @STOPobesityEU, focusing on #ChildhoodObesity and youth involvement in solving the obesity crisis: https://t.co/D9dzsa1RNH https://t.co/htEpkbaglV"/>
    <s v="https://www.worldobesity.org/what-we-do/projects https://twitter.com/EU_COCREATE/status/1160818766256713728"/>
    <s v="worldobesity.org twitter.com"/>
    <x v="93"/>
    <m/>
    <s v="http://pbs.twimg.com/profile_images/1057592862748172288/2AGBa2aM_normal.jpg"/>
    <x v="203"/>
    <s v="https://twitter.com/#!/worldobesity/status/1160850781890842625"/>
    <m/>
    <m/>
    <s v="1160850781890842625"/>
    <m/>
    <b v="0"/>
    <n v="3"/>
    <s v=""/>
    <b v="1"/>
    <s v="en"/>
    <m/>
    <s v="1160818766256713728"/>
    <b v="0"/>
    <n v="0"/>
    <s v=""/>
    <s v="Twitter Web App"/>
    <b v="0"/>
    <s v="1160850781890842625"/>
    <s v="Tweet"/>
    <n v="0"/>
    <n v="0"/>
    <m/>
    <m/>
    <m/>
    <m/>
    <m/>
    <m/>
    <m/>
    <m/>
    <n v="1"/>
    <s v="24"/>
    <s v="24"/>
    <m/>
    <m/>
    <m/>
    <m/>
    <m/>
    <m/>
    <m/>
    <m/>
    <m/>
  </r>
  <r>
    <s v="fitbygayle"/>
    <s v="fitbygayle"/>
    <m/>
    <m/>
    <m/>
    <m/>
    <m/>
    <m/>
    <m/>
    <m/>
    <s v="No"/>
    <n v="274"/>
    <m/>
    <m/>
    <x v="2"/>
    <d v="2019-08-12T11:42:32.000"/>
    <s v="Daily Fit Tip: If it's not good for you, it's not good for your children. #childhoodobesity #healthykids"/>
    <m/>
    <m/>
    <x v="94"/>
    <m/>
    <s v="http://pbs.twimg.com/profile_images/984464200339607553/dTVDd5RP_normal.jpg"/>
    <x v="204"/>
    <s v="https://twitter.com/#!/fitbygayle/status/1160879234606219264"/>
    <m/>
    <m/>
    <s v="1160879234606219264"/>
    <m/>
    <b v="0"/>
    <n v="0"/>
    <s v=""/>
    <b v="0"/>
    <s v="en"/>
    <m/>
    <s v=""/>
    <b v="0"/>
    <n v="0"/>
    <s v=""/>
    <s v="Twitter for iPhone"/>
    <b v="0"/>
    <s v="1160879234606219264"/>
    <s v="Tweet"/>
    <n v="0"/>
    <n v="0"/>
    <m/>
    <m/>
    <m/>
    <m/>
    <m/>
    <m/>
    <m/>
    <m/>
    <n v="1"/>
    <s v="3"/>
    <s v="3"/>
    <n v="2"/>
    <n v="11.764705882352942"/>
    <n v="0"/>
    <n v="0"/>
    <n v="0"/>
    <n v="0"/>
    <n v="15"/>
    <n v="88.23529411764706"/>
    <n v="17"/>
  </r>
  <r>
    <s v="allendersteve"/>
    <s v="iht_deakin"/>
    <m/>
    <m/>
    <m/>
    <m/>
    <m/>
    <m/>
    <m/>
    <m/>
    <s v="No"/>
    <n v="275"/>
    <m/>
    <m/>
    <x v="0"/>
    <d v="2019-08-12T12:03:47.000"/>
    <s v="Nice venue for symposium on systems science for community based change #childhoodobesity representing @GLOBE_obesity thanks for collab with @CorinnaHawkes @IHT_Deakin https://t.co/HbQnaRgkBE"/>
    <m/>
    <m/>
    <x v="8"/>
    <s v="https://pbs.twimg.com/media/EBxKX9pXsAAMM55.jpg"/>
    <s v="https://pbs.twimg.com/media/EBxKX9pXsAAMM55.jpg"/>
    <x v="205"/>
    <s v="https://twitter.com/#!/allendersteve/status/1160884584621494272"/>
    <m/>
    <m/>
    <s v="1160884584621494272"/>
    <m/>
    <b v="0"/>
    <n v="5"/>
    <s v=""/>
    <b v="0"/>
    <s v="en"/>
    <m/>
    <s v=""/>
    <b v="0"/>
    <n v="1"/>
    <s v=""/>
    <s v="Twitter for iPhone"/>
    <b v="0"/>
    <s v="1160884584621494272"/>
    <s v="Tweet"/>
    <n v="0"/>
    <n v="0"/>
    <m/>
    <m/>
    <m/>
    <m/>
    <m/>
    <m/>
    <m/>
    <m/>
    <n v="1"/>
    <s v="9"/>
    <s v="9"/>
    <m/>
    <m/>
    <m/>
    <m/>
    <m/>
    <m/>
    <m/>
    <m/>
    <m/>
  </r>
  <r>
    <s v="gasolfoundation"/>
    <s v="obesityconf"/>
    <m/>
    <m/>
    <m/>
    <m/>
    <m/>
    <m/>
    <m/>
    <m/>
    <s v="No"/>
    <n v="276"/>
    <m/>
    <m/>
    <x v="0"/>
    <d v="2019-08-07T13:02:00.000"/>
    <s v="Recently our team attended the @ObesityConf in Anaheim, California, presenting our programs to prevent and reduce #ChildhoodObesity ðŸ˜ƒ. Learn more here ðŸ‘‡_x000a_https://t.co/bxqqbCzRx7_x000a__x000a_#COC19 #youthsparkchange #youth4youth"/>
    <s v="https://www.gasolfoundation.org/en/gasol-foundation-in-the-childhood-obesity-conference-2019/#more-10766"/>
    <s v="gasolfoundation.org"/>
    <x v="95"/>
    <m/>
    <s v="http://pbs.twimg.com/profile_images/1133326639067275266/6Qx0P3Oo_normal.jpg"/>
    <x v="206"/>
    <s v="https://twitter.com/#!/gasolfoundation/status/1159087292885143552"/>
    <m/>
    <m/>
    <s v="1159087292885143552"/>
    <m/>
    <b v="0"/>
    <n v="1"/>
    <s v=""/>
    <b v="0"/>
    <s v="en"/>
    <m/>
    <s v=""/>
    <b v="0"/>
    <n v="0"/>
    <s v=""/>
    <s v="Twitter Web App"/>
    <b v="0"/>
    <s v="1159087292885143552"/>
    <s v="Tweet"/>
    <n v="0"/>
    <n v="0"/>
    <m/>
    <m/>
    <m/>
    <m/>
    <m/>
    <m/>
    <m/>
    <m/>
    <n v="1"/>
    <s v="5"/>
    <s v="5"/>
    <n v="0"/>
    <n v="0"/>
    <n v="0"/>
    <n v="0"/>
    <n v="0"/>
    <n v="0"/>
    <n v="26"/>
    <n v="100"/>
    <n v="26"/>
  </r>
  <r>
    <s v="corinnahawkes"/>
    <s v="globe_obesity"/>
    <m/>
    <m/>
    <m/>
    <m/>
    <m/>
    <m/>
    <m/>
    <m/>
    <s v="No"/>
    <n v="278"/>
    <m/>
    <m/>
    <x v="0"/>
    <d v="2019-08-12T12:59:31.000"/>
    <s v="RT @allendersteve: Nice venue for symposium on systems science for community based change #childhoodobesity representing @GLOBE_obesity tha…"/>
    <m/>
    <m/>
    <x v="8"/>
    <m/>
    <s v="http://pbs.twimg.com/profile_images/1034050543818297344/6w_gf2Fu_normal.jpg"/>
    <x v="207"/>
    <s v="https://twitter.com/#!/corinnahawkes/status/1160898607551307777"/>
    <m/>
    <m/>
    <s v="1160898607551307777"/>
    <m/>
    <b v="0"/>
    <n v="0"/>
    <s v=""/>
    <b v="0"/>
    <s v="en"/>
    <m/>
    <s v=""/>
    <b v="0"/>
    <n v="1"/>
    <s v="1160884584621494272"/>
    <s v="Twitter Web App"/>
    <b v="0"/>
    <s v="1160884584621494272"/>
    <s v="Tweet"/>
    <n v="0"/>
    <n v="0"/>
    <m/>
    <m/>
    <m/>
    <m/>
    <m/>
    <m/>
    <m/>
    <m/>
    <n v="1"/>
    <s v="9"/>
    <s v="9"/>
    <n v="1"/>
    <n v="5.882352941176471"/>
    <n v="0"/>
    <n v="0"/>
    <n v="0"/>
    <n v="0"/>
    <n v="16"/>
    <n v="94.11764705882354"/>
    <n v="17"/>
  </r>
  <r>
    <s v="enriquepalenzue"/>
    <s v="ucam"/>
    <m/>
    <m/>
    <m/>
    <m/>
    <m/>
    <m/>
    <m/>
    <m/>
    <s v="No"/>
    <n v="280"/>
    <m/>
    <m/>
    <x v="0"/>
    <d v="2019-08-12T13:06:38.000"/>
    <s v="RT @GasolFoundation: Prof. Dr. @PedroE_Alcaraz, from @UCAM, tells us about the alarming problem of obesity in Spain 📈, one of the countries…"/>
    <m/>
    <m/>
    <x v="2"/>
    <m/>
    <s v="http://pbs.twimg.com/profile_images/1156668007390830593/7AZw5s0K_normal.jpg"/>
    <x v="208"/>
    <s v="https://twitter.com/#!/enriquepalenzue/status/1160900400825978881"/>
    <m/>
    <m/>
    <s v="1160900400825978881"/>
    <m/>
    <b v="0"/>
    <n v="0"/>
    <s v=""/>
    <b v="0"/>
    <s v="en"/>
    <m/>
    <s v=""/>
    <b v="0"/>
    <n v="2"/>
    <s v="1160892120422658050"/>
    <s v="Twitter for iPhone"/>
    <b v="0"/>
    <s v="1160892120422658050"/>
    <s v="Tweet"/>
    <n v="0"/>
    <n v="0"/>
    <m/>
    <m/>
    <m/>
    <m/>
    <m/>
    <m/>
    <m/>
    <m/>
    <n v="1"/>
    <s v="5"/>
    <s v="5"/>
    <m/>
    <m/>
    <m/>
    <m/>
    <m/>
    <m/>
    <m/>
    <m/>
    <m/>
  </r>
  <r>
    <s v="asklorraines"/>
    <s v="asklorraines"/>
    <m/>
    <m/>
    <m/>
    <m/>
    <m/>
    <m/>
    <m/>
    <m/>
    <s v="No"/>
    <n v="283"/>
    <m/>
    <m/>
    <x v="2"/>
    <d v="2019-08-12T13:14:14.000"/>
    <s v="I am so grateful to be part of a company that is creating ways to make a difference.  _x000a__x000a_ #timefreedom #thankyou #makeadifference #sograteful #creating _x000a_#globalcelebration2019_x000a_#childhoodobesity _x000a_#happiness https://t.co/CLLpMt45DL"/>
    <s v="https://www.linkedin.com/slink?code=eWWeuf9"/>
    <s v="linkedin.com"/>
    <x v="96"/>
    <m/>
    <s v="http://pbs.twimg.com/profile_images/897133213000364033/v7UIuM9B_normal.jpg"/>
    <x v="209"/>
    <s v="https://twitter.com/#!/asklorraines/status/1160902314544259072"/>
    <m/>
    <m/>
    <s v="1160902314544259072"/>
    <m/>
    <b v="0"/>
    <n v="0"/>
    <s v=""/>
    <b v="0"/>
    <s v="en"/>
    <m/>
    <s v=""/>
    <b v="0"/>
    <n v="0"/>
    <s v=""/>
    <s v="LinkedIn"/>
    <b v="0"/>
    <s v="1160902314544259072"/>
    <s v="Tweet"/>
    <n v="0"/>
    <n v="0"/>
    <m/>
    <m/>
    <m/>
    <m/>
    <m/>
    <m/>
    <m/>
    <m/>
    <n v="1"/>
    <s v="3"/>
    <s v="3"/>
    <n v="2"/>
    <n v="7.6923076923076925"/>
    <n v="0"/>
    <n v="0"/>
    <n v="0"/>
    <n v="0"/>
    <n v="24"/>
    <n v="92.3076923076923"/>
    <n v="26"/>
  </r>
  <r>
    <s v="ciara_litch"/>
    <s v="globe_obesity"/>
    <m/>
    <m/>
    <m/>
    <m/>
    <m/>
    <m/>
    <m/>
    <m/>
    <s v="No"/>
    <n v="285"/>
    <m/>
    <m/>
    <x v="0"/>
    <d v="2019-08-12T13:24:45.000"/>
    <s v="RT @allendersteve: Nice venue for symposium on systems science for community based change #childhoodobesity representing @GLOBE_obesity tha…"/>
    <m/>
    <m/>
    <x v="8"/>
    <m/>
    <s v="http://pbs.twimg.com/profile_images/1064589377299537920/w1Z2j4QJ_normal.jpg"/>
    <x v="210"/>
    <s v="https://twitter.com/#!/ciara_litch/status/1160904958859972608"/>
    <m/>
    <m/>
    <s v="1160904958859972608"/>
    <m/>
    <b v="0"/>
    <n v="0"/>
    <s v=""/>
    <b v="0"/>
    <s v="en"/>
    <m/>
    <s v=""/>
    <b v="0"/>
    <n v="2"/>
    <s v="1160884584621494272"/>
    <s v="Twitter for Android"/>
    <b v="0"/>
    <s v="1160884584621494272"/>
    <s v="Tweet"/>
    <n v="0"/>
    <n v="0"/>
    <m/>
    <m/>
    <m/>
    <m/>
    <m/>
    <m/>
    <m/>
    <m/>
    <n v="1"/>
    <s v="9"/>
    <s v="9"/>
    <m/>
    <m/>
    <m/>
    <m/>
    <m/>
    <m/>
    <m/>
    <m/>
    <m/>
  </r>
  <r>
    <s v="team_morelife"/>
    <s v="foodmatterslive"/>
    <m/>
    <m/>
    <m/>
    <m/>
    <m/>
    <m/>
    <m/>
    <m/>
    <s v="No"/>
    <n v="288"/>
    <m/>
    <m/>
    <x v="0"/>
    <d v="2019-08-12T13:54:07.000"/>
    <s v="RT @HENRYhealthy: Date for your diary: 19th November London @FoodMattersLive 2.55p.m. @HENRYhealthy Policy &amp;amp; Communications Manager, Di Swa…"/>
    <m/>
    <m/>
    <x v="2"/>
    <m/>
    <s v="http://pbs.twimg.com/profile_images/1024237409427447808/aTNXvrVG_normal.jpg"/>
    <x v="211"/>
    <s v="https://twitter.com/#!/team_morelife/status/1160912347986354176"/>
    <m/>
    <m/>
    <s v="1160912347986354176"/>
    <m/>
    <b v="0"/>
    <n v="0"/>
    <s v=""/>
    <b v="0"/>
    <s v="en"/>
    <m/>
    <s v=""/>
    <b v="0"/>
    <n v="7"/>
    <s v="1159032783018348544"/>
    <s v="Twitter Web App"/>
    <b v="0"/>
    <s v="1159032783018348544"/>
    <s v="Tweet"/>
    <n v="0"/>
    <n v="0"/>
    <m/>
    <m/>
    <m/>
    <m/>
    <m/>
    <m/>
    <m/>
    <m/>
    <n v="1"/>
    <s v="1"/>
    <s v="1"/>
    <m/>
    <m/>
    <m/>
    <m/>
    <m/>
    <m/>
    <m/>
    <m/>
    <m/>
  </r>
  <r>
    <s v="asolermarin"/>
    <s v="ucam"/>
    <m/>
    <m/>
    <m/>
    <m/>
    <m/>
    <m/>
    <m/>
    <m/>
    <s v="No"/>
    <n v="290"/>
    <m/>
    <m/>
    <x v="0"/>
    <d v="2019-08-12T13:55:26.000"/>
    <s v="RT @GasolFoundation: Prof. Dr. @PedroE_Alcaraz, from @UCAM, tells us about the alarming problem of obesity in Spain 📈, one of the countries…"/>
    <m/>
    <m/>
    <x v="2"/>
    <m/>
    <s v="http://pbs.twimg.com/profile_images/1137609831408386050/0U0c3t3x_normal.jpg"/>
    <x v="212"/>
    <s v="https://twitter.com/#!/asolermarin/status/1160912680850468864"/>
    <m/>
    <m/>
    <s v="1160912680850468864"/>
    <m/>
    <b v="0"/>
    <n v="0"/>
    <s v=""/>
    <b v="0"/>
    <s v="en"/>
    <m/>
    <s v=""/>
    <b v="0"/>
    <n v="9"/>
    <s v="1160892120422658050"/>
    <s v="Twitter for iPhone"/>
    <b v="0"/>
    <s v="1160892120422658050"/>
    <s v="Tweet"/>
    <n v="0"/>
    <n v="0"/>
    <m/>
    <m/>
    <m/>
    <m/>
    <m/>
    <m/>
    <m/>
    <m/>
    <n v="1"/>
    <s v="5"/>
    <s v="5"/>
    <m/>
    <m/>
    <m/>
    <m/>
    <m/>
    <m/>
    <m/>
    <m/>
    <m/>
  </r>
  <r>
    <s v="dorofischer"/>
    <s v="cemasvlc"/>
    <m/>
    <m/>
    <m/>
    <m/>
    <m/>
    <m/>
    <m/>
    <m/>
    <s v="No"/>
    <n v="293"/>
    <m/>
    <m/>
    <x v="0"/>
    <d v="2019-08-12T14:04:25.000"/>
    <s v="RT @cemasvlc: Foodwatch hat den 12. August zum „Kinder-Überzuckerungstag“🍫🍭erklärt: Kinder und Jugendliche in Deutschland haben an diesem T…"/>
    <m/>
    <m/>
    <x v="2"/>
    <m/>
    <s v="http://pbs.twimg.com/profile_images/1009364844947083264/GLoDY1Ly_normal.jpg"/>
    <x v="213"/>
    <s v="https://twitter.com/#!/dorofischer/status/1160914941525843969"/>
    <m/>
    <m/>
    <s v="1160914941525843969"/>
    <m/>
    <b v="0"/>
    <n v="0"/>
    <s v=""/>
    <b v="0"/>
    <s v="de"/>
    <m/>
    <s v=""/>
    <b v="0"/>
    <n v="1"/>
    <s v="1160889074724614144"/>
    <s v="Twitter Web App"/>
    <b v="0"/>
    <s v="1160889074724614144"/>
    <s v="Tweet"/>
    <n v="0"/>
    <n v="0"/>
    <m/>
    <m/>
    <m/>
    <m/>
    <m/>
    <m/>
    <m/>
    <m/>
    <n v="1"/>
    <s v="23"/>
    <s v="23"/>
    <n v="0"/>
    <n v="0"/>
    <n v="0"/>
    <n v="0"/>
    <n v="0"/>
    <n v="0"/>
    <n v="20"/>
    <n v="100"/>
    <n v="20"/>
  </r>
  <r>
    <s v="ucam_alimenta"/>
    <s v="ucam"/>
    <m/>
    <m/>
    <m/>
    <m/>
    <m/>
    <m/>
    <m/>
    <m/>
    <s v="No"/>
    <n v="294"/>
    <m/>
    <m/>
    <x v="0"/>
    <d v="2019-08-12T14:08:40.000"/>
    <s v="RT @GasolFoundation: Prof. Dr. @PedroE_Alcaraz, from @UCAM, tells us about the alarming problem of obesity in Spain 📈, one of the countries…"/>
    <m/>
    <m/>
    <x v="2"/>
    <m/>
    <s v="http://pbs.twimg.com/profile_images/605304308393984000/OH6myOtQ_normal.jpg"/>
    <x v="214"/>
    <s v="https://twitter.com/#!/ucam_alimenta/status/1160916010364473345"/>
    <m/>
    <m/>
    <s v="1160916010364473345"/>
    <m/>
    <b v="0"/>
    <n v="0"/>
    <s v=""/>
    <b v="0"/>
    <s v="en"/>
    <m/>
    <s v=""/>
    <b v="0"/>
    <n v="9"/>
    <s v="1160892120422658050"/>
    <s v="Twitter for iPhone"/>
    <b v="0"/>
    <s v="1160892120422658050"/>
    <s v="Tweet"/>
    <n v="0"/>
    <n v="0"/>
    <m/>
    <m/>
    <m/>
    <m/>
    <m/>
    <m/>
    <m/>
    <m/>
    <n v="1"/>
    <s v="5"/>
    <s v="5"/>
    <m/>
    <m/>
    <m/>
    <m/>
    <m/>
    <m/>
    <m/>
    <m/>
    <m/>
  </r>
  <r>
    <s v="cemasvlc"/>
    <s v="cemasvlc"/>
    <m/>
    <m/>
    <m/>
    <m/>
    <m/>
    <m/>
    <m/>
    <m/>
    <s v="No"/>
    <n v="297"/>
    <m/>
    <m/>
    <x v="2"/>
    <d v="2019-08-12T08:09:41.000"/>
    <s v="Figs are among the oldest fruits consumed by humans. Before the widespread use of sugar, figs were used to sweeten all types of dessert. They are high in fiber and can be used as a diuretic and laxative. #eathealthy #healthyfood #5aday #fruitandveg #CEMAS #childhoodobesity #fruit https://t.co/LNtj8jrmbo"/>
    <m/>
    <m/>
    <x v="97"/>
    <s v="https://pbs.twimg.com/media/EBwUx8hWwAEpGPG.jpg"/>
    <s v="https://pbs.twimg.com/media/EBwUx8hWwAEpGPG.jpg"/>
    <x v="215"/>
    <s v="https://twitter.com/#!/cemasvlc/status/1160825670508978176"/>
    <m/>
    <m/>
    <s v="1160825670508978176"/>
    <m/>
    <b v="0"/>
    <n v="1"/>
    <s v=""/>
    <b v="0"/>
    <s v="en"/>
    <m/>
    <s v=""/>
    <b v="0"/>
    <n v="0"/>
    <s v=""/>
    <s v="Twitter Web App"/>
    <b v="0"/>
    <s v="1160825670508978176"/>
    <s v="Tweet"/>
    <n v="0"/>
    <n v="0"/>
    <m/>
    <m/>
    <m/>
    <m/>
    <m/>
    <m/>
    <m/>
    <m/>
    <n v="2"/>
    <s v="23"/>
    <s v="23"/>
    <n v="1"/>
    <n v="2.2222222222222223"/>
    <n v="0"/>
    <n v="0"/>
    <n v="0"/>
    <n v="0"/>
    <n v="44"/>
    <n v="97.77777777777777"/>
    <n v="45"/>
  </r>
  <r>
    <s v="cemasvlc"/>
    <s v="cemasvlc"/>
    <m/>
    <m/>
    <m/>
    <m/>
    <m/>
    <m/>
    <m/>
    <m/>
    <s v="No"/>
    <n v="298"/>
    <m/>
    <m/>
    <x v="2"/>
    <d v="2019-08-12T12:21:38.000"/>
    <s v="Foodwatch hat den 12. August zum „Kinder-Überzuckerungstag“🍫🍭erklärt: Kinder und Jugendliche in Deutschland haben an diesem Tag bereits so viel Zucker konsumiert, wie eigentlich für ein ganzes Jahr empfohlen wird. #CEMAS #healthykids #childhoodobesity https://t.co/UJ0E3zxAJg https://t.co/U3baaJQkTh"/>
    <s v="https://www.foodwatch.org/de/aktuelle-nachrichten/2019/am-12-august-ist-kinder-ueberzuckerungstag/"/>
    <s v="foodwatch.org"/>
    <x v="98"/>
    <s v="https://pbs.twimg.com/media/EBxOcyvXUAAtMg5.jpg"/>
    <s v="https://pbs.twimg.com/media/EBxOcyvXUAAtMg5.jpg"/>
    <x v="216"/>
    <s v="https://twitter.com/#!/cemasvlc/status/1160889074724614144"/>
    <m/>
    <m/>
    <s v="1160889074724614144"/>
    <m/>
    <b v="0"/>
    <n v="0"/>
    <s v=""/>
    <b v="0"/>
    <s v="de"/>
    <m/>
    <s v=""/>
    <b v="0"/>
    <n v="0"/>
    <s v=""/>
    <s v="Twitter Web App"/>
    <b v="0"/>
    <s v="1160889074724614144"/>
    <s v="Tweet"/>
    <n v="0"/>
    <n v="0"/>
    <m/>
    <m/>
    <m/>
    <m/>
    <m/>
    <m/>
    <m/>
    <m/>
    <n v="2"/>
    <s v="23"/>
    <s v="23"/>
    <n v="0"/>
    <n v="0"/>
    <n v="0"/>
    <n v="0"/>
    <n v="0"/>
    <n v="0"/>
    <n v="34"/>
    <n v="100"/>
    <n v="34"/>
  </r>
  <r>
    <s v="photographyand6"/>
    <s v="cemasvlc"/>
    <m/>
    <m/>
    <m/>
    <m/>
    <m/>
    <m/>
    <m/>
    <m/>
    <s v="No"/>
    <n v="299"/>
    <m/>
    <m/>
    <x v="0"/>
    <d v="2019-08-12T14:53:07.000"/>
    <s v="RT @cemasvlc: Figs are among the oldest fruits consumed by humans. Before the widespread use of sugar, figs were used to sweeten all types…"/>
    <m/>
    <m/>
    <x v="2"/>
    <m/>
    <s v="http://pbs.twimg.com/profile_images/1140308518878294017/bsg4JTZI_normal.jpg"/>
    <x v="217"/>
    <s v="https://twitter.com/#!/photographyand6/status/1160927198582386689"/>
    <m/>
    <m/>
    <s v="1160927198582386689"/>
    <m/>
    <b v="0"/>
    <n v="0"/>
    <s v=""/>
    <b v="0"/>
    <s v="en"/>
    <m/>
    <s v=""/>
    <b v="0"/>
    <n v="1"/>
    <s v="1160825670508978176"/>
    <s v="Twitter for Android"/>
    <b v="0"/>
    <s v="1160825670508978176"/>
    <s v="Tweet"/>
    <n v="0"/>
    <n v="0"/>
    <m/>
    <m/>
    <m/>
    <m/>
    <m/>
    <m/>
    <m/>
    <m/>
    <n v="1"/>
    <s v="23"/>
    <s v="23"/>
    <n v="1"/>
    <n v="4.166666666666667"/>
    <n v="0"/>
    <n v="0"/>
    <n v="0"/>
    <n v="0"/>
    <n v="23"/>
    <n v="95.83333333333333"/>
    <n v="24"/>
  </r>
  <r>
    <s v="ucam_openred"/>
    <s v="ucam"/>
    <m/>
    <m/>
    <m/>
    <m/>
    <m/>
    <m/>
    <m/>
    <m/>
    <s v="No"/>
    <n v="300"/>
    <m/>
    <m/>
    <x v="0"/>
    <d v="2019-08-12T16:00:23.000"/>
    <s v="RT @GasolFoundation: Prof. Dr. @PedroE_Alcaraz, from @UCAM, tells us about the alarming problem of obesity in Spain 📈, one of the countries…"/>
    <m/>
    <m/>
    <x v="2"/>
    <m/>
    <s v="http://pbs.twimg.com/profile_images/378800000185831643/2750c14aa3a59976c37cfb5871531e0f_normal.jpeg"/>
    <x v="218"/>
    <s v="https://twitter.com/#!/ucam_openred/status/1160944126357049344"/>
    <m/>
    <m/>
    <s v="1160944126357049344"/>
    <m/>
    <b v="0"/>
    <n v="0"/>
    <s v=""/>
    <b v="0"/>
    <s v="en"/>
    <m/>
    <s v=""/>
    <b v="0"/>
    <n v="9"/>
    <s v="1160892120422658050"/>
    <s v="Twitter for iPhone"/>
    <b v="0"/>
    <s v="1160892120422658050"/>
    <s v="Tweet"/>
    <n v="0"/>
    <n v="0"/>
    <m/>
    <m/>
    <m/>
    <m/>
    <m/>
    <m/>
    <m/>
    <m/>
    <n v="1"/>
    <s v="5"/>
    <s v="5"/>
    <m/>
    <m/>
    <m/>
    <m/>
    <m/>
    <m/>
    <m/>
    <m/>
    <m/>
  </r>
  <r>
    <s v="ucam_ciard"/>
    <s v="ucam"/>
    <m/>
    <m/>
    <m/>
    <m/>
    <m/>
    <m/>
    <m/>
    <m/>
    <s v="No"/>
    <n v="303"/>
    <m/>
    <m/>
    <x v="0"/>
    <d v="2019-08-12T16:09:34.000"/>
    <s v="RT @GasolFoundation: Prof. Dr. @PedroE_Alcaraz, from @UCAM, tells us about the alarming problem of obesity in Spain 📈, one of the countries…"/>
    <m/>
    <m/>
    <x v="2"/>
    <m/>
    <s v="http://pbs.twimg.com/profile_images/378800000663893627/ff16f3fa15b1ee26a0ee4e6eec181a3d_normal.png"/>
    <x v="219"/>
    <s v="https://twitter.com/#!/ucam_ciard/status/1160946436361654272"/>
    <m/>
    <m/>
    <s v="1160946436361654272"/>
    <m/>
    <b v="0"/>
    <n v="0"/>
    <s v=""/>
    <b v="0"/>
    <s v="en"/>
    <m/>
    <s v=""/>
    <b v="0"/>
    <n v="9"/>
    <s v="1160892120422658050"/>
    <s v="Twitter for iPhone"/>
    <b v="0"/>
    <s v="1160892120422658050"/>
    <s v="Tweet"/>
    <n v="0"/>
    <n v="0"/>
    <m/>
    <m/>
    <m/>
    <m/>
    <m/>
    <m/>
    <m/>
    <m/>
    <n v="1"/>
    <s v="5"/>
    <s v="5"/>
    <m/>
    <m/>
    <m/>
    <m/>
    <m/>
    <m/>
    <m/>
    <m/>
    <m/>
  </r>
  <r>
    <s v="ketansheth3"/>
    <s v="ketansheth3"/>
    <m/>
    <m/>
    <m/>
    <m/>
    <m/>
    <m/>
    <m/>
    <m/>
    <s v="No"/>
    <n v="306"/>
    <m/>
    <m/>
    <x v="2"/>
    <d v="2019-08-12T17:04:18.000"/>
    <s v="#Brent has one of the highest #childhoodobesity rates in the UK and it’s vital that we take bold action to tackle it. That’s why I’ve set up a #BrentScrutiny task group to find out how we can all work together so that all young ppl can thrive and lead happy, healthy lives! https://t.co/OZoQ08G1Ce"/>
    <m/>
    <m/>
    <x v="99"/>
    <s v="https://pbs.twimg.com/media/EByPKI4W4AAVYqA.jpg"/>
    <s v="https://pbs.twimg.com/media/EByPKI4W4AAVYqA.jpg"/>
    <x v="220"/>
    <s v="https://twitter.com/#!/ketansheth3/status/1160960212750278657"/>
    <m/>
    <m/>
    <s v="1160960212750278657"/>
    <m/>
    <b v="0"/>
    <n v="5"/>
    <s v=""/>
    <b v="0"/>
    <s v="en"/>
    <m/>
    <s v=""/>
    <b v="0"/>
    <n v="0"/>
    <s v=""/>
    <s v="Twitter for iPhone"/>
    <b v="0"/>
    <s v="1160960212750278657"/>
    <s v="Tweet"/>
    <n v="0"/>
    <n v="0"/>
    <m/>
    <m/>
    <m/>
    <m/>
    <m/>
    <m/>
    <m/>
    <m/>
    <n v="1"/>
    <s v="3"/>
    <s v="3"/>
    <n v="5"/>
    <n v="9.090909090909092"/>
    <n v="0"/>
    <n v="0"/>
    <n v="0"/>
    <n v="0"/>
    <n v="50"/>
    <n v="90.9090909090909"/>
    <n v="55"/>
  </r>
  <r>
    <s v="liebertpub"/>
    <s v="childobesity_jn"/>
    <m/>
    <m/>
    <m/>
    <m/>
    <m/>
    <m/>
    <m/>
    <m/>
    <s v="No"/>
    <n v="307"/>
    <m/>
    <m/>
    <x v="0"/>
    <d v="2019-08-12T17:35:12.000"/>
    <s v="Students, bored by cafeteria fare, love food delivery services; schools don’t. @washingtonpost article featuring research from @ChildObesity_jn: https://t.co/8S7pXyXVwF_x000a__x000a_#Obesity #ChildhoodObesity https://t.co/KMiEZgLNxT"/>
    <s v="http://www.washingtonpost.com/health/students-bored-by-cafeteria-fare-love-food-delivery-services-schools-dont/2019/06/07/2568d12c-8617-11e9-98c1-e945ae5db8fb_story.html?tid=ss_tw"/>
    <s v="washingtonpost.com"/>
    <x v="80"/>
    <s v="https://pbs.twimg.com/media/EByWO6_XYAURW3P.jpg"/>
    <s v="https://pbs.twimg.com/media/EByWO6_XYAURW3P.jpg"/>
    <x v="221"/>
    <s v="https://twitter.com/#!/liebertpub/status/1160967988822061057"/>
    <m/>
    <m/>
    <s v="1160967988822061057"/>
    <m/>
    <b v="0"/>
    <n v="0"/>
    <s v=""/>
    <b v="0"/>
    <s v="en"/>
    <m/>
    <s v=""/>
    <b v="0"/>
    <n v="0"/>
    <s v=""/>
    <s v="Hootsuite Inc."/>
    <b v="0"/>
    <s v="1160967988822061057"/>
    <s v="Tweet"/>
    <n v="0"/>
    <n v="0"/>
    <m/>
    <m/>
    <m/>
    <m/>
    <m/>
    <m/>
    <m/>
    <m/>
    <n v="1"/>
    <s v="22"/>
    <s v="22"/>
    <m/>
    <m/>
    <m/>
    <m/>
    <m/>
    <m/>
    <m/>
    <m/>
    <m/>
  </r>
  <r>
    <s v="ucam_mu_ard"/>
    <s v="ucam"/>
    <m/>
    <m/>
    <m/>
    <m/>
    <m/>
    <m/>
    <m/>
    <m/>
    <s v="No"/>
    <n v="309"/>
    <m/>
    <m/>
    <x v="0"/>
    <d v="2019-08-12T17:44:24.000"/>
    <s v="RT @GasolFoundation: Prof. Dr. @PedroE_Alcaraz, from @UCAM, tells us about the alarming problem of obesity in Spain 📈, one of the countries…"/>
    <m/>
    <m/>
    <x v="2"/>
    <m/>
    <s v="http://pbs.twimg.com/profile_images/378800000627433881/eca3c64c6491cc9f35df525a08fbacfb_normal.png"/>
    <x v="222"/>
    <s v="https://twitter.com/#!/ucam_mu_ard/status/1160970302391771137"/>
    <m/>
    <m/>
    <s v="1160970302391771137"/>
    <m/>
    <b v="0"/>
    <n v="0"/>
    <s v=""/>
    <b v="0"/>
    <s v="en"/>
    <m/>
    <s v=""/>
    <b v="0"/>
    <n v="9"/>
    <s v="1160892120422658050"/>
    <s v="Twitter for iPhone"/>
    <b v="0"/>
    <s v="1160892120422658050"/>
    <s v="Tweet"/>
    <n v="0"/>
    <n v="0"/>
    <m/>
    <m/>
    <m/>
    <m/>
    <m/>
    <m/>
    <m/>
    <m/>
    <n v="1"/>
    <s v="5"/>
    <s v="5"/>
    <m/>
    <m/>
    <m/>
    <m/>
    <m/>
    <m/>
    <m/>
    <m/>
    <m/>
  </r>
  <r>
    <s v="gasolfoundation"/>
    <s v="ucam"/>
    <m/>
    <m/>
    <m/>
    <m/>
    <m/>
    <m/>
    <m/>
    <m/>
    <s v="Yes"/>
    <n v="312"/>
    <m/>
    <m/>
    <x v="0"/>
    <d v="2019-08-12T12:33:44.000"/>
    <s v="Prof. Dr. @PedroE_Alcaraz, from @UCAM, tells us about the alarming problem of obesity in Spain 📈, one of the countries with the highest rates of #ChildhoodObesity across Europe. Hence the importance of initiatives such as the #PASOS2019 Study. 👇_x000a_https://t.co/qvPt93Fy3t"/>
    <s v="https://www.youtube.com/watch?v=cqYyOEA5PxU"/>
    <s v="youtube.com"/>
    <x v="100"/>
    <m/>
    <s v="http://pbs.twimg.com/profile_images/1133326639067275266/6Qx0P3Oo_normal.jpg"/>
    <x v="223"/>
    <s v="https://twitter.com/#!/gasolfoundation/status/1160892120422658050"/>
    <m/>
    <m/>
    <s v="1160892120422658050"/>
    <m/>
    <b v="0"/>
    <n v="1"/>
    <s v=""/>
    <b v="0"/>
    <s v="en"/>
    <m/>
    <s v=""/>
    <b v="0"/>
    <n v="2"/>
    <s v=""/>
    <s v="Twitter Web App"/>
    <b v="0"/>
    <s v="1160892120422658050"/>
    <s v="Tweet"/>
    <n v="0"/>
    <n v="0"/>
    <m/>
    <m/>
    <m/>
    <m/>
    <m/>
    <m/>
    <m/>
    <m/>
    <n v="1"/>
    <s v="5"/>
    <s v="5"/>
    <m/>
    <m/>
    <m/>
    <m/>
    <m/>
    <m/>
    <m/>
    <m/>
    <m/>
  </r>
  <r>
    <s v="ucam"/>
    <s v="pedroe_alcaraz"/>
    <m/>
    <m/>
    <m/>
    <m/>
    <m/>
    <m/>
    <m/>
    <m/>
    <s v="Yes"/>
    <n v="313"/>
    <m/>
    <m/>
    <x v="0"/>
    <d v="2019-08-12T12:55:40.000"/>
    <s v="RT @GasolFoundation: Prof. Dr. @PedroE_Alcaraz, from @UCAM, tells us about the alarming problem of obesity in Spain 📈, one of the countries…"/>
    <m/>
    <m/>
    <x v="2"/>
    <m/>
    <s v="http://pbs.twimg.com/profile_images/1053532150891536384/QbyT7wl8_normal.jpg"/>
    <x v="224"/>
    <s v="https://twitter.com/#!/ucam/status/1160897639363350528"/>
    <m/>
    <m/>
    <s v="1160897639363350528"/>
    <m/>
    <b v="0"/>
    <n v="0"/>
    <s v=""/>
    <b v="0"/>
    <s v="en"/>
    <m/>
    <s v=""/>
    <b v="0"/>
    <n v="2"/>
    <s v="1160892120422658050"/>
    <s v="Twitter Web App"/>
    <b v="0"/>
    <s v="1160892120422658050"/>
    <s v="Tweet"/>
    <n v="0"/>
    <n v="0"/>
    <m/>
    <m/>
    <m/>
    <m/>
    <m/>
    <m/>
    <m/>
    <m/>
    <n v="1"/>
    <s v="5"/>
    <s v="5"/>
    <n v="0"/>
    <n v="0"/>
    <n v="2"/>
    <n v="9.523809523809524"/>
    <n v="0"/>
    <n v="0"/>
    <n v="19"/>
    <n v="90.47619047619048"/>
    <n v="21"/>
  </r>
  <r>
    <s v="pedroe_alcaraz"/>
    <s v="ucam"/>
    <m/>
    <m/>
    <m/>
    <m/>
    <m/>
    <m/>
    <m/>
    <m/>
    <s v="Yes"/>
    <n v="315"/>
    <m/>
    <m/>
    <x v="0"/>
    <d v="2019-08-12T15:54:44.000"/>
    <s v="RT @GasolFoundation: Prof. Dr. @PedroE_Alcaraz, from @UCAM, tells us about the alarming problem of obesity in Spain 📈, one of the countries…"/>
    <m/>
    <m/>
    <x v="2"/>
    <m/>
    <s v="http://pbs.twimg.com/profile_images/985187091335163904/_YuA_sqz_normal.jpg"/>
    <x v="225"/>
    <s v="https://twitter.com/#!/pedroe_alcaraz/status/1160942701833068545"/>
    <m/>
    <m/>
    <s v="1160942701833068545"/>
    <m/>
    <b v="0"/>
    <n v="0"/>
    <s v=""/>
    <b v="0"/>
    <s v="en"/>
    <m/>
    <s v=""/>
    <b v="0"/>
    <n v="9"/>
    <s v="1160892120422658050"/>
    <s v="Twitter for iPhone"/>
    <b v="0"/>
    <s v="1160892120422658050"/>
    <s v="Tweet"/>
    <n v="0"/>
    <n v="0"/>
    <m/>
    <m/>
    <m/>
    <m/>
    <m/>
    <m/>
    <m/>
    <m/>
    <n v="1"/>
    <s v="5"/>
    <s v="5"/>
    <m/>
    <m/>
    <m/>
    <m/>
    <m/>
    <m/>
    <m/>
    <m/>
    <m/>
  </r>
  <r>
    <s v="ucam_nsca_hps"/>
    <s v="ucam"/>
    <m/>
    <m/>
    <m/>
    <m/>
    <m/>
    <m/>
    <m/>
    <m/>
    <s v="No"/>
    <n v="316"/>
    <m/>
    <m/>
    <x v="0"/>
    <d v="2019-08-12T17:46:53.000"/>
    <s v="RT @GasolFoundation: Prof. Dr. @PedroE_Alcaraz, from @UCAM, tells us about the alarming problem of obesity in Spain 📈, one of the countries…"/>
    <m/>
    <m/>
    <x v="2"/>
    <m/>
    <s v="http://pbs.twimg.com/profile_images/530298287098568704/-j2_jcR9_normal.jpeg"/>
    <x v="226"/>
    <s v="https://twitter.com/#!/ucam_nsca_hps/status/1160970927464693765"/>
    <m/>
    <m/>
    <s v="1160970927464693765"/>
    <m/>
    <b v="0"/>
    <n v="0"/>
    <s v=""/>
    <b v="0"/>
    <s v="en"/>
    <m/>
    <s v=""/>
    <b v="0"/>
    <n v="9"/>
    <s v="1160892120422658050"/>
    <s v="Twitter for iPhone"/>
    <b v="0"/>
    <s v="1160892120422658050"/>
    <s v="Tweet"/>
    <n v="0"/>
    <n v="0"/>
    <m/>
    <m/>
    <m/>
    <m/>
    <m/>
    <m/>
    <m/>
    <m/>
    <n v="1"/>
    <s v="5"/>
    <s v="5"/>
    <m/>
    <m/>
    <m/>
    <m/>
    <m/>
    <m/>
    <m/>
    <m/>
    <m/>
  </r>
  <r>
    <s v="aasthabariatric"/>
    <s v="aasthabariatric"/>
    <m/>
    <m/>
    <m/>
    <m/>
    <m/>
    <m/>
    <m/>
    <m/>
    <s v="No"/>
    <n v="321"/>
    <m/>
    <m/>
    <x v="2"/>
    <d v="2019-08-12T19:06:22.000"/>
    <s v="#childhoodobesity is the next big thing, probably bigger and more dangerous than adult #obesity_x000a_I wouldn’t mind saying that it’s safe to undergo Bariatric Surgery in children, but why not play a role in preventing… https://t.co/Cc2N92Q6ej"/>
    <s v="https://www.instagram.com/p/B1EzaIsgSj9/?igshid=1076i5outcbup"/>
    <s v="instagram.com"/>
    <x v="101"/>
    <m/>
    <s v="http://pbs.twimg.com/profile_images/1119323664657408000/a8Pg9WCD_normal.jpg"/>
    <x v="227"/>
    <s v="https://twitter.com/#!/aasthabariatric/status/1160990928250834946"/>
    <n v="19.17822666"/>
    <n v="72.94359684"/>
    <s v="1160990928250834946"/>
    <m/>
    <b v="0"/>
    <n v="0"/>
    <s v=""/>
    <b v="0"/>
    <s v="en"/>
    <m/>
    <s v=""/>
    <b v="0"/>
    <n v="0"/>
    <s v=""/>
    <s v="Instagram"/>
    <b v="0"/>
    <s v="1160990928250834946"/>
    <s v="Tweet"/>
    <n v="0"/>
    <n v="0"/>
    <s v="72.74484,18.845343 _x000a_73.003648,18.845343 _x000a_73.003648,19.502937 _x000a_72.74484,19.502937"/>
    <s v="India"/>
    <s v="IN"/>
    <s v="Mumbai, India"/>
    <s v="7929cea6bd5b32bd"/>
    <s v="Mumbai"/>
    <s v="city"/>
    <s v="https://api.twitter.com/1.1/geo/id/7929cea6bd5b32bd.json"/>
    <n v="2"/>
    <s v="3"/>
    <s v="3"/>
    <n v="1"/>
    <n v="2.7027027027027026"/>
    <n v="1"/>
    <n v="2.7027027027027026"/>
    <n v="0"/>
    <n v="0"/>
    <n v="35"/>
    <n v="94.5945945945946"/>
    <n v="37"/>
  </r>
  <r>
    <s v="aasthabariatric"/>
    <s v="aasthabariatric"/>
    <m/>
    <m/>
    <m/>
    <m/>
    <m/>
    <m/>
    <m/>
    <m/>
    <s v="No"/>
    <n v="322"/>
    <m/>
    <m/>
    <x v="2"/>
    <d v="2019-08-12T19:07:13.000"/>
    <s v="#childhoodobesity is the next big thing, probably bigger and more dangerous than adult #obesity_x000a_I wouldn’t mind saying that it’s safe to undergo Bariatric Surgery in children, but why not play a role in preventing this disease from growing as an epidemic…https://t.co/5CJdpxocYa"/>
    <s v="https://www.linkedin.com/slink?code=fsD2Cf8"/>
    <s v="linkedin.com"/>
    <x v="101"/>
    <m/>
    <s v="http://pbs.twimg.com/profile_images/1119323664657408000/a8Pg9WCD_normal.jpg"/>
    <x v="228"/>
    <s v="https://twitter.com/#!/aasthabariatric/status/1160991144303562752"/>
    <m/>
    <m/>
    <s v="1160991144303562752"/>
    <m/>
    <b v="0"/>
    <n v="0"/>
    <s v=""/>
    <b v="0"/>
    <s v="en"/>
    <m/>
    <s v=""/>
    <b v="0"/>
    <n v="0"/>
    <s v=""/>
    <s v="LinkedIn"/>
    <b v="0"/>
    <s v="1160991144303562752"/>
    <s v="Tweet"/>
    <n v="0"/>
    <n v="0"/>
    <m/>
    <m/>
    <m/>
    <m/>
    <m/>
    <m/>
    <m/>
    <m/>
    <n v="2"/>
    <s v="3"/>
    <s v="3"/>
    <n v="1"/>
    <n v="2.0833333333333335"/>
    <n v="2"/>
    <n v="4.166666666666667"/>
    <n v="0"/>
    <n v="0"/>
    <n v="45"/>
    <n v="93.75"/>
    <n v="48"/>
  </r>
  <r>
    <s v="diethealth_tips"/>
    <s v="weightnomoredc"/>
    <m/>
    <m/>
    <m/>
    <m/>
    <m/>
    <m/>
    <m/>
    <m/>
    <s v="No"/>
    <n v="323"/>
    <m/>
    <m/>
    <x v="0"/>
    <d v="2019-08-12T20:02:03.000"/>
    <s v="RT @WeightNoMoreDC: When it comes to your children, food is not love. https://t.co/J3mAgokOk3 #weightloss #childhoodobesity #health #fitness"/>
    <s v="https://www.linkedin.com/posts/loriboxer_weightloss-health-fitness-activity-6564868228844138496-AsA0"/>
    <s v="linkedin.com"/>
    <x v="102"/>
    <m/>
    <s v="http://pbs.twimg.com/profile_images/794025292197031936/9axHS1zi_normal.jpg"/>
    <x v="229"/>
    <s v="https://twitter.com/#!/diethealth_tips/status/1161004944062930944"/>
    <m/>
    <m/>
    <s v="1161004944062930944"/>
    <m/>
    <b v="0"/>
    <n v="0"/>
    <s v=""/>
    <b v="0"/>
    <s v="en"/>
    <m/>
    <s v=""/>
    <b v="0"/>
    <n v="1"/>
    <s v="1161004779855896576"/>
    <s v="DietHealthTips"/>
    <b v="0"/>
    <s v="1161004779855896576"/>
    <s v="Tweet"/>
    <n v="0"/>
    <n v="0"/>
    <m/>
    <m/>
    <m/>
    <m/>
    <m/>
    <m/>
    <m/>
    <m/>
    <n v="1"/>
    <s v="34"/>
    <s v="34"/>
    <n v="1"/>
    <n v="6.25"/>
    <n v="0"/>
    <n v="0"/>
    <n v="0"/>
    <n v="0"/>
    <n v="15"/>
    <n v="93.75"/>
    <n v="16"/>
  </r>
  <r>
    <s v="msjoycetarot"/>
    <s v="randirobics"/>
    <m/>
    <m/>
    <m/>
    <m/>
    <m/>
    <m/>
    <m/>
    <m/>
    <s v="No"/>
    <n v="324"/>
    <m/>
    <m/>
    <x v="0"/>
    <d v="2019-08-12T20:37:19.000"/>
    <s v="RT @Randirobics: Hi super #Moms Follow my #Randirobics https://t.co/yM0CnZH7b3 #HealthyKids #ChildhoodObesity #Exercise #Family #Education…"/>
    <s v="https://www.pinterest.com/"/>
    <s v="pinterest.com"/>
    <x v="103"/>
    <m/>
    <s v="http://pbs.twimg.com/profile_images/1153042894607048707/QhKzkskz_normal.jpg"/>
    <x v="230"/>
    <s v="https://twitter.com/#!/msjoycetarot/status/1161013816076972032"/>
    <m/>
    <m/>
    <s v="1161013816076972032"/>
    <m/>
    <b v="0"/>
    <n v="0"/>
    <s v=""/>
    <b v="0"/>
    <s v="en"/>
    <m/>
    <s v=""/>
    <b v="0"/>
    <n v="2"/>
    <s v="1161005017295413250"/>
    <s v="Twitter Web App"/>
    <b v="0"/>
    <s v="1161005017295413250"/>
    <s v="Tweet"/>
    <n v="0"/>
    <n v="0"/>
    <m/>
    <m/>
    <m/>
    <m/>
    <m/>
    <m/>
    <m/>
    <m/>
    <n v="1"/>
    <s v="6"/>
    <s v="6"/>
    <n v="1"/>
    <n v="7.6923076923076925"/>
    <n v="0"/>
    <n v="0"/>
    <n v="0"/>
    <n v="0"/>
    <n v="12"/>
    <n v="92.3076923076923"/>
    <n v="13"/>
  </r>
  <r>
    <s v="hlthydrvnchi"/>
    <s v="hlthydrvnchi"/>
    <m/>
    <m/>
    <m/>
    <m/>
    <m/>
    <m/>
    <m/>
    <m/>
    <s v="No"/>
    <n v="325"/>
    <m/>
    <m/>
    <x v="2"/>
    <d v="2019-08-05T17:00:46.000"/>
    <s v="With childhood obesity on the rise, it's more important than ever to take steps to address it. Here's how. https://t.co/qUWNarCIdR #ChildhoodObesity #HDCHI"/>
    <s v="https://www.healthydrivenchicago.com/childrens-health/taking-steps-to-address-childhood-obesity/"/>
    <s v="healthydrivenchicago.com"/>
    <x v="104"/>
    <m/>
    <s v="http://pbs.twimg.com/profile_images/923975414082560000/EnfWqZr8_normal.jpg"/>
    <x v="231"/>
    <s v="https://twitter.com/#!/hlthydrvnchi/status/1158422606007156737"/>
    <m/>
    <m/>
    <s v="1158422606007156737"/>
    <m/>
    <b v="0"/>
    <n v="1"/>
    <s v=""/>
    <b v="0"/>
    <s v="en"/>
    <m/>
    <s v=""/>
    <b v="0"/>
    <n v="0"/>
    <s v=""/>
    <s v="Twitter Web App"/>
    <b v="0"/>
    <s v="1158422606007156737"/>
    <s v="Tweet"/>
    <n v="0"/>
    <n v="0"/>
    <m/>
    <m/>
    <m/>
    <m/>
    <m/>
    <m/>
    <m/>
    <m/>
    <n v="2"/>
    <s v="3"/>
    <s v="3"/>
    <n v="1"/>
    <n v="4.761904761904762"/>
    <n v="0"/>
    <n v="0"/>
    <n v="0"/>
    <n v="0"/>
    <n v="20"/>
    <n v="95.23809523809524"/>
    <n v="21"/>
  </r>
  <r>
    <s v="hlthydrvnchi"/>
    <s v="hlthydrvnchi"/>
    <m/>
    <m/>
    <m/>
    <m/>
    <m/>
    <m/>
    <m/>
    <m/>
    <s v="No"/>
    <n v="326"/>
    <m/>
    <m/>
    <x v="2"/>
    <d v="2019-08-12T21:08:29.000"/>
    <s v="By establishing healthy habits at a young age, you'll help your kids combat long-term health issues. Learn more. https://t.co/qUWNarCIdR #ChildhoodObesity #HDCHI https://t.co/qB60nfQGiy"/>
    <s v="https://www.healthydrivenchicago.com/childrens-health/taking-steps-to-address-childhood-obesity/"/>
    <s v="healthydrivenchicago.com"/>
    <x v="104"/>
    <s v="https://pbs.twimg.com/media/EBzHDFOWwAAFq3b.jpg"/>
    <s v="https://pbs.twimg.com/media/EBzHDFOWwAAFq3b.jpg"/>
    <x v="232"/>
    <s v="https://twitter.com/#!/hlthydrvnchi/status/1161021662806052864"/>
    <m/>
    <m/>
    <s v="1161021662806052864"/>
    <m/>
    <b v="0"/>
    <n v="0"/>
    <s v=""/>
    <b v="0"/>
    <s v="en"/>
    <m/>
    <s v=""/>
    <b v="0"/>
    <n v="0"/>
    <s v=""/>
    <s v="Twitter Web App"/>
    <b v="0"/>
    <s v="1161021662806052864"/>
    <s v="Tweet"/>
    <n v="0"/>
    <n v="0"/>
    <m/>
    <m/>
    <m/>
    <m/>
    <m/>
    <m/>
    <m/>
    <m/>
    <n v="2"/>
    <s v="3"/>
    <s v="3"/>
    <n v="1"/>
    <n v="4.761904761904762"/>
    <n v="1"/>
    <n v="4.761904761904762"/>
    <n v="0"/>
    <n v="0"/>
    <n v="19"/>
    <n v="90.47619047619048"/>
    <n v="21"/>
  </r>
  <r>
    <s v="greatindoor"/>
    <s v="randirobics"/>
    <m/>
    <m/>
    <m/>
    <m/>
    <m/>
    <m/>
    <m/>
    <m/>
    <s v="No"/>
    <n v="327"/>
    <m/>
    <m/>
    <x v="0"/>
    <d v="2019-08-02T00:31:02.000"/>
    <s v="RT @Randirobics: Hi #Moms Check out my #Randirobics #KidsFitness Demo https://t.co/Sv3D72AxMj #KidsMusic #HealthyKids #KidsFitness #Obesity…"/>
    <s v="https://www.youtube.com/watch?v=8QvCAHRjFXw&amp;feature=youtu.be"/>
    <s v="youtube.com"/>
    <x v="105"/>
    <m/>
    <s v="http://pbs.twimg.com/profile_images/1082418140993118208/ZYnsaMVN_normal.jpg"/>
    <x v="233"/>
    <s v="https://twitter.com/#!/greatindoor/status/1157086369002377216"/>
    <m/>
    <m/>
    <s v="1157086369002377216"/>
    <m/>
    <b v="0"/>
    <n v="0"/>
    <s v=""/>
    <b v="0"/>
    <s v="en"/>
    <m/>
    <s v=""/>
    <b v="0"/>
    <n v="1"/>
    <s v="1156890578405253122"/>
    <s v="Twitter for iPad"/>
    <b v="0"/>
    <s v="1156890578405253122"/>
    <s v="Tweet"/>
    <n v="0"/>
    <n v="0"/>
    <m/>
    <m/>
    <m/>
    <m/>
    <m/>
    <m/>
    <m/>
    <m/>
    <n v="3"/>
    <s v="6"/>
    <s v="6"/>
    <n v="0"/>
    <n v="0"/>
    <n v="0"/>
    <n v="0"/>
    <n v="0"/>
    <n v="0"/>
    <n v="14"/>
    <n v="100"/>
    <n v="14"/>
  </r>
  <r>
    <s v="greatindoor"/>
    <s v="randirobics"/>
    <m/>
    <m/>
    <m/>
    <m/>
    <m/>
    <m/>
    <m/>
    <m/>
    <s v="No"/>
    <n v="328"/>
    <m/>
    <m/>
    <x v="0"/>
    <d v="2019-08-06T02:17:01.000"/>
    <s v="RT @Randirobics: Hi super #Moms Follow my #Randirobics https://t.co/yM0CnZH7b3#KidsFitness #HealthyKids #ChildhoodObesity #Exercise #Familyâ€¦"/>
    <s v="https://www.pinterest.com/"/>
    <s v="pinterest.com"/>
    <x v="106"/>
    <m/>
    <s v="http://pbs.twimg.com/profile_images/1082418140993118208/ZYnsaMVN_normal.jpg"/>
    <x v="234"/>
    <s v="https://twitter.com/#!/greatindoor/status/1158562592870129664"/>
    <m/>
    <m/>
    <s v="1158562592870129664"/>
    <m/>
    <b v="0"/>
    <n v="0"/>
    <s v=""/>
    <b v="0"/>
    <s v="en"/>
    <m/>
    <s v=""/>
    <b v="0"/>
    <n v="1"/>
    <s v="1158334408774082560"/>
    <s v="Twitter for iPad"/>
    <b v="0"/>
    <s v="1158334408774082560"/>
    <s v="Tweet"/>
    <n v="0"/>
    <n v="0"/>
    <m/>
    <m/>
    <m/>
    <m/>
    <m/>
    <m/>
    <m/>
    <m/>
    <n v="3"/>
    <s v="6"/>
    <s v="6"/>
    <n v="1"/>
    <n v="8.333333333333334"/>
    <n v="0"/>
    <n v="0"/>
    <n v="0"/>
    <n v="0"/>
    <n v="11"/>
    <n v="91.66666666666667"/>
    <n v="12"/>
  </r>
  <r>
    <s v="greatindoor"/>
    <s v="randirobics"/>
    <m/>
    <m/>
    <m/>
    <m/>
    <m/>
    <m/>
    <m/>
    <m/>
    <s v="No"/>
    <n v="329"/>
    <m/>
    <m/>
    <x v="0"/>
    <d v="2019-08-12T21:41:46.000"/>
    <s v="RT @Randirobics: Hi super #Moms Follow my #Randirobics https://t.co/yM0CnZH7b3 #HealthyKids #ChildhoodObesity #Exercise #Family #Education…"/>
    <s v="https://www.pinterest.com/"/>
    <s v="pinterest.com"/>
    <x v="103"/>
    <m/>
    <s v="http://pbs.twimg.com/profile_images/1082418140993118208/ZYnsaMVN_normal.jpg"/>
    <x v="235"/>
    <s v="https://twitter.com/#!/greatindoor/status/1161030038948478976"/>
    <m/>
    <m/>
    <s v="1161030038948478976"/>
    <m/>
    <b v="0"/>
    <n v="0"/>
    <s v=""/>
    <b v="0"/>
    <s v="en"/>
    <m/>
    <s v=""/>
    <b v="0"/>
    <n v="2"/>
    <s v="1161005017295413250"/>
    <s v="Twitter for iPad"/>
    <b v="0"/>
    <s v="1161005017295413250"/>
    <s v="Tweet"/>
    <n v="0"/>
    <n v="0"/>
    <m/>
    <m/>
    <m/>
    <m/>
    <m/>
    <m/>
    <m/>
    <m/>
    <n v="3"/>
    <s v="6"/>
    <s v="6"/>
    <n v="1"/>
    <n v="7.6923076923076925"/>
    <n v="0"/>
    <n v="0"/>
    <n v="0"/>
    <n v="0"/>
    <n v="12"/>
    <n v="92.3076923076923"/>
    <n v="13"/>
  </r>
  <r>
    <s v="cecil4allofus"/>
    <s v="lisadlaporte"/>
    <m/>
    <m/>
    <m/>
    <m/>
    <m/>
    <m/>
    <m/>
    <m/>
    <s v="No"/>
    <n v="330"/>
    <m/>
    <m/>
    <x v="1"/>
    <d v="2019-08-13T08:00:24.000"/>
    <s v="@lisadlaporte #Children and #Teens wasting HOURS EVERYDAY sitting and exposed to blood, guts, killing, etc.  so they’re getting #ChildhoodDiabetes #ChildhoodObesity _x000a_#TeenSuicides _x000a_#ChildhoodDepression _x000a__x000a_Psychiatric Meds for teens and children on the rise 😱_x000a__x000a_(You own stock in Video Games???) https://t.co/WlDN8Tkbsk"/>
    <m/>
    <m/>
    <x v="107"/>
    <s v="https://pbs.twimg.com/tweet_video_thumb/EB1cQRYUIAEuGD0.jpg"/>
    <s v="https://pbs.twimg.com/tweet_video_thumb/EB1cQRYUIAEuGD0.jpg"/>
    <x v="236"/>
    <s v="https://twitter.com/#!/cecil4allofus/status/1161185723396980736"/>
    <m/>
    <m/>
    <s v="1161185723396980736"/>
    <s v="1160293452266872832"/>
    <b v="0"/>
    <n v="1"/>
    <s v="1486462735"/>
    <b v="0"/>
    <s v="en"/>
    <m/>
    <s v=""/>
    <b v="0"/>
    <n v="1"/>
    <s v=""/>
    <s v="Twitter for iPhone"/>
    <b v="0"/>
    <s v="1160293452266872832"/>
    <s v="Tweet"/>
    <n v="0"/>
    <n v="0"/>
    <m/>
    <m/>
    <m/>
    <m/>
    <m/>
    <m/>
    <m/>
    <m/>
    <n v="1"/>
    <s v="33"/>
    <s v="33"/>
    <n v="0"/>
    <n v="0"/>
    <n v="2"/>
    <n v="5.2631578947368425"/>
    <n v="0"/>
    <n v="0"/>
    <n v="36"/>
    <n v="94.73684210526316"/>
    <n v="38"/>
  </r>
  <r>
    <s v="cecil4allofus"/>
    <s v="lisadlaporte"/>
    <m/>
    <m/>
    <m/>
    <m/>
    <m/>
    <m/>
    <m/>
    <m/>
    <s v="No"/>
    <n v="331"/>
    <m/>
    <m/>
    <x v="0"/>
    <d v="2019-08-13T08:02:12.000"/>
    <s v="RT @Cecil4allofus: @lisadlaporte #Children and #Teens wasting HOURS EVERYDAY sitting and exposed to blood, guts, killing, etc.  so they’re…"/>
    <m/>
    <m/>
    <x v="108"/>
    <m/>
    <s v="http://pbs.twimg.com/profile_images/1152666908371505152/IgTe3ac5_normal.jpg"/>
    <x v="237"/>
    <s v="https://twitter.com/#!/cecil4allofus/status/1161186173651263488"/>
    <m/>
    <m/>
    <s v="1161186173651263488"/>
    <m/>
    <b v="0"/>
    <n v="0"/>
    <s v=""/>
    <b v="0"/>
    <s v="en"/>
    <m/>
    <s v=""/>
    <b v="0"/>
    <n v="1"/>
    <s v="1161185723396980736"/>
    <s v="Twitter for iPhone"/>
    <b v="0"/>
    <s v="1161185723396980736"/>
    <s v="Tweet"/>
    <n v="0"/>
    <n v="0"/>
    <m/>
    <m/>
    <m/>
    <m/>
    <m/>
    <m/>
    <m/>
    <m/>
    <n v="1"/>
    <s v="33"/>
    <s v="33"/>
    <n v="0"/>
    <n v="0"/>
    <n v="2"/>
    <n v="10"/>
    <n v="0"/>
    <n v="0"/>
    <n v="18"/>
    <n v="90"/>
    <n v="20"/>
  </r>
  <r>
    <s v="gsttcharity"/>
    <s v="jonsiddall"/>
    <m/>
    <m/>
    <m/>
    <m/>
    <m/>
    <m/>
    <m/>
    <m/>
    <s v="No"/>
    <n v="332"/>
    <m/>
    <m/>
    <x v="0"/>
    <d v="2019-08-01T11:39:17.000"/>
    <s v="Interested in how we're delivering on our ambition to layer-up activities and approach #UrbanHealth ssues from many different angles? #ICYMI @JonSiddall shares the latest developments across our programmes on #ChildhoodObesity and multiple #LTCs. Read here https://t.co/MxgL7YMCvN https://t.co/o2g8RigOPr"/>
    <s v="https://www.gsttcharity.org.uk/get-involved/news-and-opinion/news/programmes-roundup-may-june-2019"/>
    <s v="org.uk"/>
    <x v="109"/>
    <s v="https://pbs.twimg.com/media/EA4bRxdXkAE7KPn.jpg"/>
    <s v="https://pbs.twimg.com/media/EA4bRxdXkAE7KPn.jpg"/>
    <x v="238"/>
    <s v="https://twitter.com/#!/gsttcharity/status/1156892150988193795"/>
    <m/>
    <m/>
    <s v="1156892150988193795"/>
    <m/>
    <b v="0"/>
    <n v="2"/>
    <s v=""/>
    <b v="0"/>
    <s v="en"/>
    <m/>
    <s v=""/>
    <b v="0"/>
    <n v="1"/>
    <s v=""/>
    <s v="Twitter Web App"/>
    <b v="0"/>
    <s v="1156892150988193795"/>
    <s v="Tweet"/>
    <n v="0"/>
    <n v="0"/>
    <m/>
    <m/>
    <m/>
    <m/>
    <m/>
    <m/>
    <m/>
    <m/>
    <n v="1"/>
    <s v="4"/>
    <s v="4"/>
    <n v="0"/>
    <n v="0"/>
    <n v="0"/>
    <n v="0"/>
    <n v="0"/>
    <n v="0"/>
    <n v="36"/>
    <n v="100"/>
    <n v="36"/>
  </r>
  <r>
    <s v="shareaction"/>
    <s v="shareaction"/>
    <m/>
    <m/>
    <m/>
    <m/>
    <m/>
    <m/>
    <m/>
    <m/>
    <s v="No"/>
    <n v="333"/>
    <m/>
    <m/>
    <x v="2"/>
    <d v="2019-08-07T12:35:00.000"/>
    <s v="The announced ban on energy drink sales to under 16s is a reminder of the political and public support for regulatory action to tackle #ChildhoodObesity. Companies must stay ahead of regulatory changes and consumer trends to avoid financial implications https://t.co/kPZImzM2pX"/>
    <s v="https://shareaction.org/uk-government-clips-the-wings-of-energy-drinks/"/>
    <s v="shareaction.org"/>
    <x v="8"/>
    <m/>
    <s v="http://pbs.twimg.com/profile_images/1051782880043646976/Dhpa6epq_normal.jpg"/>
    <x v="239"/>
    <s v="https://twitter.com/#!/shareaction/status/1159080499001716737"/>
    <m/>
    <m/>
    <s v="1159080499001716737"/>
    <m/>
    <b v="0"/>
    <n v="2"/>
    <s v=""/>
    <b v="0"/>
    <s v="en"/>
    <m/>
    <s v=""/>
    <b v="0"/>
    <n v="1"/>
    <s v=""/>
    <s v="TweetDeck"/>
    <b v="0"/>
    <s v="1159080499001716737"/>
    <s v="Tweet"/>
    <n v="0"/>
    <n v="0"/>
    <m/>
    <m/>
    <m/>
    <m/>
    <m/>
    <m/>
    <m/>
    <m/>
    <n v="1"/>
    <s v="4"/>
    <s v="4"/>
    <n v="1"/>
    <n v="2.5641025641025643"/>
    <n v="0"/>
    <n v="0"/>
    <n v="0"/>
    <n v="0"/>
    <n v="38"/>
    <n v="97.43589743589743"/>
    <n v="39"/>
  </r>
  <r>
    <s v="shareaction"/>
    <s v="gsttcharity"/>
    <m/>
    <m/>
    <m/>
    <m/>
    <m/>
    <m/>
    <m/>
    <m/>
    <s v="Yes"/>
    <n v="334"/>
    <m/>
    <m/>
    <x v="0"/>
    <d v="2019-08-07T18:49:57.000"/>
    <s v="RT @GSTTCharity: &quot;With 2 in 3 adults and 1 in 3 children in the UK overweight or obese, future regulation should come as no surprise.&quot; Alon…"/>
    <m/>
    <m/>
    <x v="2"/>
    <m/>
    <s v="http://pbs.twimg.com/profile_images/1051782880043646976/Dhpa6epq_normal.jpg"/>
    <x v="240"/>
    <s v="https://twitter.com/#!/shareaction/status/1159174860448436226"/>
    <m/>
    <m/>
    <s v="1159174860448436226"/>
    <m/>
    <b v="0"/>
    <n v="0"/>
    <s v=""/>
    <b v="1"/>
    <s v="en"/>
    <m/>
    <s v="1159080499001716737"/>
    <b v="0"/>
    <n v="4"/>
    <s v="1159122688214016002"/>
    <s v="Twitter for Android"/>
    <b v="0"/>
    <s v="1159122688214016002"/>
    <s v="Tweet"/>
    <n v="0"/>
    <n v="0"/>
    <m/>
    <m/>
    <m/>
    <m/>
    <m/>
    <m/>
    <m/>
    <m/>
    <n v="1"/>
    <s v="4"/>
    <s v="4"/>
    <n v="0"/>
    <n v="0"/>
    <n v="2"/>
    <n v="7.6923076923076925"/>
    <n v="0"/>
    <n v="0"/>
    <n v="24"/>
    <n v="92.3076923076923"/>
    <n v="26"/>
  </r>
  <r>
    <s v="gsttcharity"/>
    <s v="shareaction"/>
    <m/>
    <m/>
    <m/>
    <m/>
    <m/>
    <m/>
    <m/>
    <m/>
    <s v="Yes"/>
    <n v="335"/>
    <m/>
    <m/>
    <x v="0"/>
    <d v="2019-08-07T15:22:38.000"/>
    <s v="&quot;With 2 in 3 adults and 1 in 3 children in the UK overweight or obese, future regulation should come as no surprise.&quot; Alongside @ShareAction we're working with investors, manufacturers and retailers to tackle rising #ChildhoodObesity rates by creating healthier environments 👇 https://t.co/PGRzi9y4PT"/>
    <s v="https://twitter.com/ShareAction/status/1159080499001716737"/>
    <s v="twitter.com"/>
    <x v="8"/>
    <m/>
    <s v="http://pbs.twimg.com/profile_images/839104651219861504/ZJGfP22d_normal.jpg"/>
    <x v="241"/>
    <s v="https://twitter.com/#!/gsttcharity/status/1159122688214016002"/>
    <m/>
    <m/>
    <s v="1159122688214016002"/>
    <m/>
    <b v="0"/>
    <n v="5"/>
    <s v=""/>
    <b v="1"/>
    <s v="en"/>
    <m/>
    <s v="1159080499001716737"/>
    <b v="0"/>
    <n v="4"/>
    <s v=""/>
    <s v="Twitter Web App"/>
    <b v="0"/>
    <s v="1159122688214016002"/>
    <s v="Tweet"/>
    <n v="0"/>
    <n v="0"/>
    <m/>
    <m/>
    <m/>
    <m/>
    <m/>
    <m/>
    <m/>
    <m/>
    <n v="1"/>
    <s v="4"/>
    <s v="4"/>
    <n v="0"/>
    <n v="0"/>
    <n v="2"/>
    <n v="4.878048780487805"/>
    <n v="0"/>
    <n v="0"/>
    <n v="39"/>
    <n v="95.1219512195122"/>
    <n v="41"/>
  </r>
  <r>
    <s v="oha_updates"/>
    <s v="oha_updates"/>
    <m/>
    <m/>
    <m/>
    <m/>
    <m/>
    <m/>
    <m/>
    <m/>
    <s v="No"/>
    <n v="336"/>
    <m/>
    <m/>
    <x v="2"/>
    <d v="2019-08-05T12:43:09.000"/>
    <s v="We've written to the Prime Minister and ministers calling for ongoing commitment to reduce #ChildhoodObesity. We are at a turning point in the road to halve it by 2030. We need ch2 policies to be fully implemented - incl calorie labeling, action on unhealthy promotions &amp;amp; adverts. https://t.co/sQP1txVoAn"/>
    <m/>
    <m/>
    <x v="8"/>
    <s v="https://pbs.twimg.com/media/EBNQQMGWwAA7xe7.jpg"/>
    <s v="https://pbs.twimg.com/media/EBNQQMGWwAA7xe7.jpg"/>
    <x v="242"/>
    <s v="https://twitter.com/#!/oha_updates/status/1158357773463228417"/>
    <m/>
    <m/>
    <s v="1158357773463228417"/>
    <m/>
    <b v="0"/>
    <n v="3"/>
    <s v=""/>
    <b v="0"/>
    <s v="en"/>
    <m/>
    <s v=""/>
    <b v="0"/>
    <n v="0"/>
    <s v=""/>
    <s v="Twitter Web App"/>
    <b v="0"/>
    <s v="1158357773463228417"/>
    <s v="Tweet"/>
    <n v="0"/>
    <n v="0"/>
    <m/>
    <m/>
    <m/>
    <m/>
    <m/>
    <m/>
    <m/>
    <m/>
    <n v="1"/>
    <s v="1"/>
    <s v="1"/>
    <n v="1"/>
    <n v="2.1739130434782608"/>
    <n v="1"/>
    <n v="2.1739130434782608"/>
    <n v="0"/>
    <n v="0"/>
    <n v="44"/>
    <n v="95.65217391304348"/>
    <n v="46"/>
  </r>
  <r>
    <s v="oha_updates"/>
    <s v="foodmatterslive"/>
    <m/>
    <m/>
    <m/>
    <m/>
    <m/>
    <m/>
    <m/>
    <m/>
    <s v="No"/>
    <n v="337"/>
    <m/>
    <m/>
    <x v="0"/>
    <d v="2019-08-07T09:25:46.000"/>
    <s v="RT @HENRYhealthy: Date for your diary: 19th November London @FoodMattersLive 2.55p.m. @HENRYhealthy Policy &amp;amp; Communications Manager, Di Swaâ€¦"/>
    <m/>
    <m/>
    <x v="2"/>
    <m/>
    <s v="http://pbs.twimg.com/profile_images/742725383418728449/qhShxX6Q_normal.jpg"/>
    <x v="243"/>
    <s v="https://twitter.com/#!/oha_updates/status/1159032878526869504"/>
    <m/>
    <m/>
    <s v="1159032878526869504"/>
    <m/>
    <b v="0"/>
    <n v="0"/>
    <s v=""/>
    <b v="0"/>
    <s v="en"/>
    <m/>
    <s v=""/>
    <b v="0"/>
    <n v="3"/>
    <s v="1159032783018348544"/>
    <s v="Twitter Web App"/>
    <b v="0"/>
    <s v="1159032783018348544"/>
    <s v="Tweet"/>
    <n v="0"/>
    <n v="0"/>
    <m/>
    <m/>
    <m/>
    <m/>
    <m/>
    <m/>
    <m/>
    <m/>
    <n v="1"/>
    <s v="1"/>
    <s v="1"/>
    <m/>
    <m/>
    <m/>
    <m/>
    <m/>
    <m/>
    <m/>
    <m/>
    <m/>
  </r>
  <r>
    <s v="henryhealthy"/>
    <s v="oha_updates"/>
    <m/>
    <m/>
    <m/>
    <m/>
    <m/>
    <m/>
    <m/>
    <m/>
    <s v="Yes"/>
    <n v="339"/>
    <m/>
    <m/>
    <x v="0"/>
    <d v="2019-08-13T09:18:09.000"/>
    <s v="RT @OHA_updates: We've written to the Prime Minister and ministers calling for ongoing commitment to reduce #ChildhoodObesity. We are at a…"/>
    <m/>
    <m/>
    <x v="8"/>
    <m/>
    <s v="http://pbs.twimg.com/profile_images/852506377922674688/CHp65jtE_normal.jpg"/>
    <x v="244"/>
    <s v="https://twitter.com/#!/henryhealthy/status/1161205289485557761"/>
    <m/>
    <m/>
    <s v="1161205289485557761"/>
    <m/>
    <b v="0"/>
    <n v="0"/>
    <s v=""/>
    <b v="0"/>
    <s v="en"/>
    <m/>
    <s v=""/>
    <b v="0"/>
    <n v="32"/>
    <s v="1158357773463228417"/>
    <s v="Twitter Web App"/>
    <b v="0"/>
    <s v="1158357773463228417"/>
    <s v="Tweet"/>
    <n v="0"/>
    <n v="0"/>
    <m/>
    <m/>
    <m/>
    <m/>
    <m/>
    <m/>
    <m/>
    <m/>
    <n v="1"/>
    <s v="1"/>
    <s v="1"/>
    <n v="1"/>
    <n v="4.761904761904762"/>
    <n v="0"/>
    <n v="0"/>
    <n v="0"/>
    <n v="0"/>
    <n v="20"/>
    <n v="95.23809523809524"/>
    <n v="21"/>
  </r>
  <r>
    <s v="julierevelant"/>
    <s v="julierevelant"/>
    <m/>
    <m/>
    <m/>
    <m/>
    <m/>
    <m/>
    <m/>
    <m/>
    <s v="No"/>
    <n v="340"/>
    <m/>
    <m/>
    <x v="2"/>
    <d v="2019-08-09T10:01:00.000"/>
    <s v="10 Best Tips for Packing a Healthy School Lunch:_x000a_https://t.co/NQpmBBDqX0_x000a_#childhoodobesity #backtoschool #kidsnutrition #healthykids https://t.co/dzLUUWLxWr"/>
    <s v="https://www.julierevelant.com/10-best-tips-for-packing-a-healthy-school-lunch/"/>
    <s v="julierevelant.com"/>
    <x v="110"/>
    <s v="https://pbs.twimg.com/media/EBhRgP6WwAEHQ8F.jpg"/>
    <s v="https://pbs.twimg.com/media/EBhRgP6WwAEHQ8F.jpg"/>
    <x v="245"/>
    <s v="https://twitter.com/#!/julierevelant/status/1159766520404332545"/>
    <m/>
    <m/>
    <s v="1159766520404332545"/>
    <m/>
    <b v="0"/>
    <n v="1"/>
    <s v=""/>
    <b v="0"/>
    <s v="en"/>
    <m/>
    <s v=""/>
    <b v="0"/>
    <n v="0"/>
    <s v=""/>
    <s v="Hootsuite Inc."/>
    <b v="0"/>
    <s v="1159766520404332545"/>
    <s v="Tweet"/>
    <n v="0"/>
    <n v="0"/>
    <m/>
    <m/>
    <m/>
    <m/>
    <m/>
    <m/>
    <m/>
    <m/>
    <n v="3"/>
    <s v="3"/>
    <s v="3"/>
    <n v="2"/>
    <n v="15.384615384615385"/>
    <n v="0"/>
    <n v="0"/>
    <n v="0"/>
    <n v="0"/>
    <n v="11"/>
    <n v="84.61538461538461"/>
    <n v="13"/>
  </r>
  <r>
    <s v="julierevelant"/>
    <s v="julierevelant"/>
    <m/>
    <m/>
    <m/>
    <m/>
    <m/>
    <m/>
    <m/>
    <m/>
    <s v="No"/>
    <n v="341"/>
    <m/>
    <m/>
    <x v="2"/>
    <d v="2019-08-12T10:00:43.000"/>
    <s v="Is your child's pediatrician really the best person to get advice about nutrition from? https://t.co/GD70KblzV7  _x000a_#childhoodobesity #backtoschool #kidsnutrition #healthykids"/>
    <s v="https://www.julierevelant.com/ask-childs-pediatrician-nutritional-advice/"/>
    <s v="julierevelant.com"/>
    <x v="110"/>
    <m/>
    <s v="http://pbs.twimg.com/profile_images/1103308980724682752/Ue0VOnye_normal.png"/>
    <x v="246"/>
    <s v="https://twitter.com/#!/julierevelant/status/1160853613431930880"/>
    <m/>
    <m/>
    <s v="1160853613431930880"/>
    <m/>
    <b v="0"/>
    <n v="0"/>
    <s v=""/>
    <b v="0"/>
    <s v="en"/>
    <m/>
    <s v=""/>
    <b v="0"/>
    <n v="0"/>
    <s v=""/>
    <s v="Hootsuite Inc."/>
    <b v="0"/>
    <s v="1160853613431930880"/>
    <s v="Tweet"/>
    <n v="0"/>
    <n v="0"/>
    <m/>
    <m/>
    <m/>
    <m/>
    <m/>
    <m/>
    <m/>
    <m/>
    <n v="3"/>
    <s v="3"/>
    <s v="3"/>
    <n v="1"/>
    <n v="5.555555555555555"/>
    <n v="0"/>
    <n v="0"/>
    <n v="0"/>
    <n v="0"/>
    <n v="17"/>
    <n v="94.44444444444444"/>
    <n v="18"/>
  </r>
  <r>
    <s v="julierevelant"/>
    <s v="julierevelant"/>
    <m/>
    <m/>
    <m/>
    <m/>
    <m/>
    <m/>
    <m/>
    <m/>
    <s v="No"/>
    <n v="342"/>
    <m/>
    <m/>
    <x v="2"/>
    <d v="2019-08-13T10:00:44.000"/>
    <s v="Peanut butter can be a healthy part of your kid's lunch box but not all are created equal. Here, learn how to read labels and find a healthy peanut butter. https://t.co/A5y2veeht3_x000a__x000a_#childhoodobesity #backtoschool #kidsnutrition #healthykids https://t.co/mb7G2XeLDq"/>
    <s v="https://www.julierevelant.com/how-to-pick-a-healthy-peanut-butter-for-kids-best-brands/"/>
    <s v="julierevelant.com"/>
    <x v="110"/>
    <s v="https://pbs.twimg.com/media/EB13zFpX4AAjp-s.jpg"/>
    <s v="https://pbs.twimg.com/media/EB13zFpX4AAjp-s.jpg"/>
    <x v="247"/>
    <s v="https://twitter.com/#!/julierevelant/status/1161216002887180288"/>
    <m/>
    <m/>
    <s v="1161216002887180288"/>
    <m/>
    <b v="0"/>
    <n v="1"/>
    <s v=""/>
    <b v="0"/>
    <s v="en"/>
    <m/>
    <s v=""/>
    <b v="0"/>
    <n v="0"/>
    <s v=""/>
    <s v="Hootsuite Inc."/>
    <b v="0"/>
    <s v="1161216002887180288"/>
    <s v="Tweet"/>
    <n v="0"/>
    <n v="0"/>
    <m/>
    <m/>
    <m/>
    <m/>
    <m/>
    <m/>
    <m/>
    <m/>
    <n v="3"/>
    <s v="3"/>
    <s v="3"/>
    <n v="2"/>
    <n v="5.882352941176471"/>
    <n v="0"/>
    <n v="0"/>
    <n v="0"/>
    <n v="0"/>
    <n v="32"/>
    <n v="94.11764705882354"/>
    <n v="34"/>
  </r>
  <r>
    <s v="stepits3"/>
    <s v="maritahennessy"/>
    <m/>
    <m/>
    <m/>
    <m/>
    <m/>
    <m/>
    <m/>
    <m/>
    <s v="No"/>
    <n v="343"/>
    <m/>
    <m/>
    <x v="0"/>
    <d v="2019-08-06T09:27:20.000"/>
    <s v="RT @MaritaHennessy: Prevalence &amp;amp; Trends of Overweight &amp;amp; #Obesity in European Children From 1999 to 2016: A Systematic Review &amp;amp; Meta-analysiâ€¦"/>
    <m/>
    <m/>
    <x v="25"/>
    <m/>
    <s v="http://pbs.twimg.com/profile_images/1041974561313579008/daZQqTDf_normal.jpg"/>
    <x v="248"/>
    <s v="https://twitter.com/#!/stepits3/status/1158670884971958272"/>
    <m/>
    <m/>
    <s v="1158670884971958272"/>
    <m/>
    <b v="0"/>
    <n v="0"/>
    <s v=""/>
    <b v="0"/>
    <s v="en"/>
    <m/>
    <s v=""/>
    <b v="0"/>
    <n v="4"/>
    <s v="1158653341221736448"/>
    <s v="Twitter Web App"/>
    <b v="0"/>
    <s v="1158653341221736448"/>
    <s v="Tweet"/>
    <n v="0"/>
    <n v="0"/>
    <m/>
    <m/>
    <m/>
    <m/>
    <m/>
    <m/>
    <m/>
    <m/>
    <n v="1"/>
    <s v="1"/>
    <s v="2"/>
    <n v="0"/>
    <n v="0"/>
    <n v="1"/>
    <n v="4.545454545454546"/>
    <n v="0"/>
    <n v="0"/>
    <n v="21"/>
    <n v="95.45454545454545"/>
    <n v="22"/>
  </r>
  <r>
    <s v="stepits3"/>
    <s v="foodmatterslive"/>
    <m/>
    <m/>
    <m/>
    <m/>
    <m/>
    <m/>
    <m/>
    <m/>
    <s v="No"/>
    <n v="344"/>
    <m/>
    <m/>
    <x v="0"/>
    <d v="2019-08-12T08:37:19.000"/>
    <s v="RT @HENRYhealthy: Date for your diary: 19th November London @FoodMattersLive 2.55p.m. @HENRYhealthy Policy &amp;amp; Communications Manager, Di Swa…"/>
    <m/>
    <m/>
    <x v="2"/>
    <m/>
    <s v="http://pbs.twimg.com/profile_images/1041974561313579008/daZQqTDf_normal.jpg"/>
    <x v="249"/>
    <s v="https://twitter.com/#!/stepits3/status/1160832623129837570"/>
    <m/>
    <m/>
    <s v="1160832623129837570"/>
    <m/>
    <b v="0"/>
    <n v="0"/>
    <s v=""/>
    <b v="0"/>
    <s v="en"/>
    <m/>
    <s v=""/>
    <b v="0"/>
    <n v="6"/>
    <s v="1159032783018348544"/>
    <s v="Twitter Web App"/>
    <b v="0"/>
    <s v="1159032783018348544"/>
    <s v="Tweet"/>
    <n v="0"/>
    <n v="0"/>
    <m/>
    <m/>
    <m/>
    <m/>
    <m/>
    <m/>
    <m/>
    <m/>
    <n v="1"/>
    <s v="1"/>
    <s v="1"/>
    <m/>
    <m/>
    <m/>
    <m/>
    <m/>
    <m/>
    <m/>
    <m/>
    <m/>
  </r>
  <r>
    <s v="stepits3"/>
    <s v="stepits3"/>
    <m/>
    <m/>
    <m/>
    <m/>
    <m/>
    <m/>
    <m/>
    <m/>
    <s v="No"/>
    <n v="346"/>
    <m/>
    <m/>
    <x v="2"/>
    <d v="2019-08-13T11:30:00.000"/>
    <s v="Did you know?_x000a_ _x000a_That 22% of children are overweight by the time they start primary school and by the time they finish this is increased to 34% #childhoodobesity #primaryschool #schoolactivity #edtech https://t.co/bjvPXUDv1x"/>
    <m/>
    <m/>
    <x v="111"/>
    <s v="https://pbs.twimg.com/media/EByBNPQXoAgs7SZ.png"/>
    <s v="https://pbs.twimg.com/media/EByBNPQXoAgs7SZ.png"/>
    <x v="250"/>
    <s v="https://twitter.com/#!/stepits3/status/1161238468975968256"/>
    <m/>
    <m/>
    <s v="1161238468975968256"/>
    <m/>
    <b v="0"/>
    <n v="0"/>
    <s v=""/>
    <b v="0"/>
    <s v="en"/>
    <m/>
    <s v=""/>
    <b v="0"/>
    <n v="0"/>
    <s v=""/>
    <s v="TweetDeck"/>
    <b v="0"/>
    <s v="1161238468975968256"/>
    <s v="Tweet"/>
    <n v="0"/>
    <n v="0"/>
    <m/>
    <m/>
    <m/>
    <m/>
    <m/>
    <m/>
    <m/>
    <m/>
    <n v="1"/>
    <s v="1"/>
    <s v="1"/>
    <n v="0"/>
    <n v="0"/>
    <n v="1"/>
    <n v="3.225806451612903"/>
    <n v="0"/>
    <n v="0"/>
    <n v="30"/>
    <n v="96.7741935483871"/>
    <n v="31"/>
  </r>
  <r>
    <s v="maritahennessy"/>
    <s v="maritahennessy"/>
    <m/>
    <m/>
    <m/>
    <m/>
    <m/>
    <m/>
    <m/>
    <m/>
    <s v="No"/>
    <n v="347"/>
    <m/>
    <m/>
    <x v="2"/>
    <d v="2019-08-07T16:11:08.000"/>
    <s v="Associations among amino acid, lipid, &amp;amp; glucose metabolic profiles in #childhoodobesity https://t.co/rUs6WRpU09"/>
    <s v="https://bmcpediatr.biomedcentral.com/articles/10.1186/s12887-019-1647-8"/>
    <s v="biomedcentral.com"/>
    <x v="8"/>
    <m/>
    <s v="http://pbs.twimg.com/profile_images/896056294246952972/BEWpvdiE_normal.jpg"/>
    <x v="251"/>
    <s v="https://twitter.com/#!/maritahennessy/status/1159134889775706115"/>
    <m/>
    <m/>
    <s v="1159134889775706115"/>
    <m/>
    <b v="0"/>
    <n v="0"/>
    <s v=""/>
    <b v="0"/>
    <s v="en"/>
    <m/>
    <s v=""/>
    <b v="0"/>
    <n v="0"/>
    <s v=""/>
    <s v="Twitter Web App"/>
    <b v="0"/>
    <s v="1159134889775706115"/>
    <s v="Tweet"/>
    <n v="0"/>
    <n v="0"/>
    <m/>
    <m/>
    <m/>
    <m/>
    <m/>
    <m/>
    <m/>
    <m/>
    <n v="6"/>
    <s v="2"/>
    <s v="2"/>
    <n v="0"/>
    <n v="0"/>
    <n v="0"/>
    <n v="0"/>
    <n v="0"/>
    <n v="0"/>
    <n v="11"/>
    <n v="100"/>
    <n v="11"/>
  </r>
  <r>
    <s v="maritahennessy"/>
    <s v="maritahennessy"/>
    <m/>
    <m/>
    <m/>
    <m/>
    <m/>
    <m/>
    <m/>
    <m/>
    <s v="No"/>
    <n v="348"/>
    <m/>
    <m/>
    <x v="2"/>
    <d v="2019-08-07T16:38:55.000"/>
    <s v="Prevalence and associated factors of childhood overweight/obesity among primary school children in urban Nepal https://t.co/zqtYfjJDvH #childhoodobesity"/>
    <s v="https://bmcpublichealth.biomedcentral.com/articles/10.1186/s12889-019-7406-9"/>
    <s v="biomedcentral.com"/>
    <x v="8"/>
    <m/>
    <s v="http://pbs.twimg.com/profile_images/896056294246952972/BEWpvdiE_normal.jpg"/>
    <x v="252"/>
    <s v="https://twitter.com/#!/maritahennessy/status/1159141883228168192"/>
    <m/>
    <m/>
    <s v="1159141883228168192"/>
    <m/>
    <b v="0"/>
    <n v="1"/>
    <s v=""/>
    <b v="0"/>
    <s v="en"/>
    <m/>
    <s v=""/>
    <b v="0"/>
    <n v="2"/>
    <s v=""/>
    <s v="Twitter Web App"/>
    <b v="0"/>
    <s v="1159141883228168192"/>
    <s v="Tweet"/>
    <n v="0"/>
    <n v="0"/>
    <m/>
    <m/>
    <m/>
    <m/>
    <m/>
    <m/>
    <m/>
    <m/>
    <n v="6"/>
    <s v="2"/>
    <s v="2"/>
    <n v="0"/>
    <n v="0"/>
    <n v="1"/>
    <n v="6.25"/>
    <n v="0"/>
    <n v="0"/>
    <n v="15"/>
    <n v="93.75"/>
    <n v="16"/>
  </r>
  <r>
    <s v="maritahennessy"/>
    <s v="maritahennessy"/>
    <m/>
    <m/>
    <m/>
    <m/>
    <m/>
    <m/>
    <m/>
    <m/>
    <s v="No"/>
    <n v="349"/>
    <m/>
    <m/>
    <x v="2"/>
    <d v="2019-08-08T17:28:27.000"/>
    <s v="Overall gestational weight gain mediates the relationship between maternal &amp;amp; child obesity https://t.co/QNsW0IH9Gd #pregnancy #childhoodobesity"/>
    <s v="https://bmcpublichealth.biomedcentral.com/articles/10.1186/s12889-019-7349-1"/>
    <s v="biomedcentral.com"/>
    <x v="112"/>
    <m/>
    <s v="http://pbs.twimg.com/profile_images/896056294246952972/BEWpvdiE_normal.jpg"/>
    <x v="253"/>
    <s v="https://twitter.com/#!/maritahennessy/status/1159516734975598592"/>
    <m/>
    <m/>
    <s v="1159516734975598592"/>
    <m/>
    <b v="0"/>
    <n v="6"/>
    <s v=""/>
    <b v="0"/>
    <s v="en"/>
    <m/>
    <s v=""/>
    <b v="0"/>
    <n v="1"/>
    <s v=""/>
    <s v="Twitter Web App"/>
    <b v="0"/>
    <s v="1159516734975598592"/>
    <s v="Tweet"/>
    <n v="0"/>
    <n v="0"/>
    <m/>
    <m/>
    <m/>
    <m/>
    <m/>
    <m/>
    <m/>
    <m/>
    <n v="6"/>
    <s v="2"/>
    <s v="2"/>
    <n v="1"/>
    <n v="7.142857142857143"/>
    <n v="0"/>
    <n v="0"/>
    <n v="0"/>
    <n v="0"/>
    <n v="13"/>
    <n v="92.85714285714286"/>
    <n v="14"/>
  </r>
  <r>
    <s v="maritahennessy"/>
    <s v="maritahennessy"/>
    <m/>
    <m/>
    <m/>
    <m/>
    <m/>
    <m/>
    <m/>
    <m/>
    <s v="No"/>
    <n v="350"/>
    <m/>
    <m/>
    <x v="2"/>
    <d v="2019-08-09T13:02:52.000"/>
    <s v="Association between lifestyle habits &amp;amp; adiposity values among children exposed &amp;amp; unexposed to gestational #diabetes mellitus in utero https://t.co/qxVks8pSpm #pregnancy #childhoodobesity"/>
    <s v="https://www.sciencedirect.com/science/article/abs/pii/S1871402119304783"/>
    <s v="sciencedirect.com"/>
    <x v="113"/>
    <m/>
    <s v="http://pbs.twimg.com/profile_images/896056294246952972/BEWpvdiE_normal.jpg"/>
    <x v="254"/>
    <s v="https://twitter.com/#!/maritahennessy/status/1159812288657969153"/>
    <m/>
    <m/>
    <s v="1159812288657969153"/>
    <m/>
    <b v="0"/>
    <n v="0"/>
    <s v=""/>
    <b v="0"/>
    <s v="en"/>
    <m/>
    <s v=""/>
    <b v="0"/>
    <n v="0"/>
    <s v=""/>
    <s v="Twitter Web App"/>
    <b v="0"/>
    <s v="1159812288657969153"/>
    <s v="Tweet"/>
    <n v="0"/>
    <n v="0"/>
    <m/>
    <m/>
    <m/>
    <m/>
    <m/>
    <m/>
    <m/>
    <m/>
    <n v="6"/>
    <s v="2"/>
    <s v="2"/>
    <n v="0"/>
    <n v="0"/>
    <n v="0"/>
    <n v="0"/>
    <n v="0"/>
    <n v="0"/>
    <n v="20"/>
    <n v="100"/>
    <n v="20"/>
  </r>
  <r>
    <s v="maritahennessy"/>
    <s v="maritahennessy"/>
    <m/>
    <m/>
    <m/>
    <m/>
    <m/>
    <m/>
    <m/>
    <m/>
    <s v="No"/>
    <n v="352"/>
    <m/>
    <m/>
    <x v="2"/>
    <d v="2019-08-09T19:48:07.000"/>
    <s v="Competency-Based Approaches to Community Health: A RCT to Reduce #ChildhoodObesity among Latino #Preschool-Aged Children https://t.co/w8gVsOh39R"/>
    <s v="https://www.liebertpub.com/doi/10.1089/chi.2019.0064?cookieSet=1"/>
    <s v="liebertpub.com"/>
    <x v="75"/>
    <m/>
    <s v="http://pbs.twimg.com/profile_images/896056294246952972/BEWpvdiE_normal.jpg"/>
    <x v="255"/>
    <s v="https://twitter.com/#!/maritahennessy/status/1159914273570807809"/>
    <m/>
    <m/>
    <s v="1159914273570807809"/>
    <m/>
    <b v="0"/>
    <n v="1"/>
    <s v=""/>
    <b v="0"/>
    <s v="en"/>
    <m/>
    <s v=""/>
    <b v="0"/>
    <n v="1"/>
    <s v=""/>
    <s v="Twitter Web App"/>
    <b v="0"/>
    <s v="1159914273570807809"/>
    <s v="Tweet"/>
    <n v="0"/>
    <n v="0"/>
    <m/>
    <m/>
    <m/>
    <m/>
    <m/>
    <m/>
    <m/>
    <m/>
    <n v="6"/>
    <s v="2"/>
    <s v="2"/>
    <n v="0"/>
    <n v="0"/>
    <n v="0"/>
    <n v="0"/>
    <n v="0"/>
    <n v="0"/>
    <n v="16"/>
    <n v="100"/>
    <n v="16"/>
  </r>
  <r>
    <s v="maritahennessy"/>
    <s v="maritahennessy"/>
    <m/>
    <m/>
    <m/>
    <m/>
    <m/>
    <m/>
    <m/>
    <m/>
    <s v="No"/>
    <n v="353"/>
    <m/>
    <m/>
    <x v="2"/>
    <d v="2019-08-10T13:00:49.000"/>
    <s v="Feasibility of conducting an early #pregnancy diet &amp;amp; lifestyle #ehealth intervention: the Pregnancy Lifestyle Activity Nutrition (PLAN) project https://t.co/zJog9kWWV5 #childhoodobesity #DOHaD https://t.co/xfkP64fD0Q"/>
    <s v="https://www.cambridge.org/core/journals/journal-of-developmental-origins-of-health-and-disease/article/feasibility-of-conducting-an-early-pregnancy-diet-and-lifestyle-ehealth-intervention-the-pregnancy-lifestyle-activity-nutrition-plan-project/3A370AF04F1FC628B0A1809D236CF61D#fndtn-information"/>
    <s v="cambridge.org"/>
    <x v="114"/>
    <s v="https://pbs.twimg.com/media/EBnEMKQXkAAU3PA.jpg"/>
    <s v="https://pbs.twimg.com/media/EBnEMKQXkAAU3PA.jpg"/>
    <x v="256"/>
    <s v="https://twitter.com/#!/maritahennessy/status/1160174162012491777"/>
    <m/>
    <m/>
    <s v="1160174162012491777"/>
    <m/>
    <b v="0"/>
    <n v="0"/>
    <s v=""/>
    <b v="0"/>
    <s v="en"/>
    <m/>
    <s v=""/>
    <b v="0"/>
    <n v="1"/>
    <s v=""/>
    <s v="Twitter Web App"/>
    <b v="0"/>
    <s v="1160174162012491777"/>
    <s v="Tweet"/>
    <n v="0"/>
    <n v="0"/>
    <m/>
    <m/>
    <m/>
    <m/>
    <m/>
    <m/>
    <m/>
    <m/>
    <n v="6"/>
    <s v="2"/>
    <s v="2"/>
    <n v="0"/>
    <n v="0"/>
    <n v="0"/>
    <n v="0"/>
    <n v="0"/>
    <n v="0"/>
    <n v="20"/>
    <n v="100"/>
    <n v="20"/>
  </r>
  <r>
    <s v="henryhealthy"/>
    <s v="maritahennessy"/>
    <m/>
    <m/>
    <m/>
    <m/>
    <m/>
    <m/>
    <m/>
    <m/>
    <s v="Yes"/>
    <n v="354"/>
    <m/>
    <m/>
    <x v="0"/>
    <d v="2019-08-09T13:39:55.000"/>
    <s v="RT @MaritaHennessy: Participant engagement with a UK community-based #preschool #childhoodobesity prevention programme (@HENRYhealthy): a f…"/>
    <m/>
    <m/>
    <x v="89"/>
    <m/>
    <s v="http://pbs.twimg.com/profile_images/852506377922674688/CHp65jtE_normal.jpg"/>
    <x v="257"/>
    <s v="https://twitter.com/#!/henryhealthy/status/1159821611870146561"/>
    <m/>
    <m/>
    <s v="1159821611870146561"/>
    <m/>
    <b v="0"/>
    <n v="0"/>
    <s v=""/>
    <b v="0"/>
    <s v="en"/>
    <m/>
    <s v=""/>
    <b v="0"/>
    <n v="1"/>
    <s v="1159820301481517056"/>
    <s v="Twitter for Android"/>
    <b v="0"/>
    <s v="1159820301481517056"/>
    <s v="Tweet"/>
    <n v="0"/>
    <n v="0"/>
    <m/>
    <m/>
    <m/>
    <m/>
    <m/>
    <m/>
    <m/>
    <m/>
    <n v="1"/>
    <s v="1"/>
    <s v="2"/>
    <n v="0"/>
    <n v="0"/>
    <n v="0"/>
    <n v="0"/>
    <n v="0"/>
    <n v="0"/>
    <n v="16"/>
    <n v="100"/>
    <n v="16"/>
  </r>
  <r>
    <s v="thehuggroup"/>
    <s v="maritahennessy"/>
    <m/>
    <m/>
    <m/>
    <m/>
    <m/>
    <m/>
    <m/>
    <m/>
    <s v="No"/>
    <n v="355"/>
    <m/>
    <m/>
    <x v="0"/>
    <d v="2019-08-06T09:29:06.000"/>
    <s v="RT @MaritaHennessy: Prevalence &amp;amp; Trends of Overweight &amp;amp; #Obesity in European Children From 1999 to 2016: A Systematic Review &amp;amp; Meta-analysiâ€¦"/>
    <m/>
    <m/>
    <x v="25"/>
    <m/>
    <s v="http://pbs.twimg.com/profile_images/1050299903170269184/bdI_Pfq3_normal.jpg"/>
    <x v="258"/>
    <s v="https://twitter.com/#!/thehuggroup/status/1158671330025324544"/>
    <m/>
    <m/>
    <s v="1158671330025324544"/>
    <m/>
    <b v="0"/>
    <n v="0"/>
    <s v=""/>
    <b v="0"/>
    <s v="en"/>
    <m/>
    <s v=""/>
    <b v="0"/>
    <n v="4"/>
    <s v="1158653341221736448"/>
    <s v="Twitter Web App"/>
    <b v="0"/>
    <s v="1158653341221736448"/>
    <s v="Tweet"/>
    <n v="0"/>
    <n v="0"/>
    <m/>
    <m/>
    <m/>
    <m/>
    <m/>
    <m/>
    <m/>
    <m/>
    <n v="1"/>
    <s v="1"/>
    <s v="2"/>
    <n v="0"/>
    <n v="0"/>
    <n v="1"/>
    <n v="4.545454545454546"/>
    <n v="0"/>
    <n v="0"/>
    <n v="21"/>
    <n v="95.45454545454545"/>
    <n v="22"/>
  </r>
  <r>
    <s v="foodmatterslive"/>
    <s v="foodmatterslive"/>
    <m/>
    <m/>
    <m/>
    <m/>
    <m/>
    <m/>
    <m/>
    <m/>
    <s v="No"/>
    <n v="356"/>
    <m/>
    <m/>
    <x v="2"/>
    <d v="2019-08-02T09:01:04.000"/>
    <s v="Update: the calorie and sugar reduction programme https://t.co/YJIA4Ombey #sugartax #childhoodobesity"/>
    <s v="https://www.foodmatterslive.com/visit/2019-schedule/2019-sessions-details-update-the-calorie-and-sugar-reduction-programme"/>
    <s v="foodmatterslive.com"/>
    <x v="115"/>
    <m/>
    <s v="http://pbs.twimg.com/profile_images/996346887048499200/3YkUS1WQ_normal.jpg"/>
    <x v="259"/>
    <s v="https://twitter.com/#!/foodmatterslive/status/1157214722468585472"/>
    <m/>
    <m/>
    <s v="1157214722468585472"/>
    <m/>
    <b v="0"/>
    <n v="0"/>
    <s v=""/>
    <b v="0"/>
    <s v="en"/>
    <m/>
    <s v=""/>
    <b v="0"/>
    <n v="0"/>
    <s v=""/>
    <s v="Hootsuite Inc."/>
    <b v="0"/>
    <s v="1157214722468585472"/>
    <s v="Tweet"/>
    <n v="0"/>
    <n v="0"/>
    <m/>
    <m/>
    <m/>
    <m/>
    <m/>
    <m/>
    <m/>
    <m/>
    <n v="2"/>
    <s v="1"/>
    <s v="1"/>
    <n v="0"/>
    <n v="0"/>
    <n v="0"/>
    <n v="0"/>
    <n v="0"/>
    <n v="0"/>
    <n v="9"/>
    <n v="100"/>
    <n v="9"/>
  </r>
  <r>
    <s v="foodmatterslive"/>
    <s v="henryhealthy"/>
    <m/>
    <m/>
    <m/>
    <m/>
    <m/>
    <m/>
    <m/>
    <m/>
    <s v="Yes"/>
    <n v="357"/>
    <m/>
    <m/>
    <x v="0"/>
    <d v="2019-08-07T10:21:59.000"/>
    <s v="RT @HENRYhealthy: Date for your diary: 19th November London @FoodMattersLive 2.55p.m. @HENRYhealthy Policy &amp;amp; Communications Manager, Di Swaâ€¦"/>
    <m/>
    <m/>
    <x v="2"/>
    <m/>
    <s v="http://pbs.twimg.com/profile_images/996346887048499200/3YkUS1WQ_normal.jpg"/>
    <x v="260"/>
    <s v="https://twitter.com/#!/foodmatterslive/status/1159047023351517184"/>
    <m/>
    <m/>
    <s v="1159047023351517184"/>
    <m/>
    <b v="0"/>
    <n v="0"/>
    <s v=""/>
    <b v="0"/>
    <s v="en"/>
    <m/>
    <s v=""/>
    <b v="0"/>
    <n v="3"/>
    <s v="1159032783018348544"/>
    <s v="Twitter Web App"/>
    <b v="0"/>
    <s v="1159032783018348544"/>
    <s v="Tweet"/>
    <n v="0"/>
    <n v="0"/>
    <m/>
    <m/>
    <m/>
    <m/>
    <m/>
    <m/>
    <m/>
    <m/>
    <n v="1"/>
    <s v="1"/>
    <s v="1"/>
    <n v="0"/>
    <n v="0"/>
    <n v="0"/>
    <n v="0"/>
    <n v="0"/>
    <n v="0"/>
    <n v="20"/>
    <n v="100"/>
    <n v="20"/>
  </r>
  <r>
    <s v="foodmatterslive"/>
    <s v="foodmatterslive"/>
    <m/>
    <m/>
    <m/>
    <m/>
    <m/>
    <m/>
    <m/>
    <m/>
    <s v="No"/>
    <n v="358"/>
    <m/>
    <m/>
    <x v="2"/>
    <d v="2019-08-08T13:00:47.000"/>
    <s v="#Reformulation and #portionsize approaches to meeting calorie and sugar reduction targets https://t.co/XWE0E69ZNm #sugartax #childhoodobesity https://t.co/75oPp14Jgf"/>
    <s v="https://www.foodmatterslive.com/visit/2019-schedule/2019-sessions-details-reformulation-and-portion-size-approaches-to-meeting-calorie-and-sugar-reduction-targets"/>
    <s v="foodmatterslive.com"/>
    <x v="116"/>
    <s v="https://pbs.twimg.com/media/EBcxD-gXYAAbt3x.jpg"/>
    <s v="https://pbs.twimg.com/media/EBcxD-gXYAAbt3x.jpg"/>
    <x v="261"/>
    <s v="https://twitter.com/#!/foodmatterslive/status/1159449377666142211"/>
    <m/>
    <m/>
    <s v="1159449377666142211"/>
    <m/>
    <b v="0"/>
    <n v="0"/>
    <s v=""/>
    <b v="0"/>
    <s v="en"/>
    <m/>
    <s v=""/>
    <b v="0"/>
    <n v="0"/>
    <s v=""/>
    <s v="Hootsuite Inc."/>
    <b v="0"/>
    <s v="1159449377666142211"/>
    <s v="Tweet"/>
    <n v="0"/>
    <n v="0"/>
    <m/>
    <m/>
    <m/>
    <m/>
    <m/>
    <m/>
    <m/>
    <m/>
    <n v="2"/>
    <s v="1"/>
    <s v="1"/>
    <n v="0"/>
    <n v="0"/>
    <n v="0"/>
    <n v="0"/>
    <n v="0"/>
    <n v="0"/>
    <n v="13"/>
    <n v="100"/>
    <n v="13"/>
  </r>
  <r>
    <s v="henryhealthy"/>
    <s v="foodmatterslive"/>
    <m/>
    <m/>
    <m/>
    <m/>
    <m/>
    <m/>
    <m/>
    <m/>
    <s v="Yes"/>
    <n v="359"/>
    <m/>
    <m/>
    <x v="0"/>
    <d v="2019-08-07T09:25:23.000"/>
    <s v="Date for your diary: 19th November London @FoodMattersLive 2.55p.m. @HENRYhealthy Policy &amp;amp; Communications Manager, Di Swanston talking about &quot;Obesity prevention in the early years â€“ the HENRY approach to behaviour change&quot; #ChildhoodObesity #Obesity #prevention https://t.co/zt0taQJHff"/>
    <m/>
    <m/>
    <x v="117"/>
    <s v="https://pbs.twimg.com/media/EBW2K8JWsAEcbl0.jpg"/>
    <s v="https://pbs.twimg.com/media/EBW2K8JWsAEcbl0.jpg"/>
    <x v="262"/>
    <s v="https://twitter.com/#!/henryhealthy/status/1159032783018348544"/>
    <m/>
    <m/>
    <s v="1159032783018348544"/>
    <m/>
    <b v="0"/>
    <n v="2"/>
    <s v=""/>
    <b v="0"/>
    <s v="en"/>
    <m/>
    <s v=""/>
    <b v="0"/>
    <n v="3"/>
    <s v=""/>
    <s v="Twitter Web App"/>
    <b v="0"/>
    <s v="1159032783018348544"/>
    <s v="Tweet"/>
    <n v="0"/>
    <n v="0"/>
    <m/>
    <m/>
    <m/>
    <m/>
    <m/>
    <m/>
    <m/>
    <m/>
    <n v="1"/>
    <s v="1"/>
    <s v="1"/>
    <n v="0"/>
    <n v="0"/>
    <n v="0"/>
    <n v="0"/>
    <n v="0"/>
    <n v="0"/>
    <n v="36"/>
    <n v="100"/>
    <n v="36"/>
  </r>
  <r>
    <s v="thehuggroup"/>
    <s v="foodmatterslive"/>
    <m/>
    <m/>
    <m/>
    <m/>
    <m/>
    <m/>
    <m/>
    <m/>
    <s v="No"/>
    <n v="360"/>
    <m/>
    <m/>
    <x v="0"/>
    <d v="2019-08-12T08:38:30.000"/>
    <s v="RT @HENRYhealthy: Date for your diary: 19th November London @FoodMattersLive 2.55p.m. @HENRYhealthy Policy &amp;amp; Communications Manager, Di Swa…"/>
    <m/>
    <m/>
    <x v="2"/>
    <m/>
    <s v="http://pbs.twimg.com/profile_images/1050299903170269184/bdI_Pfq3_normal.jpg"/>
    <x v="263"/>
    <s v="https://twitter.com/#!/thehuggroup/status/1160832920908697606"/>
    <m/>
    <m/>
    <s v="1160832920908697606"/>
    <m/>
    <b v="0"/>
    <n v="0"/>
    <s v=""/>
    <b v="0"/>
    <s v="en"/>
    <m/>
    <s v=""/>
    <b v="0"/>
    <n v="6"/>
    <s v="1159032783018348544"/>
    <s v="Twitter Web App"/>
    <b v="0"/>
    <s v="1159032783018348544"/>
    <s v="Tweet"/>
    <n v="0"/>
    <n v="0"/>
    <m/>
    <m/>
    <m/>
    <m/>
    <m/>
    <m/>
    <m/>
    <m/>
    <n v="1"/>
    <s v="1"/>
    <s v="1"/>
    <m/>
    <m/>
    <m/>
    <m/>
    <m/>
    <m/>
    <m/>
    <m/>
    <m/>
  </r>
  <r>
    <s v="henryhealthy"/>
    <s v="henryhealthy"/>
    <m/>
    <m/>
    <m/>
    <m/>
    <m/>
    <m/>
    <m/>
    <m/>
    <s v="No"/>
    <n v="361"/>
    <m/>
    <m/>
    <x v="2"/>
    <d v="2019-08-06T13:56:13.000"/>
    <s v="@HENRYhealthy completely agrees - prevention of #childhoodobesity needs to be one of the three key strategies to tackle cancer https://t.co/kO7KhepZzR"/>
    <s v="https://twitter.com/CRUK_Policy/status/1156509256658706432"/>
    <s v="twitter.com"/>
    <x v="8"/>
    <m/>
    <s v="http://pbs.twimg.com/profile_images/852506377922674688/CHp65jtE_normal.jpg"/>
    <x v="264"/>
    <s v="https://twitter.com/#!/henryhealthy/status/1158738550273130499"/>
    <m/>
    <m/>
    <s v="1158738550273130499"/>
    <m/>
    <b v="0"/>
    <n v="1"/>
    <s v="2445365480"/>
    <b v="1"/>
    <s v="en"/>
    <m/>
    <s v="1156509256658706432"/>
    <b v="0"/>
    <n v="0"/>
    <s v=""/>
    <s v="Twitter Web App"/>
    <b v="0"/>
    <s v="1158738550273130499"/>
    <s v="Tweet"/>
    <n v="0"/>
    <n v="0"/>
    <m/>
    <m/>
    <m/>
    <m/>
    <m/>
    <m/>
    <m/>
    <m/>
    <n v="1"/>
    <s v="1"/>
    <s v="1"/>
    <n v="0"/>
    <n v="0"/>
    <n v="1"/>
    <n v="5.555555555555555"/>
    <n v="0"/>
    <n v="0"/>
    <n v="17"/>
    <n v="94.44444444444444"/>
    <n v="18"/>
  </r>
  <r>
    <s v="educatormaguk"/>
    <s v="wearefuturel"/>
    <m/>
    <m/>
    <m/>
    <m/>
    <m/>
    <m/>
    <m/>
    <m/>
    <s v="No"/>
    <n v="363"/>
    <m/>
    <m/>
    <x v="0"/>
    <d v="2019-08-01T12:47:53.000"/>
    <s v="Join us @wearefuturel bringing #KS1 &amp;amp; #KS2 #activelearning to your classroom tackling #childhoodobesity #classroombased #competitivepricing https://t.co/byZs6vB0HO"/>
    <m/>
    <m/>
    <x v="118"/>
    <s v="https://pbs.twimg.com/media/EA4q-wpWwAA-sQd.jpg"/>
    <s v="https://pbs.twimg.com/media/EA4q-wpWwAA-sQd.jpg"/>
    <x v="265"/>
    <s v="https://twitter.com/#!/educatormaguk/status/1156909413392887808"/>
    <m/>
    <m/>
    <s v="1156909413392887808"/>
    <m/>
    <b v="0"/>
    <n v="0"/>
    <s v=""/>
    <b v="0"/>
    <s v="en"/>
    <m/>
    <s v=""/>
    <b v="0"/>
    <n v="0"/>
    <s v=""/>
    <s v="SocialOomph"/>
    <b v="0"/>
    <s v="1156909413392887808"/>
    <s v="Tweet"/>
    <n v="0"/>
    <n v="0"/>
    <m/>
    <m/>
    <m/>
    <m/>
    <m/>
    <m/>
    <m/>
    <m/>
    <n v="7"/>
    <s v="28"/>
    <s v="28"/>
    <n v="0"/>
    <n v="0"/>
    <n v="0"/>
    <n v="0"/>
    <n v="0"/>
    <n v="0"/>
    <n v="15"/>
    <n v="100"/>
    <n v="15"/>
  </r>
  <r>
    <s v="educatormaguk"/>
    <s v="wearefuturel"/>
    <m/>
    <m/>
    <m/>
    <m/>
    <m/>
    <m/>
    <m/>
    <m/>
    <s v="No"/>
    <n v="364"/>
    <m/>
    <m/>
    <x v="0"/>
    <d v="2019-08-03T12:47:51.000"/>
    <s v="Join us @wearefuturel bringing #KS1 &amp;amp; #KS2 #activelearning to your classroom tackling #childhoodobesity #classroombased #competitivepricing https://t.co/tkHVcny149"/>
    <m/>
    <m/>
    <x v="118"/>
    <s v="https://pbs.twimg.com/media/EBC-J9KW4AA8GQU.jpg"/>
    <s v="https://pbs.twimg.com/media/EBC-J9KW4AA8GQU.jpg"/>
    <x v="266"/>
    <s v="https://twitter.com/#!/educatormaguk/status/1157634184019660801"/>
    <m/>
    <m/>
    <s v="1157634184019660801"/>
    <m/>
    <b v="0"/>
    <n v="0"/>
    <s v=""/>
    <b v="0"/>
    <s v="en"/>
    <m/>
    <s v=""/>
    <b v="0"/>
    <n v="0"/>
    <s v=""/>
    <s v="SocialOomph"/>
    <b v="0"/>
    <s v="1157634184019660801"/>
    <s v="Tweet"/>
    <n v="0"/>
    <n v="0"/>
    <m/>
    <m/>
    <m/>
    <m/>
    <m/>
    <m/>
    <m/>
    <m/>
    <n v="7"/>
    <s v="28"/>
    <s v="28"/>
    <n v="0"/>
    <n v="0"/>
    <n v="0"/>
    <n v="0"/>
    <n v="0"/>
    <n v="0"/>
    <n v="15"/>
    <n v="100"/>
    <n v="15"/>
  </r>
  <r>
    <s v="educatormaguk"/>
    <s v="wearefuturel"/>
    <m/>
    <m/>
    <m/>
    <m/>
    <m/>
    <m/>
    <m/>
    <m/>
    <s v="No"/>
    <n v="365"/>
    <m/>
    <m/>
    <x v="0"/>
    <d v="2019-08-05T12:48:08.000"/>
    <s v="Join us @wearefuturel bringing #KS1 &amp;amp; #KS2 #activelearning to your classroom tackling #childhoodobesity #classroombased #competitivepricing https://t.co/DKiCq8fDgD"/>
    <m/>
    <m/>
    <x v="118"/>
    <s v="https://pbs.twimg.com/media/EBNRZj8XYAE3g9z.jpg"/>
    <s v="https://pbs.twimg.com/media/EBNRZj8XYAE3g9z.jpg"/>
    <x v="267"/>
    <s v="https://twitter.com/#!/educatormaguk/status/1158359030965919744"/>
    <m/>
    <m/>
    <s v="1158359030965919744"/>
    <m/>
    <b v="0"/>
    <n v="0"/>
    <s v=""/>
    <b v="0"/>
    <s v="en"/>
    <m/>
    <s v=""/>
    <b v="0"/>
    <n v="1"/>
    <s v=""/>
    <s v="SocialOomph"/>
    <b v="0"/>
    <s v="1158359030965919744"/>
    <s v="Tweet"/>
    <n v="0"/>
    <n v="0"/>
    <m/>
    <m/>
    <m/>
    <m/>
    <m/>
    <m/>
    <m/>
    <m/>
    <n v="7"/>
    <s v="28"/>
    <s v="28"/>
    <n v="0"/>
    <n v="0"/>
    <n v="0"/>
    <n v="0"/>
    <n v="0"/>
    <n v="0"/>
    <n v="15"/>
    <n v="100"/>
    <n v="15"/>
  </r>
  <r>
    <s v="educatormaguk"/>
    <s v="wearefuturel"/>
    <m/>
    <m/>
    <m/>
    <m/>
    <m/>
    <m/>
    <m/>
    <m/>
    <s v="No"/>
    <n v="366"/>
    <m/>
    <m/>
    <x v="0"/>
    <d v="2019-08-07T12:47:51.000"/>
    <s v="Join us @wearefuturel bringing #KS1 &amp;amp; #KS2 #activelearning to your classroom tackling #childhoodobesity #classroombased #competitivepricing https://t.co/rMzrsRuhtq"/>
    <m/>
    <m/>
    <x v="118"/>
    <s v="https://pbs.twimg.com/media/EBXkgx2XoAAMFvP.jpg"/>
    <s v="https://pbs.twimg.com/media/EBXkgx2XoAAMFvP.jpg"/>
    <x v="268"/>
    <s v="https://twitter.com/#!/educatormaguk/status/1159083732638347265"/>
    <m/>
    <m/>
    <s v="1159083732638347265"/>
    <m/>
    <b v="0"/>
    <n v="0"/>
    <s v=""/>
    <b v="0"/>
    <s v="en"/>
    <m/>
    <s v=""/>
    <b v="0"/>
    <n v="0"/>
    <s v=""/>
    <s v="SocialOomph"/>
    <b v="0"/>
    <s v="1159083732638347265"/>
    <s v="Tweet"/>
    <n v="0"/>
    <n v="0"/>
    <m/>
    <m/>
    <m/>
    <m/>
    <m/>
    <m/>
    <m/>
    <m/>
    <n v="7"/>
    <s v="28"/>
    <s v="28"/>
    <n v="0"/>
    <n v="0"/>
    <n v="0"/>
    <n v="0"/>
    <n v="0"/>
    <n v="0"/>
    <n v="15"/>
    <n v="100"/>
    <n v="15"/>
  </r>
  <r>
    <s v="educatormaguk"/>
    <s v="wearefuturel"/>
    <m/>
    <m/>
    <m/>
    <m/>
    <m/>
    <m/>
    <m/>
    <m/>
    <s v="No"/>
    <n v="367"/>
    <m/>
    <m/>
    <x v="0"/>
    <d v="2019-08-09T12:47:53.000"/>
    <s v="Join us @wearefuturel bringing #KS1 &amp;amp; #KS2 #activelearning to your classroom tackling #childhoodobesity #classroombased #competitivepricing https://t.co/V6Tk40lVHb"/>
    <m/>
    <m/>
    <x v="118"/>
    <s v="https://pbs.twimg.com/media/EBh3s8CXUAIu0Fz.jpg"/>
    <s v="https://pbs.twimg.com/media/EBh3s8CXUAIu0Fz.jpg"/>
    <x v="269"/>
    <s v="https://twitter.com/#!/educatormaguk/status/1159808519329210368"/>
    <m/>
    <m/>
    <s v="1159808519329210368"/>
    <m/>
    <b v="0"/>
    <n v="0"/>
    <s v=""/>
    <b v="0"/>
    <s v="en"/>
    <m/>
    <s v=""/>
    <b v="0"/>
    <n v="0"/>
    <s v=""/>
    <s v="SocialOomph"/>
    <b v="0"/>
    <s v="1159808519329210368"/>
    <s v="Tweet"/>
    <n v="0"/>
    <n v="0"/>
    <m/>
    <m/>
    <m/>
    <m/>
    <m/>
    <m/>
    <m/>
    <m/>
    <n v="7"/>
    <s v="28"/>
    <s v="28"/>
    <n v="0"/>
    <n v="0"/>
    <n v="0"/>
    <n v="0"/>
    <n v="0"/>
    <n v="0"/>
    <n v="15"/>
    <n v="100"/>
    <n v="15"/>
  </r>
  <r>
    <s v="educatormaguk"/>
    <s v="wearefuturel"/>
    <m/>
    <m/>
    <m/>
    <m/>
    <m/>
    <m/>
    <m/>
    <m/>
    <s v="No"/>
    <n v="368"/>
    <m/>
    <m/>
    <x v="0"/>
    <d v="2019-08-11T12:47:51.000"/>
    <s v="Join us @wearefuturel bringing #KS1 &amp;amp; #KS2 #activelearning to your classroom tackling #childhoodobesity #classroombased #competitivepricing https://t.co/k37IW2FYS3"/>
    <m/>
    <m/>
    <x v="118"/>
    <s v="https://pbs.twimg.com/media/EBsK31FXoAM1GNX.jpg"/>
    <s v="https://pbs.twimg.com/media/EBsK31FXoAM1GNX.jpg"/>
    <x v="270"/>
    <s v="https://twitter.com/#!/educatormaguk/status/1160533285753294850"/>
    <m/>
    <m/>
    <s v="1160533285753294850"/>
    <m/>
    <b v="0"/>
    <n v="0"/>
    <s v=""/>
    <b v="0"/>
    <s v="en"/>
    <m/>
    <s v=""/>
    <b v="0"/>
    <n v="0"/>
    <s v=""/>
    <s v="SocialOomph"/>
    <b v="0"/>
    <s v="1160533285753294850"/>
    <s v="Tweet"/>
    <n v="0"/>
    <n v="0"/>
    <m/>
    <m/>
    <m/>
    <m/>
    <m/>
    <m/>
    <m/>
    <m/>
    <n v="7"/>
    <s v="28"/>
    <s v="28"/>
    <n v="0"/>
    <n v="0"/>
    <n v="0"/>
    <n v="0"/>
    <n v="0"/>
    <n v="0"/>
    <n v="15"/>
    <n v="100"/>
    <n v="15"/>
  </r>
  <r>
    <s v="educatormaguk"/>
    <s v="wearefuturel"/>
    <m/>
    <m/>
    <m/>
    <m/>
    <m/>
    <m/>
    <m/>
    <m/>
    <s v="No"/>
    <n v="369"/>
    <m/>
    <m/>
    <x v="0"/>
    <d v="2019-08-13T12:47:52.000"/>
    <s v="Join us @wearefuturel bringing #KS1 &amp;amp; #KS2 #activelearning to your classroom tackling #childhoodobesity #classroombased #competitivepricing https://t.co/7UEazLklQG"/>
    <m/>
    <m/>
    <x v="118"/>
    <s v="https://pbs.twimg.com/media/EB2eDiyW4AE1f_4.jpg"/>
    <s v="https://pbs.twimg.com/media/EB2eDiyW4AE1f_4.jpg"/>
    <x v="271"/>
    <s v="https://twitter.com/#!/educatormaguk/status/1161258064114278401"/>
    <m/>
    <m/>
    <s v="1161258064114278401"/>
    <m/>
    <b v="0"/>
    <n v="0"/>
    <s v=""/>
    <b v="0"/>
    <s v="en"/>
    <m/>
    <s v=""/>
    <b v="0"/>
    <n v="0"/>
    <s v=""/>
    <s v="SocialOomph"/>
    <b v="0"/>
    <s v="1161258064114278401"/>
    <s v="Tweet"/>
    <n v="0"/>
    <n v="0"/>
    <m/>
    <m/>
    <m/>
    <m/>
    <m/>
    <m/>
    <m/>
    <m/>
    <n v="7"/>
    <s v="28"/>
    <s v="28"/>
    <n v="0"/>
    <n v="0"/>
    <n v="0"/>
    <n v="0"/>
    <n v="0"/>
    <n v="0"/>
    <n v="15"/>
    <n v="100"/>
    <n v="15"/>
  </r>
  <r>
    <s v="n_q_p_c"/>
    <s v="thehuggroup"/>
    <m/>
    <m/>
    <m/>
    <m/>
    <m/>
    <m/>
    <m/>
    <m/>
    <s v="No"/>
    <n v="370"/>
    <m/>
    <m/>
    <x v="0"/>
    <d v="2019-08-13T13:41:41.000"/>
    <s v="RT @TheHugGroup: Did you know?_x000a__x000a_22% of children are overweight by the time they start primary school and by the time they finish this is in…"/>
    <m/>
    <m/>
    <x v="2"/>
    <m/>
    <s v="http://pbs.twimg.com/profile_images/1024636571121840128/bdycnBbU_normal.jpg"/>
    <x v="272"/>
    <s v="https://twitter.com/#!/n_q_p_c/status/1161271609551982592"/>
    <m/>
    <m/>
    <s v="1161271609551982592"/>
    <m/>
    <b v="0"/>
    <n v="0"/>
    <s v=""/>
    <b v="0"/>
    <s v="en"/>
    <m/>
    <s v=""/>
    <b v="0"/>
    <n v="2"/>
    <s v="1161238599662280705"/>
    <s v="Twitter for Android"/>
    <b v="0"/>
    <s v="1161238599662280705"/>
    <s v="Tweet"/>
    <n v="0"/>
    <n v="0"/>
    <m/>
    <m/>
    <m/>
    <m/>
    <m/>
    <m/>
    <m/>
    <m/>
    <n v="1"/>
    <s v="1"/>
    <s v="1"/>
    <n v="0"/>
    <n v="0"/>
    <n v="1"/>
    <n v="3.8461538461538463"/>
    <n v="0"/>
    <n v="0"/>
    <n v="25"/>
    <n v="96.15384615384616"/>
    <n v="26"/>
  </r>
  <r>
    <s v="bigcitieshealth"/>
    <s v="harvardprc"/>
    <m/>
    <m/>
    <m/>
    <m/>
    <m/>
    <m/>
    <m/>
    <m/>
    <s v="No"/>
    <n v="371"/>
    <m/>
    <m/>
    <x v="0"/>
    <d v="2019-08-02T14:00:39.000"/>
    <s v="The @CHOICESproject at the @HarvardPRC has released a request for proposals for a Learning Collaborative Partnership opportunity! The partnership supports state &amp;amp; local health agencies working to reduce #ChildhoodObesity - find out more and apply here! https://t.co/dHJGsbo9ga"/>
    <s v="https://hsph.me/choicesy5rfp"/>
    <s v="hsph.me"/>
    <x v="8"/>
    <m/>
    <s v="http://pbs.twimg.com/profile_images/700468052341575680/TGdi1GLd_normal.jpg"/>
    <x v="273"/>
    <s v="https://twitter.com/#!/bigcitieshealth/status/1157290115921842178"/>
    <m/>
    <m/>
    <s v="1157290115921842178"/>
    <m/>
    <b v="0"/>
    <n v="4"/>
    <s v=""/>
    <b v="0"/>
    <s v="en"/>
    <m/>
    <s v=""/>
    <b v="0"/>
    <n v="3"/>
    <s v=""/>
    <s v="Hootsuite Inc."/>
    <b v="0"/>
    <s v="1157290115921842178"/>
    <s v="Tweet"/>
    <n v="0"/>
    <n v="0"/>
    <m/>
    <m/>
    <m/>
    <m/>
    <m/>
    <m/>
    <m/>
    <m/>
    <n v="1"/>
    <s v="7"/>
    <s v="7"/>
    <m/>
    <m/>
    <m/>
    <m/>
    <m/>
    <m/>
    <m/>
    <m/>
    <m/>
  </r>
  <r>
    <s v="harvardprc"/>
    <s v="choicesproject"/>
    <m/>
    <m/>
    <m/>
    <m/>
    <m/>
    <m/>
    <m/>
    <m/>
    <s v="Yes"/>
    <n v="372"/>
    <m/>
    <m/>
    <x v="0"/>
    <d v="2019-08-01T18:54:50.000"/>
    <s v="The @CHOICESProject is excited to release a request for proposals today for a new Learning Collaborative Partnership opportunity! State &amp;amp; local health agencies: learn about identifying best value for money strategies to reduce #childhoodobesity https://t.co/sYfajsYHe8 https://t.co/viCC5hF5fS"/>
    <s v="https://hsph.me/choicesy5rfp"/>
    <s v="hsph.me"/>
    <x v="8"/>
    <s v="https://pbs.twimg.com/media/EA5-9NhXkAEOi4x.jpg"/>
    <s v="https://pbs.twimg.com/media/EA5-9NhXkAEOi4x.jpg"/>
    <x v="274"/>
    <s v="https://twitter.com/#!/harvardprc/status/1157001762357862400"/>
    <m/>
    <m/>
    <s v="1157001762357862400"/>
    <m/>
    <b v="0"/>
    <n v="1"/>
    <s v=""/>
    <b v="0"/>
    <s v="en"/>
    <m/>
    <s v=""/>
    <b v="0"/>
    <n v="0"/>
    <s v=""/>
    <s v="Twitter Web App"/>
    <b v="0"/>
    <s v="1157001762357862400"/>
    <s v="Tweet"/>
    <n v="0"/>
    <n v="0"/>
    <m/>
    <m/>
    <m/>
    <m/>
    <m/>
    <m/>
    <m/>
    <m/>
    <n v="3"/>
    <s v="7"/>
    <s v="7"/>
    <n v="2"/>
    <n v="5.882352941176471"/>
    <n v="0"/>
    <n v="0"/>
    <n v="0"/>
    <n v="0"/>
    <n v="32"/>
    <n v="94.11764705882354"/>
    <n v="34"/>
  </r>
  <r>
    <s v="harvardprc"/>
    <s v="choicesproject"/>
    <m/>
    <m/>
    <m/>
    <m/>
    <m/>
    <m/>
    <m/>
    <m/>
    <s v="Yes"/>
    <n v="374"/>
    <m/>
    <m/>
    <x v="0"/>
    <d v="2019-08-09T14:58:24.000"/>
    <s v="RT @CHOICESproject: Consider applying to work with us to see which strategies to reduce #childhoodobesity might offer the best value for mo…"/>
    <m/>
    <m/>
    <x v="8"/>
    <m/>
    <s v="http://pbs.twimg.com/profile_images/961704619729674240/k0MG4g7w_normal.jpg"/>
    <x v="275"/>
    <s v="https://twitter.com/#!/harvardprc/status/1159841363082354688"/>
    <m/>
    <m/>
    <s v="1159841363082354688"/>
    <m/>
    <b v="0"/>
    <n v="0"/>
    <s v=""/>
    <b v="1"/>
    <s v="en"/>
    <m/>
    <s v="1157002436525117441"/>
    <b v="0"/>
    <n v="1"/>
    <s v="1159841058638798848"/>
    <s v="Twitter Web App"/>
    <b v="0"/>
    <s v="1159841058638798848"/>
    <s v="Tweet"/>
    <n v="0"/>
    <n v="0"/>
    <m/>
    <m/>
    <m/>
    <m/>
    <m/>
    <m/>
    <m/>
    <m/>
    <n v="3"/>
    <s v="7"/>
    <s v="7"/>
    <n v="2"/>
    <n v="9.090909090909092"/>
    <n v="0"/>
    <n v="0"/>
    <n v="0"/>
    <n v="0"/>
    <n v="20"/>
    <n v="90.9090909090909"/>
    <n v="22"/>
  </r>
  <r>
    <s v="choicesproject"/>
    <s v="harvardprc"/>
    <m/>
    <m/>
    <m/>
    <m/>
    <m/>
    <m/>
    <m/>
    <m/>
    <s v="Yes"/>
    <n v="375"/>
    <m/>
    <m/>
    <x v="0"/>
    <d v="2019-08-02T16:20:54.000"/>
    <s v="RT @BigCitiesHealth: The @CHOICESproject at the @HarvardPRC has released a request for proposals for a Learning Collaborative Partnership o…"/>
    <m/>
    <m/>
    <x v="2"/>
    <m/>
    <s v="http://pbs.twimg.com/profile_images/960911059040243712/J0SInju7_normal.jpg"/>
    <x v="276"/>
    <s v="https://twitter.com/#!/choicesproject/status/1157325410721501188"/>
    <m/>
    <m/>
    <s v="1157325410721501188"/>
    <m/>
    <b v="0"/>
    <n v="0"/>
    <s v=""/>
    <b v="0"/>
    <s v="en"/>
    <m/>
    <s v=""/>
    <b v="0"/>
    <n v="3"/>
    <s v="1157290115921842178"/>
    <s v="Twitter Web App"/>
    <b v="0"/>
    <s v="1157290115921842178"/>
    <s v="Tweet"/>
    <n v="0"/>
    <n v="0"/>
    <m/>
    <m/>
    <m/>
    <m/>
    <m/>
    <m/>
    <m/>
    <m/>
    <n v="1"/>
    <s v="7"/>
    <s v="7"/>
    <m/>
    <m/>
    <m/>
    <m/>
    <m/>
    <m/>
    <m/>
    <m/>
    <m/>
  </r>
  <r>
    <s v="choicesproject"/>
    <s v="choicesproject"/>
    <m/>
    <m/>
    <m/>
    <m/>
    <m/>
    <m/>
    <m/>
    <m/>
    <s v="No"/>
    <n v="378"/>
    <m/>
    <m/>
    <x v="2"/>
    <d v="2019-08-01T18:57:31.000"/>
    <s v="We're pleased to announce that we've just released a request for proposals today for a new Learning Collaborative Partnership! This is a great opportunity for state &amp;amp; local health agencies to apply cost-effectiveness to #childhoodobesity prevention https://t.co/etUcZd9bE0 https://t.co/63VgRauO1D"/>
    <s v="https://hsph.me/choicesy5rfp"/>
    <s v="hsph.me"/>
    <x v="8"/>
    <s v="https://pbs.twimg.com/media/EA5_lClXsAEkBYB.jpg"/>
    <s v="https://pbs.twimg.com/media/EA5_lClXsAEkBYB.jpg"/>
    <x v="277"/>
    <s v="https://twitter.com/#!/choicesproject/status/1157002436525117441"/>
    <m/>
    <m/>
    <s v="1157002436525117441"/>
    <m/>
    <b v="0"/>
    <n v="4"/>
    <s v=""/>
    <b v="0"/>
    <s v="en"/>
    <m/>
    <s v=""/>
    <b v="0"/>
    <n v="2"/>
    <s v=""/>
    <s v="Twitter Web App"/>
    <b v="0"/>
    <s v="1157002436525117441"/>
    <s v="Tweet"/>
    <n v="0"/>
    <n v="0"/>
    <m/>
    <m/>
    <m/>
    <m/>
    <m/>
    <m/>
    <m/>
    <m/>
    <n v="3"/>
    <s v="7"/>
    <s v="7"/>
    <n v="3"/>
    <n v="8.108108108108109"/>
    <n v="0"/>
    <n v="0"/>
    <n v="0"/>
    <n v="0"/>
    <n v="34"/>
    <n v="91.89189189189189"/>
    <n v="37"/>
  </r>
  <r>
    <s v="choicesproject"/>
    <s v="choicesproject"/>
    <m/>
    <m/>
    <m/>
    <m/>
    <m/>
    <m/>
    <m/>
    <m/>
    <s v="No"/>
    <n v="379"/>
    <m/>
    <m/>
    <x v="2"/>
    <d v="2019-08-09T14:57:11.000"/>
    <s v="Consider applying to work with us to see which strategies to reduce #childhoodobesity might offer the best value for money in your state, county, or city! https://t.co/y7hj3FJRc6"/>
    <s v="https://twitter.com/CHOICESproject/status/1157002436525117441"/>
    <s v="twitter.com"/>
    <x v="8"/>
    <m/>
    <s v="http://pbs.twimg.com/profile_images/960911059040243712/J0SInju7_normal.jpg"/>
    <x v="278"/>
    <s v="https://twitter.com/#!/choicesproject/status/1159841058638798848"/>
    <m/>
    <m/>
    <s v="1159841058638798848"/>
    <m/>
    <b v="0"/>
    <n v="2"/>
    <s v=""/>
    <b v="1"/>
    <s v="en"/>
    <m/>
    <s v="1157002436525117441"/>
    <b v="0"/>
    <n v="1"/>
    <s v=""/>
    <s v="Twitter Web App"/>
    <b v="0"/>
    <s v="1159841058638798848"/>
    <s v="Tweet"/>
    <n v="0"/>
    <n v="0"/>
    <m/>
    <m/>
    <m/>
    <m/>
    <m/>
    <m/>
    <m/>
    <m/>
    <n v="3"/>
    <s v="7"/>
    <s v="7"/>
    <n v="2"/>
    <n v="7.6923076923076925"/>
    <n v="0"/>
    <n v="0"/>
    <n v="0"/>
    <n v="0"/>
    <n v="24"/>
    <n v="92.3076923076923"/>
    <n v="26"/>
  </r>
  <r>
    <s v="choicesproject"/>
    <s v="choicesproject"/>
    <m/>
    <m/>
    <m/>
    <m/>
    <m/>
    <m/>
    <m/>
    <m/>
    <s v="No"/>
    <n v="380"/>
    <m/>
    <m/>
    <x v="2"/>
    <d v="2019-08-13T14:00:01.000"/>
    <s v="State &amp;amp; local health agencies: consider applying for a Learning Collaborative Partnership with us to explore #childhoodobesity prevention strategies. Tune in to a Q&amp;amp;A webinar 3pm ET on Aug 19! More details: https://t.co/etUcZd9bE0 https://t.co/DC98NZ79i7"/>
    <s v="https://hsph.me/choicesy5rfp"/>
    <s v="hsph.me"/>
    <x v="8"/>
    <s v="https://pbs.twimg.com/media/EBjet0JUwAAc4mb.jpg"/>
    <s v="https://pbs.twimg.com/media/EBjet0JUwAAc4mb.jpg"/>
    <x v="279"/>
    <s v="https://twitter.com/#!/choicesproject/status/1161276222833397760"/>
    <m/>
    <m/>
    <s v="1161276222833397760"/>
    <m/>
    <b v="0"/>
    <n v="0"/>
    <s v=""/>
    <b v="0"/>
    <s v="en"/>
    <m/>
    <s v=""/>
    <b v="0"/>
    <n v="0"/>
    <s v=""/>
    <s v="TweetDeck"/>
    <b v="0"/>
    <s v="1161276222833397760"/>
    <s v="Tweet"/>
    <n v="0"/>
    <n v="0"/>
    <m/>
    <m/>
    <m/>
    <m/>
    <m/>
    <m/>
    <m/>
    <m/>
    <n v="3"/>
    <s v="7"/>
    <s v="7"/>
    <n v="0"/>
    <n v="0"/>
    <n v="0"/>
    <n v="0"/>
    <n v="0"/>
    <n v="0"/>
    <n v="34"/>
    <n v="100"/>
    <n v="34"/>
  </r>
  <r>
    <s v="drprasad77"/>
    <s v="fssaiindia"/>
    <m/>
    <m/>
    <m/>
    <m/>
    <m/>
    <m/>
    <m/>
    <m/>
    <s v="No"/>
    <n v="381"/>
    <m/>
    <m/>
    <x v="0"/>
    <d v="2019-08-13T14:10:57.000"/>
    <s v="We absolutely need to know the nutritional information of every product sold by #Dominos with the rise of #NCDs and  #childhoodobesity.  @dominos @dominos_india @MOFPI_GOI @fssaiindia https://t.co/2SvemXVmFh"/>
    <s v="https://twitter.com/nathanirr/status/1161236383119208449"/>
    <s v="twitter.com"/>
    <x v="119"/>
    <m/>
    <s v="http://pbs.twimg.com/profile_images/1034454130620813312/tdzYgnIA_normal.jpg"/>
    <x v="280"/>
    <s v="https://twitter.com/#!/drprasad77/status/1161278974611349506"/>
    <m/>
    <m/>
    <s v="1161278974611349506"/>
    <m/>
    <b v="0"/>
    <n v="1"/>
    <s v=""/>
    <b v="1"/>
    <s v="en"/>
    <m/>
    <s v="1161236383119208449"/>
    <b v="0"/>
    <n v="0"/>
    <s v=""/>
    <s v="Twitter for iPhone"/>
    <b v="0"/>
    <s v="1161278974611349506"/>
    <s v="Tweet"/>
    <n v="0"/>
    <n v="0"/>
    <s v="72.74484,18.845343 _x000a_73.003648,18.845343 _x000a_73.003648,19.502937 _x000a_72.74484,19.502937"/>
    <s v="India"/>
    <s v="IN"/>
    <s v="Mumbai, India"/>
    <s v="7929cea6bd5b32bd"/>
    <s v="Mumbai"/>
    <s v="city"/>
    <s v="https://api.twitter.com/1.1/geo/id/7929cea6bd5b32bd.json"/>
    <n v="1"/>
    <s v="8"/>
    <s v="8"/>
    <m/>
    <m/>
    <m/>
    <m/>
    <m/>
    <m/>
    <m/>
    <m/>
    <m/>
  </r>
  <r>
    <s v="nccor"/>
    <s v="nccor"/>
    <m/>
    <m/>
    <m/>
    <m/>
    <m/>
    <m/>
    <m/>
    <m/>
    <s v="No"/>
    <n v="385"/>
    <m/>
    <m/>
    <x v="2"/>
    <d v="2019-07-31T15:00:01.000"/>
    <s v="The Measures Registry is a searchable database of diet and #physicalactivity measures relevant to #childhoodobesity research available at your fingertips!"/>
    <m/>
    <m/>
    <x v="120"/>
    <m/>
    <s v="http://pbs.twimg.com/profile_images/827273933145595905/aJPRMTZg_normal.jpg"/>
    <x v="281"/>
    <s v="https://twitter.com/#!/nccor/status/1156580277965115392"/>
    <m/>
    <m/>
    <s v="1156580277965115392"/>
    <m/>
    <b v="0"/>
    <n v="1"/>
    <s v=""/>
    <b v="0"/>
    <s v="en"/>
    <m/>
    <s v=""/>
    <b v="0"/>
    <n v="1"/>
    <s v=""/>
    <s v="Twitter Ads Composer"/>
    <b v="0"/>
    <s v="1156580277965115392"/>
    <s v="Tweet"/>
    <n v="0"/>
    <n v="0"/>
    <m/>
    <m/>
    <m/>
    <m/>
    <m/>
    <m/>
    <m/>
    <m/>
    <n v="1"/>
    <s v="14"/>
    <s v="14"/>
    <n v="1"/>
    <n v="5"/>
    <n v="0"/>
    <n v="0"/>
    <n v="0"/>
    <n v="0"/>
    <n v="19"/>
    <n v="95"/>
    <n v="20"/>
  </r>
  <r>
    <s v="monitor_ph"/>
    <s v="nccor"/>
    <m/>
    <m/>
    <m/>
    <m/>
    <m/>
    <m/>
    <m/>
    <m/>
    <s v="No"/>
    <n v="386"/>
    <m/>
    <m/>
    <x v="0"/>
    <d v="2019-07-31T15:00:09.000"/>
    <s v="RT @NCCOR: The Measures Registry is a searchable database of diet and #physicalactivity measures relevant to #childhoodobesity research ava…"/>
    <m/>
    <m/>
    <x v="120"/>
    <m/>
    <s v="http://pbs.twimg.com/profile_images/870025490576195584/-j8sNx6W_normal.jpg"/>
    <x v="282"/>
    <s v="https://twitter.com/#!/monitor_ph/status/1156580311775531008"/>
    <m/>
    <m/>
    <s v="1156580311775531008"/>
    <m/>
    <b v="0"/>
    <n v="0"/>
    <s v=""/>
    <b v="0"/>
    <s v="en"/>
    <m/>
    <s v=""/>
    <b v="0"/>
    <n v="1"/>
    <s v="1156580277965115392"/>
    <s v="publichealthaggregator"/>
    <b v="0"/>
    <s v="1156580277965115392"/>
    <s v="Tweet"/>
    <n v="0"/>
    <n v="0"/>
    <m/>
    <m/>
    <m/>
    <m/>
    <m/>
    <m/>
    <m/>
    <m/>
    <n v="1"/>
    <s v="14"/>
    <s v="14"/>
    <n v="0"/>
    <n v="0"/>
    <n v="0"/>
    <n v="0"/>
    <n v="0"/>
    <n v="0"/>
    <n v="19"/>
    <n v="100"/>
    <n v="19"/>
  </r>
  <r>
    <s v="monitor_ph"/>
    <s v="harvardchansph"/>
    <m/>
    <m/>
    <m/>
    <m/>
    <m/>
    <m/>
    <m/>
    <m/>
    <s v="No"/>
    <n v="387"/>
    <m/>
    <m/>
    <x v="0"/>
    <d v="2019-08-13T17:22:10.000"/>
    <s v="RT @HarvardChanSPH: An opportunity for state, city, and county health agencies to identify the best ways to reduce #childhoodobesity: https…"/>
    <m/>
    <m/>
    <x v="8"/>
    <m/>
    <s v="http://pbs.twimg.com/profile_images/870025490576195584/-j8sNx6W_normal.jpg"/>
    <x v="283"/>
    <s v="https://twitter.com/#!/monitor_ph/status/1161327096821616645"/>
    <m/>
    <m/>
    <s v="1161327096821616645"/>
    <m/>
    <b v="0"/>
    <n v="0"/>
    <s v=""/>
    <b v="1"/>
    <s v="en"/>
    <m/>
    <s v="1159841058638798848"/>
    <b v="0"/>
    <n v="4"/>
    <s v="1161327056162099207"/>
    <s v="publichealthaggregator"/>
    <b v="0"/>
    <s v="1161327056162099207"/>
    <s v="Tweet"/>
    <n v="0"/>
    <n v="0"/>
    <m/>
    <m/>
    <m/>
    <m/>
    <m/>
    <m/>
    <m/>
    <m/>
    <n v="1"/>
    <s v="14"/>
    <s v="14"/>
    <n v="1"/>
    <n v="5"/>
    <n v="0"/>
    <n v="0"/>
    <n v="0"/>
    <n v="0"/>
    <n v="19"/>
    <n v="95"/>
    <n v="20"/>
  </r>
  <r>
    <s v="ffl_lamsouth"/>
    <s v="lb_southwark"/>
    <m/>
    <m/>
    <m/>
    <m/>
    <m/>
    <m/>
    <m/>
    <m/>
    <s v="No"/>
    <n v="388"/>
    <m/>
    <m/>
    <x v="0"/>
    <d v="2019-08-07T11:48:10.000"/>
    <s v="How did Phoenix primary school get pupils eating more veg? Tip 2: their lunchtime supervisors started giving out salad to pupils at their tables so they could easily get 'top-ups' as and when they wanted @SAfoodforlife @lb_southwark #Child-centred #schoolfood #childhoodobesity https://t.co/vfA1neruDT"/>
    <m/>
    <m/>
    <x v="121"/>
    <s v="https://pbs.twimg.com/media/EBXW2e7WsAEpFPS.jpg"/>
    <s v="https://pbs.twimg.com/media/EBXW2e7WsAEpFPS.jpg"/>
    <x v="284"/>
    <s v="https://twitter.com/#!/ffl_lamsouth/status/1159068713477427200"/>
    <m/>
    <m/>
    <s v="1159068713477427200"/>
    <m/>
    <b v="0"/>
    <n v="1"/>
    <s v=""/>
    <b v="0"/>
    <s v="en"/>
    <m/>
    <s v=""/>
    <b v="0"/>
    <n v="0"/>
    <s v=""/>
    <s v="Hootsuite Inc."/>
    <b v="0"/>
    <s v="1159068713477427200"/>
    <s v="Tweet"/>
    <n v="0"/>
    <n v="0"/>
    <m/>
    <m/>
    <m/>
    <m/>
    <m/>
    <m/>
    <m/>
    <m/>
    <n v="1"/>
    <s v="4"/>
    <s v="4"/>
    <m/>
    <m/>
    <m/>
    <m/>
    <m/>
    <m/>
    <m/>
    <m/>
    <m/>
  </r>
  <r>
    <s v="ffl_lamsouth"/>
    <s v="mayflowerfed"/>
    <m/>
    <m/>
    <m/>
    <m/>
    <m/>
    <m/>
    <m/>
    <m/>
    <s v="No"/>
    <n v="390"/>
    <m/>
    <m/>
    <x v="0"/>
    <d v="2019-08-13T17:29:55.000"/>
    <s v="Find out about how ISS Catering and Phoenix Primary School have collaborated to connect what pupils learn in the classroom about food &amp;amp; nutrition with what they eat at lunchtime: https://t.co/glG85ehScu @ISS_Education @MayflowerFed #schoolfood #RealWorldLearning #childhoodobesity https://t.co/Q0rADxLqoF"/>
    <s v="https://www.feedinghungryminds.co.uk/rethinking-healthy-eating-in-lambeth-southwark-with-the-soil-association/"/>
    <s v="co.uk"/>
    <x v="122"/>
    <s v="https://pbs.twimg.com/media/EB3elBdWwAAt9j5.jpg"/>
    <s v="https://pbs.twimg.com/media/EB3elBdWwAAt9j5.jpg"/>
    <x v="285"/>
    <s v="https://twitter.com/#!/ffl_lamsouth/status/1161329047118471169"/>
    <m/>
    <m/>
    <s v="1161329047118471169"/>
    <m/>
    <b v="0"/>
    <n v="3"/>
    <s v=""/>
    <b v="0"/>
    <s v="en"/>
    <m/>
    <s v=""/>
    <b v="0"/>
    <n v="2"/>
    <s v=""/>
    <s v="Twitter Web App"/>
    <b v="0"/>
    <s v="1161329047118471169"/>
    <s v="Tweet"/>
    <n v="0"/>
    <n v="0"/>
    <m/>
    <m/>
    <m/>
    <m/>
    <m/>
    <m/>
    <m/>
    <m/>
    <n v="1"/>
    <s v="4"/>
    <s v="4"/>
    <m/>
    <m/>
    <m/>
    <m/>
    <m/>
    <m/>
    <m/>
    <m/>
    <m/>
  </r>
  <r>
    <s v="ffl_lamsouth"/>
    <s v="gsttcharity"/>
    <m/>
    <m/>
    <m/>
    <m/>
    <m/>
    <m/>
    <m/>
    <m/>
    <s v="No"/>
    <n v="392"/>
    <m/>
    <m/>
    <x v="0"/>
    <d v="2019-08-08T14:30:29.000"/>
    <s v="RT @GSTTCharity: &quot;With 2 in 3 adults and 1 in 3 children in the UK overweight or obese, future regulation should come as no surprise.&quot; Alon…"/>
    <m/>
    <m/>
    <x v="2"/>
    <m/>
    <s v="http://pbs.twimg.com/profile_images/1075078522287386624/U_YBOgaQ_normal.jpg"/>
    <x v="286"/>
    <s v="https://twitter.com/#!/ffl_lamsouth/status/1159471951636832258"/>
    <m/>
    <m/>
    <s v="1159471951636832258"/>
    <m/>
    <b v="0"/>
    <n v="0"/>
    <s v=""/>
    <b v="1"/>
    <s v="en"/>
    <m/>
    <s v="1159080499001716737"/>
    <b v="0"/>
    <n v="4"/>
    <s v="1159122688214016002"/>
    <s v="Twitter for Android"/>
    <b v="0"/>
    <s v="1159122688214016002"/>
    <s v="Tweet"/>
    <n v="0"/>
    <n v="0"/>
    <m/>
    <m/>
    <m/>
    <m/>
    <m/>
    <m/>
    <m/>
    <m/>
    <n v="1"/>
    <s v="4"/>
    <s v="4"/>
    <n v="0"/>
    <n v="0"/>
    <n v="2"/>
    <n v="7.6923076923076925"/>
    <n v="0"/>
    <n v="0"/>
    <n v="24"/>
    <n v="92.3076923076923"/>
    <n v="26"/>
  </r>
  <r>
    <s v="harvardchansph"/>
    <s v="harvardchansph"/>
    <m/>
    <m/>
    <m/>
    <m/>
    <m/>
    <m/>
    <m/>
    <m/>
    <s v="No"/>
    <n v="393"/>
    <m/>
    <m/>
    <x v="2"/>
    <d v="2019-08-13T17:22:01.000"/>
    <s v="An opportunity for state, city, and county health agencies to identify the best ways to reduce #childhoodobesity: https://t.co/qUuoXBAISX"/>
    <s v="https://twitter.com/CHOICESproject/status/1159841058638798848"/>
    <s v="twitter.com"/>
    <x v="8"/>
    <m/>
    <s v="http://pbs.twimg.com/profile_images/575390676612857857/vmDt14tE_normal.png"/>
    <x v="287"/>
    <s v="https://twitter.com/#!/harvardchansph/status/1161327056162099207"/>
    <m/>
    <m/>
    <s v="1161327056162099207"/>
    <m/>
    <b v="0"/>
    <n v="9"/>
    <s v=""/>
    <b v="1"/>
    <s v="en"/>
    <m/>
    <s v="1159841058638798848"/>
    <b v="0"/>
    <n v="4"/>
    <s v=""/>
    <s v="Buffer"/>
    <b v="0"/>
    <s v="1161327056162099207"/>
    <s v="Tweet"/>
    <n v="0"/>
    <n v="0"/>
    <m/>
    <m/>
    <m/>
    <m/>
    <m/>
    <m/>
    <m/>
    <m/>
    <n v="1"/>
    <s v="14"/>
    <s v="14"/>
    <n v="1"/>
    <n v="5.882352941176471"/>
    <n v="0"/>
    <n v="0"/>
    <n v="0"/>
    <n v="0"/>
    <n v="16"/>
    <n v="94.11764705882354"/>
    <n v="17"/>
  </r>
  <r>
    <s v="cdevalicourt"/>
    <s v="harvardchansph"/>
    <m/>
    <m/>
    <m/>
    <m/>
    <m/>
    <m/>
    <m/>
    <m/>
    <s v="No"/>
    <n v="394"/>
    <m/>
    <m/>
    <x v="0"/>
    <d v="2019-08-13T17:40:34.000"/>
    <s v="RT @HarvardChanSPH: An opportunity for state, city, and county health agencies to identify the best ways to reduce #childhoodobesity: https…"/>
    <m/>
    <m/>
    <x v="8"/>
    <m/>
    <s v="http://pbs.twimg.com/profile_images/826805867072847873/xOKaCypa_normal.jpg"/>
    <x v="288"/>
    <s v="https://twitter.com/#!/cdevalicourt/status/1161331724011397127"/>
    <m/>
    <m/>
    <s v="1161331724011397127"/>
    <m/>
    <b v="0"/>
    <n v="0"/>
    <s v=""/>
    <b v="1"/>
    <s v="en"/>
    <m/>
    <s v="1159841058638798848"/>
    <b v="0"/>
    <n v="4"/>
    <s v="1161327056162099207"/>
    <s v="Twitter Web App"/>
    <b v="0"/>
    <s v="1161327056162099207"/>
    <s v="Tweet"/>
    <n v="0"/>
    <n v="0"/>
    <m/>
    <m/>
    <m/>
    <m/>
    <m/>
    <m/>
    <m/>
    <m/>
    <n v="1"/>
    <s v="14"/>
    <s v="14"/>
    <n v="1"/>
    <n v="5"/>
    <n v="0"/>
    <n v="0"/>
    <n v="0"/>
    <n v="0"/>
    <n v="19"/>
    <n v="95"/>
    <n v="20"/>
  </r>
  <r>
    <s v="leyfcareers"/>
    <s v="mayoroflondon"/>
    <m/>
    <m/>
    <m/>
    <m/>
    <m/>
    <m/>
    <m/>
    <m/>
    <s v="No"/>
    <n v="395"/>
    <m/>
    <m/>
    <x v="0"/>
    <d v="2019-08-13T18:45:00.000"/>
    <s v="Positive eating habits start at home. LEYF are passionate about tackling #childhoodobesity. We have teamed up with @GSTTCharity and have a firm seat on the @MayorofLondon #Obesitytaskforce https://t.co/lI5tAaO9LH"/>
    <m/>
    <m/>
    <x v="123"/>
    <s v="https://pbs.twimg.com/media/EB2Y-EbXkAM1SO5.jpg"/>
    <s v="https://pbs.twimg.com/media/EB2Y-EbXkAM1SO5.jpg"/>
    <x v="289"/>
    <s v="https://twitter.com/#!/leyfcareers/status/1161347939828035584"/>
    <m/>
    <m/>
    <s v="1161347939828035584"/>
    <m/>
    <b v="0"/>
    <n v="0"/>
    <s v=""/>
    <b v="0"/>
    <s v="en"/>
    <m/>
    <s v=""/>
    <b v="0"/>
    <n v="0"/>
    <s v=""/>
    <s v="TweetDeck"/>
    <b v="0"/>
    <s v="1161347939828035584"/>
    <s v="Tweet"/>
    <n v="0"/>
    <n v="0"/>
    <m/>
    <m/>
    <m/>
    <m/>
    <m/>
    <m/>
    <m/>
    <m/>
    <n v="1"/>
    <s v="4"/>
    <s v="4"/>
    <n v="2"/>
    <n v="7.407407407407407"/>
    <n v="0"/>
    <n v="0"/>
    <n v="0"/>
    <n v="0"/>
    <n v="25"/>
    <n v="92.5925925925926"/>
    <n v="27"/>
  </r>
  <r>
    <s v="gsttcharity"/>
    <s v="gsttcharity"/>
    <m/>
    <m/>
    <m/>
    <m/>
    <m/>
    <m/>
    <m/>
    <m/>
    <s v="No"/>
    <n v="396"/>
    <m/>
    <m/>
    <x v="2"/>
    <d v="2019-08-05T13:45:06.000"/>
    <s v="1 in 10 children start school obese in the UK. Our #ChildhoodObesity programme aims to close the obesity deprivation gap in Lambeth and Southwark by ensuring homes, schools and streets make the healthy thing to do, the easy thing to do. Find out more: https://t.co/x4SLKrSq3A https://t.co/4aPqbWfMgv"/>
    <s v="https://www.gsttcharity.org.uk/what-we-do/our-programmes/childhood-obesity-0"/>
    <s v="org.uk"/>
    <x v="8"/>
    <s v="https://pbs.twimg.com/media/EBNecAoW4AYAyyl.jpg"/>
    <s v="https://pbs.twimg.com/media/EBNecAoW4AYAyyl.jpg"/>
    <x v="290"/>
    <s v="https://twitter.com/#!/gsttcharity/status/1158373366237188097"/>
    <m/>
    <m/>
    <s v="1158373366237188097"/>
    <m/>
    <b v="0"/>
    <n v="0"/>
    <s v=""/>
    <b v="0"/>
    <s v="en"/>
    <m/>
    <s v=""/>
    <b v="0"/>
    <n v="0"/>
    <s v=""/>
    <s v="Hootsuite Inc."/>
    <b v="0"/>
    <s v="1158373366237188097"/>
    <s v="Tweet"/>
    <n v="0"/>
    <n v="0"/>
    <m/>
    <m/>
    <m/>
    <m/>
    <m/>
    <m/>
    <m/>
    <m/>
    <n v="2"/>
    <s v="4"/>
    <s v="4"/>
    <n v="2"/>
    <n v="4.545454545454546"/>
    <n v="1"/>
    <n v="2.272727272727273"/>
    <n v="0"/>
    <n v="0"/>
    <n v="41"/>
    <n v="93.18181818181819"/>
    <n v="44"/>
  </r>
  <r>
    <s v="gsttcharity"/>
    <s v="gsttcharity"/>
    <m/>
    <m/>
    <m/>
    <m/>
    <m/>
    <m/>
    <m/>
    <m/>
    <s v="No"/>
    <n v="397"/>
    <m/>
    <m/>
    <x v="2"/>
    <d v="2019-08-13T08:36:32.000"/>
    <s v="How do you improve complex health issues like #ChildhoodObesity and #LTCs in cities? Explore how we do it in our home in South London by combining insight, collaborating and working beyond our local boundaries to drive lasting change https://t.co/tjjA17zzMM #PlaceBasedHealth https://t.co/HcqD2iayQJ"/>
    <s v="https://www.gsttcharity.org.uk/content/our-place-based-approach-improving-urban-health#2"/>
    <s v="org.uk"/>
    <x v="124"/>
    <s v="https://pbs.twimg.com/tweet_video_thumb/EB1khG5XkAAc0Ys.jpg"/>
    <s v="https://pbs.twimg.com/tweet_video_thumb/EB1khG5XkAAc0Ys.jpg"/>
    <x v="291"/>
    <s v="https://twitter.com/#!/gsttcharity/status/1161194815259910144"/>
    <m/>
    <m/>
    <s v="1161194815259910144"/>
    <m/>
    <b v="0"/>
    <n v="0"/>
    <s v=""/>
    <b v="0"/>
    <s v="en"/>
    <m/>
    <s v=""/>
    <b v="0"/>
    <n v="0"/>
    <s v=""/>
    <s v="Twitter Web App"/>
    <b v="0"/>
    <s v="1161194815259910144"/>
    <s v="Tweet"/>
    <n v="0"/>
    <n v="0"/>
    <m/>
    <m/>
    <m/>
    <m/>
    <m/>
    <m/>
    <m/>
    <m/>
    <n v="2"/>
    <s v="4"/>
    <s v="4"/>
    <n v="2"/>
    <n v="5.128205128205129"/>
    <n v="2"/>
    <n v="5.128205128205129"/>
    <n v="0"/>
    <n v="0"/>
    <n v="35"/>
    <n v="89.74358974358974"/>
    <n v="39"/>
  </r>
  <r>
    <s v="weightnomoredc"/>
    <s v="weightnomoredc"/>
    <m/>
    <m/>
    <m/>
    <m/>
    <m/>
    <m/>
    <m/>
    <m/>
    <s v="No"/>
    <n v="399"/>
    <m/>
    <m/>
    <x v="2"/>
    <d v="2019-08-05T18:55:10.000"/>
    <s v="Childhood obesity is a result of ADULT behavior. I posted an &quot;Open Letter&quot; to parents today on #LinkedIn: https://t.co/QjklSnuuyH #weightloss #childhoodobesity #health #fitness"/>
    <s v="https://www.linkedin.com/pulse/dear-parents-lori-boxer-/"/>
    <s v="linkedin.com"/>
    <x v="125"/>
    <m/>
    <s v="http://pbs.twimg.com/profile_images/894425099096477696/fJn6-jg5_normal.jpg"/>
    <x v="292"/>
    <s v="https://twitter.com/#!/weightnomoredc/status/1158451394564755456"/>
    <m/>
    <m/>
    <s v="1158451394564755456"/>
    <m/>
    <b v="0"/>
    <n v="1"/>
    <s v=""/>
    <b v="0"/>
    <s v="en"/>
    <m/>
    <s v=""/>
    <b v="0"/>
    <n v="0"/>
    <s v=""/>
    <s v="Hootsuite Inc."/>
    <b v="0"/>
    <s v="1158451394564755456"/>
    <s v="Tweet"/>
    <n v="0"/>
    <n v="0"/>
    <m/>
    <m/>
    <m/>
    <m/>
    <m/>
    <m/>
    <m/>
    <m/>
    <n v="7"/>
    <s v="34"/>
    <s v="34"/>
    <n v="0"/>
    <n v="0"/>
    <n v="0"/>
    <n v="0"/>
    <n v="0"/>
    <n v="0"/>
    <n v="22"/>
    <n v="100"/>
    <n v="22"/>
  </r>
  <r>
    <s v="weightnomoredc"/>
    <s v="weightnomoredc"/>
    <m/>
    <m/>
    <m/>
    <m/>
    <m/>
    <m/>
    <m/>
    <m/>
    <s v="No"/>
    <n v="400"/>
    <m/>
    <m/>
    <x v="2"/>
    <d v="2019-08-06T19:01:53.000"/>
    <s v="Childhood obesity is a result of ADULT behavior. I posted an &quot;Open Letter&quot; to parents today on #LinkedIn: https://t.co/QjklSnuuyH #weightloss #childhoodobesity #health #fitness"/>
    <s v="https://www.linkedin.com/pulse/dear-parents-lori-boxer-/"/>
    <s v="linkedin.com"/>
    <x v="125"/>
    <m/>
    <s v="http://pbs.twimg.com/profile_images/894425099096477696/fJn6-jg5_normal.jpg"/>
    <x v="293"/>
    <s v="https://twitter.com/#!/weightnomoredc/status/1158815475557646337"/>
    <m/>
    <m/>
    <s v="1158815475557646337"/>
    <m/>
    <b v="0"/>
    <n v="0"/>
    <s v=""/>
    <b v="0"/>
    <s v="en"/>
    <m/>
    <s v=""/>
    <b v="0"/>
    <n v="0"/>
    <s v=""/>
    <s v="Hootsuite Inc."/>
    <b v="0"/>
    <s v="1158815475557646337"/>
    <s v="Tweet"/>
    <n v="0"/>
    <n v="0"/>
    <m/>
    <m/>
    <m/>
    <m/>
    <m/>
    <m/>
    <m/>
    <m/>
    <n v="7"/>
    <s v="34"/>
    <s v="34"/>
    <n v="0"/>
    <n v="0"/>
    <n v="0"/>
    <n v="0"/>
    <n v="0"/>
    <n v="0"/>
    <n v="22"/>
    <n v="100"/>
    <n v="22"/>
  </r>
  <r>
    <s v="weightnomoredc"/>
    <s v="weightnomoredc"/>
    <m/>
    <m/>
    <m/>
    <m/>
    <m/>
    <m/>
    <m/>
    <m/>
    <s v="No"/>
    <n v="401"/>
    <m/>
    <m/>
    <x v="2"/>
    <d v="2019-08-07T18:55:11.000"/>
    <s v="Childhood obesity is a result of ADULT behavior. I posted an &quot;Open Letter&quot; to parents today on #LinkedIn: https://t.co/QjklSnuuyH #weightloss #childhoodobesity #health #fitness"/>
    <s v="https://www.linkedin.com/pulse/dear-parents-lori-boxer-/"/>
    <s v="linkedin.com"/>
    <x v="125"/>
    <m/>
    <s v="http://pbs.twimg.com/profile_images/894425099096477696/fJn6-jg5_normal.jpg"/>
    <x v="294"/>
    <s v="https://twitter.com/#!/weightnomoredc/status/1159176176134447105"/>
    <m/>
    <m/>
    <s v="1159176176134447105"/>
    <m/>
    <b v="0"/>
    <n v="1"/>
    <s v=""/>
    <b v="0"/>
    <s v="en"/>
    <m/>
    <s v=""/>
    <b v="0"/>
    <n v="0"/>
    <s v=""/>
    <s v="Hootsuite Inc."/>
    <b v="0"/>
    <s v="1159176176134447105"/>
    <s v="Tweet"/>
    <n v="0"/>
    <n v="0"/>
    <m/>
    <m/>
    <m/>
    <m/>
    <m/>
    <m/>
    <m/>
    <m/>
    <n v="7"/>
    <s v="34"/>
    <s v="34"/>
    <n v="0"/>
    <n v="0"/>
    <n v="0"/>
    <n v="0"/>
    <n v="0"/>
    <n v="0"/>
    <n v="22"/>
    <n v="100"/>
    <n v="22"/>
  </r>
  <r>
    <s v="weightnomoredc"/>
    <s v="weightnomoredc"/>
    <m/>
    <m/>
    <m/>
    <m/>
    <m/>
    <m/>
    <m/>
    <m/>
    <s v="No"/>
    <n v="402"/>
    <m/>
    <m/>
    <x v="2"/>
    <d v="2019-08-08T18:55:11.000"/>
    <s v="Childhood obesity is a result of ADULT behavior. I posted an &quot;Open Letter&quot; to parents today on #LinkedIn: https://t.co/QjklSnuuyH #weightloss #childhoodobesity #health #fitness"/>
    <s v="https://www.linkedin.com/pulse/dear-parents-lori-boxer-/"/>
    <s v="linkedin.com"/>
    <x v="125"/>
    <m/>
    <s v="http://pbs.twimg.com/profile_images/894425099096477696/fJn6-jg5_normal.jpg"/>
    <x v="295"/>
    <s v="https://twitter.com/#!/weightnomoredc/status/1159538562695667712"/>
    <m/>
    <m/>
    <s v="1159538562695667712"/>
    <m/>
    <b v="0"/>
    <n v="0"/>
    <s v=""/>
    <b v="0"/>
    <s v="en"/>
    <m/>
    <s v=""/>
    <b v="0"/>
    <n v="0"/>
    <s v=""/>
    <s v="Hootsuite Inc."/>
    <b v="0"/>
    <s v="1159538562695667712"/>
    <s v="Tweet"/>
    <n v="0"/>
    <n v="0"/>
    <m/>
    <m/>
    <m/>
    <m/>
    <m/>
    <m/>
    <m/>
    <m/>
    <n v="7"/>
    <s v="34"/>
    <s v="34"/>
    <n v="0"/>
    <n v="0"/>
    <n v="0"/>
    <n v="0"/>
    <n v="0"/>
    <n v="0"/>
    <n v="22"/>
    <n v="100"/>
    <n v="22"/>
  </r>
  <r>
    <s v="weightnomoredc"/>
    <s v="weightnomoredc"/>
    <m/>
    <m/>
    <m/>
    <m/>
    <m/>
    <m/>
    <m/>
    <m/>
    <s v="No"/>
    <n v="403"/>
    <m/>
    <m/>
    <x v="2"/>
    <d v="2019-08-09T19:10:15.000"/>
    <s v="Childhood obesity is a result of ADULT behavior. I posted an &quot;Open Letter&quot; to parents today on #LinkedIn: https://t.co/QjklSnM5qf #weightloss #childhoodobesity #health #fitness"/>
    <s v="https://www.linkedin.com/pulse/dear-parents-lori-boxer-/"/>
    <s v="linkedin.com"/>
    <x v="125"/>
    <m/>
    <s v="http://pbs.twimg.com/profile_images/894425099096477696/fJn6-jg5_normal.jpg"/>
    <x v="296"/>
    <s v="https://twitter.com/#!/weightnomoredc/status/1159904744913031168"/>
    <m/>
    <m/>
    <s v="1159904744913031168"/>
    <m/>
    <b v="0"/>
    <n v="0"/>
    <s v=""/>
    <b v="0"/>
    <s v="en"/>
    <m/>
    <s v=""/>
    <b v="0"/>
    <n v="0"/>
    <s v=""/>
    <s v="Hootsuite Inc."/>
    <b v="0"/>
    <s v="1159904744913031168"/>
    <s v="Tweet"/>
    <n v="0"/>
    <n v="0"/>
    <m/>
    <m/>
    <m/>
    <m/>
    <m/>
    <m/>
    <m/>
    <m/>
    <n v="7"/>
    <s v="34"/>
    <s v="34"/>
    <n v="0"/>
    <n v="0"/>
    <n v="0"/>
    <n v="0"/>
    <n v="0"/>
    <n v="0"/>
    <n v="22"/>
    <n v="100"/>
    <n v="22"/>
  </r>
  <r>
    <s v="weightnomoredc"/>
    <s v="weightnomoredc"/>
    <m/>
    <m/>
    <m/>
    <m/>
    <m/>
    <m/>
    <m/>
    <m/>
    <s v="No"/>
    <n v="404"/>
    <m/>
    <m/>
    <x v="2"/>
    <d v="2019-08-12T20:01:24.000"/>
    <s v="When it comes to your children, food is not love. https://t.co/J3mAgokOk3 #weightloss #childhoodobesity #health #fitness"/>
    <s v="https://www.linkedin.com/posts/loriboxer_weightloss-health-fitness-activity-6564868228844138496-AsA0"/>
    <s v="linkedin.com"/>
    <x v="102"/>
    <m/>
    <s v="http://pbs.twimg.com/profile_images/894425099096477696/fJn6-jg5_normal.jpg"/>
    <x v="297"/>
    <s v="https://twitter.com/#!/weightnomoredc/status/1161004779855896576"/>
    <m/>
    <m/>
    <s v="1161004779855896576"/>
    <m/>
    <b v="0"/>
    <n v="0"/>
    <s v=""/>
    <b v="0"/>
    <s v="en"/>
    <m/>
    <s v=""/>
    <b v="0"/>
    <n v="1"/>
    <s v=""/>
    <s v="Hootsuite Inc."/>
    <b v="0"/>
    <s v="1161004779855896576"/>
    <s v="Tweet"/>
    <n v="0"/>
    <n v="0"/>
    <m/>
    <m/>
    <m/>
    <m/>
    <m/>
    <m/>
    <m/>
    <m/>
    <n v="7"/>
    <s v="34"/>
    <s v="34"/>
    <n v="1"/>
    <n v="7.142857142857143"/>
    <n v="0"/>
    <n v="0"/>
    <n v="0"/>
    <n v="0"/>
    <n v="13"/>
    <n v="92.85714285714286"/>
    <n v="14"/>
  </r>
  <r>
    <s v="weightnomoredc"/>
    <s v="weightnomoredc"/>
    <m/>
    <m/>
    <m/>
    <m/>
    <m/>
    <m/>
    <m/>
    <m/>
    <s v="No"/>
    <n v="405"/>
    <m/>
    <m/>
    <x v="2"/>
    <d v="2019-08-13T19:40:10.000"/>
    <s v="When it comes to your children, food is not love. https://t.co/J3mAgokOk3 #weightloss #childhoodobesity #health #fitness"/>
    <s v="https://www.linkedin.com/posts/loriboxer_weightloss-health-fitness-activity-6564868228844138496-AsA0"/>
    <s v="linkedin.com"/>
    <x v="102"/>
    <m/>
    <s v="http://pbs.twimg.com/profile_images/894425099096477696/fJn6-jg5_normal.jpg"/>
    <x v="298"/>
    <s v="https://twitter.com/#!/weightnomoredc/status/1161361823783956481"/>
    <m/>
    <m/>
    <s v="1161361823783956481"/>
    <m/>
    <b v="0"/>
    <n v="0"/>
    <s v=""/>
    <b v="0"/>
    <s v="en"/>
    <m/>
    <s v=""/>
    <b v="0"/>
    <n v="0"/>
    <s v=""/>
    <s v="Hootsuite Inc."/>
    <b v="0"/>
    <s v="1161361823783956481"/>
    <s v="Tweet"/>
    <n v="0"/>
    <n v="0"/>
    <m/>
    <m/>
    <m/>
    <m/>
    <m/>
    <m/>
    <m/>
    <m/>
    <n v="7"/>
    <s v="34"/>
    <s v="34"/>
    <n v="1"/>
    <n v="7.142857142857143"/>
    <n v="0"/>
    <n v="0"/>
    <n v="0"/>
    <n v="0"/>
    <n v="13"/>
    <n v="92.85714285714286"/>
    <n v="14"/>
  </r>
  <r>
    <s v="randirobics"/>
    <s v="abreak4mommy"/>
    <m/>
    <m/>
    <m/>
    <m/>
    <m/>
    <m/>
    <m/>
    <m/>
    <s v="No"/>
    <n v="406"/>
    <m/>
    <m/>
    <x v="1"/>
    <d v="2019-08-08T13:16:14.000"/>
    <s v="@abreak4mommy *TY* Janelle 4 kind share &amp;amp; supporting my mission 2 combat #childhoodobesity around the globe!"/>
    <m/>
    <m/>
    <x v="8"/>
    <m/>
    <s v="http://pbs.twimg.com/profile_images/1144733620889948161/ClpSLhG5_normal.png"/>
    <x v="299"/>
    <s v="https://twitter.com/#!/randirobics/status/1159453265697955840"/>
    <m/>
    <m/>
    <s v="1159453265697955840"/>
    <s v="1156232310737514496"/>
    <b v="0"/>
    <n v="1"/>
    <s v="175446727"/>
    <b v="0"/>
    <s v="en"/>
    <m/>
    <s v=""/>
    <b v="0"/>
    <n v="0"/>
    <s v=""/>
    <s v="Twitter Web App"/>
    <b v="0"/>
    <s v="1156232310737514496"/>
    <s v="Tweet"/>
    <n v="0"/>
    <n v="0"/>
    <m/>
    <m/>
    <m/>
    <m/>
    <m/>
    <m/>
    <m/>
    <m/>
    <n v="1"/>
    <s v="6"/>
    <s v="6"/>
    <n v="1"/>
    <n v="6.25"/>
    <n v="0"/>
    <n v="0"/>
    <n v="0"/>
    <n v="0"/>
    <n v="15"/>
    <n v="93.75"/>
    <n v="16"/>
  </r>
  <r>
    <s v="skoocofficial"/>
    <s v="skoocofficial"/>
    <m/>
    <m/>
    <m/>
    <m/>
    <m/>
    <m/>
    <m/>
    <m/>
    <s v="No"/>
    <n v="407"/>
    <m/>
    <m/>
    <x v="2"/>
    <d v="2019-08-01T10:32:46.000"/>
    <s v="Are BPA substitutes causing childhood obesity?_x000a__x000a_A recent study has investigated whether there is a link between BPA substitutes and childhood and adolescent obesity._x000a__x000a_Read More: https://t.co/7YFfKNwbTU_x000a__x000a_#childhoodObesity #overweightKids #Skooc #KidsHealth #Obesity https://t.co/JFgXirNH3k"/>
    <s v="https://www.medicalnewsbulletin.com/bpa-substitutes-causing-childhood-obesity/"/>
    <s v="medicalnewsbulletin.com"/>
    <x v="126"/>
    <s v="https://pbs.twimg.com/media/EA4MDqDXkAAnIKJ.jpg"/>
    <s v="https://pbs.twimg.com/media/EA4MDqDXkAAnIKJ.jpg"/>
    <x v="300"/>
    <s v="https://twitter.com/#!/skoocofficial/status/1156875412674424832"/>
    <m/>
    <m/>
    <s v="1156875412674424832"/>
    <m/>
    <b v="0"/>
    <n v="0"/>
    <s v=""/>
    <b v="0"/>
    <s v="en"/>
    <m/>
    <s v=""/>
    <b v="0"/>
    <n v="0"/>
    <s v=""/>
    <s v="Hootsuite Inc."/>
    <b v="0"/>
    <s v="1156875412674424832"/>
    <s v="Tweet"/>
    <n v="0"/>
    <n v="0"/>
    <m/>
    <m/>
    <m/>
    <m/>
    <m/>
    <m/>
    <m/>
    <m/>
    <n v="7"/>
    <s v="6"/>
    <s v="6"/>
    <n v="0"/>
    <n v="0"/>
    <n v="0"/>
    <n v="0"/>
    <n v="0"/>
    <n v="0"/>
    <n v="31"/>
    <n v="100"/>
    <n v="31"/>
  </r>
  <r>
    <s v="skoocofficial"/>
    <s v="skoocofficial"/>
    <m/>
    <m/>
    <m/>
    <m/>
    <m/>
    <m/>
    <m/>
    <m/>
    <s v="No"/>
    <n v="408"/>
    <m/>
    <m/>
    <x v="2"/>
    <d v="2019-08-05T10:43:00.000"/>
    <s v="Childhood obesity can be remedied_x000a__x000a_Perhaps the most disturbing fact about childhood obesity came to light in a 2014 survey._x000a__x000a_ReadMore:https://t.co/PJoOPPVaPe_x000a__x000a_#childhoodobesity #overweight #kidshealth #skooc #obesity https://t.co/ZHL1niDAaH"/>
    <s v="https://www.mrt.com/business/healthy_living/article/Childhood-obesity-can-be-remedied-14273829.php"/>
    <s v="mrt.com"/>
    <x v="127"/>
    <s v="https://pbs.twimg.com/media/EBM0wW8WkAAmgy4.jpg"/>
    <s v="https://pbs.twimg.com/media/EBM0wW8WkAAmgy4.jpg"/>
    <x v="301"/>
    <s v="https://twitter.com/#!/skoocofficial/status/1158327536331497472"/>
    <m/>
    <m/>
    <s v="1158327536331497472"/>
    <m/>
    <b v="0"/>
    <n v="0"/>
    <s v=""/>
    <b v="0"/>
    <s v="en"/>
    <m/>
    <s v=""/>
    <b v="0"/>
    <n v="0"/>
    <s v=""/>
    <s v="Hootsuite Inc."/>
    <b v="0"/>
    <s v="1158327536331497472"/>
    <s v="Tweet"/>
    <n v="0"/>
    <n v="0"/>
    <m/>
    <m/>
    <m/>
    <m/>
    <m/>
    <m/>
    <m/>
    <m/>
    <n v="7"/>
    <s v="6"/>
    <s v="6"/>
    <n v="0"/>
    <n v="0"/>
    <n v="2"/>
    <n v="6.666666666666667"/>
    <n v="0"/>
    <n v="0"/>
    <n v="28"/>
    <n v="93.33333333333333"/>
    <n v="30"/>
  </r>
  <r>
    <s v="skoocofficial"/>
    <s v="skoocofficial"/>
    <m/>
    <m/>
    <m/>
    <m/>
    <m/>
    <m/>
    <m/>
    <m/>
    <s v="No"/>
    <n v="409"/>
    <m/>
    <m/>
    <x v="2"/>
    <d v="2019-08-07T06:51:32.000"/>
    <s v="Parental education levels, BMI influence childhood obesity risk_x000a__x000a_ReadMore: https://t.co/DFyXUsCkVU_x000a__x000a_#childhoodobesity #BMI  #Overweightkids #skooc #kidshealth https://t.co/frkxCXepHn"/>
    <s v="https://www.healio.com/endocrinology/obesity/news/online/%7Bb2a8ae3f-3689-4174-a52c-22b9b49a8d1d%7D/parental-education-levels-bmi-influence-childhood-obesity-risk"/>
    <s v="healio.com"/>
    <x v="128"/>
    <s v="https://pbs.twimg.com/media/EBWS9WCXUAESALH.jpg"/>
    <s v="https://pbs.twimg.com/media/EBWS9WCXUAESALH.jpg"/>
    <x v="302"/>
    <s v="https://twitter.com/#!/skoocofficial/status/1158994063183556608"/>
    <m/>
    <m/>
    <s v="1158994063183556608"/>
    <m/>
    <b v="0"/>
    <n v="0"/>
    <s v=""/>
    <b v="0"/>
    <s v="en"/>
    <m/>
    <s v=""/>
    <b v="0"/>
    <n v="0"/>
    <s v=""/>
    <s v="Hootsuite Inc."/>
    <b v="0"/>
    <s v="1158994063183556608"/>
    <s v="Tweet"/>
    <n v="0"/>
    <n v="0"/>
    <m/>
    <m/>
    <m/>
    <m/>
    <m/>
    <m/>
    <m/>
    <m/>
    <n v="7"/>
    <s v="6"/>
    <s v="6"/>
    <n v="0"/>
    <n v="0"/>
    <n v="1"/>
    <n v="7.142857142857143"/>
    <n v="0"/>
    <n v="0"/>
    <n v="13"/>
    <n v="92.85714285714286"/>
    <n v="14"/>
  </r>
  <r>
    <s v="skoocofficial"/>
    <s v="skoocofficial"/>
    <m/>
    <m/>
    <m/>
    <m/>
    <m/>
    <m/>
    <m/>
    <m/>
    <s v="No"/>
    <n v="410"/>
    <m/>
    <m/>
    <x v="2"/>
    <d v="2019-08-08T07:09:52.000"/>
    <s v="‘#Childhoodobesity can lead to #bullying’_x000a__x000a_A healthy lifestyle begins at home. Parents should discourage their kids from snacking on unhealthy food between meals or while watching TV. _x000a__x000a_Read More: https://t.co/IS7GY5KldH_x000a__x000a_ #KidsHealth #Obesity #skooc #HealthCare #overweight https://t.co/MHLpFkkLTH"/>
    <s v="http://www.newindianexpress.com/lifestyle/health/2019/aug/08/childhood-obesity-can-lead-to-bullying-2015614.html"/>
    <s v="newindianexpress.com"/>
    <x v="129"/>
    <s v="https://pbs.twimg.com/media/EBbgvtYW4AEO7nD.jpg"/>
    <s v="https://pbs.twimg.com/media/EBbgvtYW4AEO7nD.jpg"/>
    <x v="303"/>
    <s v="https://twitter.com/#!/skoocofficial/status/1159361065970491392"/>
    <m/>
    <m/>
    <s v="1159361065970491392"/>
    <m/>
    <b v="0"/>
    <n v="0"/>
    <s v=""/>
    <b v="0"/>
    <s v="en"/>
    <m/>
    <s v=""/>
    <b v="0"/>
    <n v="0"/>
    <s v=""/>
    <s v="Hootsuite Inc."/>
    <b v="0"/>
    <s v="1159361065970491392"/>
    <s v="Tweet"/>
    <n v="0"/>
    <n v="0"/>
    <m/>
    <m/>
    <m/>
    <m/>
    <m/>
    <m/>
    <m/>
    <m/>
    <n v="7"/>
    <s v="6"/>
    <s v="6"/>
    <n v="2"/>
    <n v="5.882352941176471"/>
    <n v="4"/>
    <n v="11.764705882352942"/>
    <n v="0"/>
    <n v="0"/>
    <n v="28"/>
    <n v="82.3529411764706"/>
    <n v="34"/>
  </r>
  <r>
    <s v="skoocofficial"/>
    <s v="skoocofficial"/>
    <m/>
    <m/>
    <m/>
    <m/>
    <m/>
    <m/>
    <m/>
    <m/>
    <s v="No"/>
    <n v="411"/>
    <m/>
    <m/>
    <x v="2"/>
    <d v="2019-08-12T02:00:11.000"/>
    <s v="We are facing a childhood obesity emergency_x000a__x000a_IT is common knowledge that physical activity makes for a healthy mind and body. _x000a__x000a_Read More : https://t.co/Nc6e7xbKJH_x000a__x000a_#childhoodobesity #overweightkids #skooc #kidshealth #Obesity https://t.co/YvcMzzVyWJ"/>
    <s v="http://www.nst.com.my/opinion/columnists/2019/08/509728/we-are-facing-childhood-obesity-emergency"/>
    <s v="com.my"/>
    <x v="126"/>
    <s v="https://pbs.twimg.com/media/EBvAOTvXkAAsHp9.jpg"/>
    <s v="https://pbs.twimg.com/media/EBvAOTvXkAAsHp9.jpg"/>
    <x v="304"/>
    <s v="https://twitter.com/#!/skoocofficial/status/1160732682629918720"/>
    <m/>
    <m/>
    <s v="1160732682629918720"/>
    <m/>
    <b v="0"/>
    <n v="0"/>
    <s v=""/>
    <b v="0"/>
    <s v="en"/>
    <m/>
    <s v=""/>
    <b v="0"/>
    <n v="0"/>
    <s v=""/>
    <s v="Hootsuite Inc."/>
    <b v="0"/>
    <s v="1160732682629918720"/>
    <s v="Tweet"/>
    <n v="0"/>
    <n v="0"/>
    <m/>
    <m/>
    <m/>
    <m/>
    <m/>
    <m/>
    <m/>
    <m/>
    <n v="7"/>
    <s v="6"/>
    <s v="6"/>
    <n v="1"/>
    <n v="3.5714285714285716"/>
    <n v="1"/>
    <n v="3.5714285714285716"/>
    <n v="0"/>
    <n v="0"/>
    <n v="26"/>
    <n v="92.85714285714286"/>
    <n v="28"/>
  </r>
  <r>
    <s v="skoocofficial"/>
    <s v="skoocofficial"/>
    <m/>
    <m/>
    <m/>
    <m/>
    <m/>
    <m/>
    <m/>
    <m/>
    <s v="No"/>
    <n v="412"/>
    <m/>
    <m/>
    <x v="2"/>
    <d v="2019-08-13T14:01:56.000"/>
    <s v="Childhood Obesity May Up Risk Of Hip Disease in Teenage: What To Eat And Avoid In Obesity_x000a__x000a_Read More: https://t.co/nuarWgWpnx_x000a__x000a_#ChildhoodObesity #Kidshealth #ChildrenHealth #WeightLossProgram #ObeseKids #Skooc #HealthyEating"/>
    <s v="https://www.ndtv.com/food/childhood-obesity-may-up-risk-of-hip-disease-in-teenage-what-to-eat-and-avoid-in-obesity-1935637"/>
    <s v="ndtv.com"/>
    <x v="130"/>
    <m/>
    <s v="http://pbs.twimg.com/profile_images/1014187347141799936/uM4uI9_2_normal.jpg"/>
    <x v="305"/>
    <s v="https://twitter.com/#!/skoocofficial/status/1161276705446793216"/>
    <m/>
    <m/>
    <s v="1161276705446793216"/>
    <m/>
    <b v="0"/>
    <n v="0"/>
    <s v=""/>
    <b v="0"/>
    <s v="en"/>
    <m/>
    <s v=""/>
    <b v="0"/>
    <n v="0"/>
    <s v=""/>
    <s v="Hootsuite Inc."/>
    <b v="0"/>
    <s v="1161276705446793216"/>
    <s v="Tweet"/>
    <n v="0"/>
    <n v="0"/>
    <m/>
    <m/>
    <m/>
    <m/>
    <m/>
    <m/>
    <m/>
    <m/>
    <n v="7"/>
    <s v="6"/>
    <s v="6"/>
    <n v="0"/>
    <n v="0"/>
    <n v="1"/>
    <n v="3.8461538461538463"/>
    <n v="0"/>
    <n v="0"/>
    <n v="25"/>
    <n v="96.15384615384616"/>
    <n v="26"/>
  </r>
  <r>
    <s v="skoocofficial"/>
    <s v="skoocofficial"/>
    <m/>
    <m/>
    <m/>
    <m/>
    <m/>
    <m/>
    <m/>
    <m/>
    <s v="No"/>
    <n v="413"/>
    <m/>
    <m/>
    <x v="2"/>
    <d v="2019-08-13T14:02:03.000"/>
    <s v="Record high levels of severe obesity found in year 6 children_x000a__x000a_Read More:https://t.co/5wKJSM1B2u_x000a__x000a_#childhoodObesity #KidsHealth #Obesity  #skooc #HealthCare #overweight"/>
    <s v="https://www.gov.uk/government/news/record-high-levels-of-severe-obesity-found-in-year-6-children"/>
    <s v="gov.uk"/>
    <x v="131"/>
    <m/>
    <s v="http://pbs.twimg.com/profile_images/1014187347141799936/uM4uI9_2_normal.jpg"/>
    <x v="306"/>
    <s v="https://twitter.com/#!/skoocofficial/status/1161276733229805571"/>
    <m/>
    <m/>
    <s v="1161276733229805571"/>
    <m/>
    <b v="0"/>
    <n v="0"/>
    <s v=""/>
    <b v="0"/>
    <s v="en"/>
    <m/>
    <s v=""/>
    <b v="0"/>
    <n v="1"/>
    <s v=""/>
    <s v="Hootsuite Inc."/>
    <b v="0"/>
    <s v="1161276733229805571"/>
    <s v="Tweet"/>
    <n v="0"/>
    <n v="0"/>
    <m/>
    <m/>
    <m/>
    <m/>
    <m/>
    <m/>
    <m/>
    <m/>
    <n v="7"/>
    <s v="6"/>
    <s v="6"/>
    <n v="0"/>
    <n v="0"/>
    <n v="2"/>
    <n v="8.695652173913043"/>
    <n v="0"/>
    <n v="0"/>
    <n v="21"/>
    <n v="91.30434782608695"/>
    <n v="23"/>
  </r>
  <r>
    <s v="randirobics"/>
    <s v="skoocofficial"/>
    <m/>
    <m/>
    <m/>
    <m/>
    <m/>
    <m/>
    <m/>
    <m/>
    <s v="No"/>
    <n v="414"/>
    <m/>
    <m/>
    <x v="0"/>
    <d v="2019-08-13T23:38:26.000"/>
    <s v="RT @Skoocofficial: Record high levels of severe obesity found in year 6 children_x000a__x000a_Read More:https://t.co/5wKJSM1B2u_x000a__x000a_#childhoodObesity #Kid…"/>
    <s v="https://www.gov.uk/government/news/record-high-levels-of-severe-obesity-found-in-year-6-children"/>
    <s v="gov.uk"/>
    <x v="8"/>
    <m/>
    <s v="http://pbs.twimg.com/profile_images/1144733620889948161/ClpSLhG5_normal.png"/>
    <x v="307"/>
    <s v="https://twitter.com/#!/randirobics/status/1161421785780371458"/>
    <m/>
    <m/>
    <s v="1161421785780371458"/>
    <m/>
    <b v="0"/>
    <n v="0"/>
    <s v=""/>
    <b v="0"/>
    <s v="en"/>
    <m/>
    <s v=""/>
    <b v="0"/>
    <n v="1"/>
    <s v="1161276733229805571"/>
    <s v="Twitter Web App"/>
    <b v="0"/>
    <s v="1161276733229805571"/>
    <s v="Tweet"/>
    <n v="0"/>
    <n v="0"/>
    <m/>
    <m/>
    <m/>
    <m/>
    <m/>
    <m/>
    <m/>
    <m/>
    <n v="1"/>
    <s v="6"/>
    <s v="6"/>
    <n v="0"/>
    <n v="0"/>
    <n v="1"/>
    <n v="4.761904761904762"/>
    <n v="0"/>
    <n v="0"/>
    <n v="20"/>
    <n v="95.23809523809524"/>
    <n v="21"/>
  </r>
  <r>
    <s v="thehuggroup"/>
    <s v="thehuggroup"/>
    <m/>
    <m/>
    <m/>
    <m/>
    <m/>
    <m/>
    <m/>
    <m/>
    <s v="No"/>
    <n v="415"/>
    <m/>
    <m/>
    <x v="2"/>
    <d v="2019-08-13T11:30:31.000"/>
    <s v="Did you know?_x000a__x000a_22% of children are overweight by the time they start primary school and by the time they finish this is increased to 34% #childhoodobesity #primaryschool #schoolactivity #edtech https://t.co/kwwCm3Y21V"/>
    <m/>
    <m/>
    <x v="111"/>
    <s v="https://pbs.twimg.com/media/EB2MWkSX4AEP5AW.jpg"/>
    <s v="https://pbs.twimg.com/media/EB2MWkSX4AEP5AW.jpg"/>
    <x v="308"/>
    <s v="https://twitter.com/#!/thehuggroup/status/1161238599662280705"/>
    <m/>
    <m/>
    <s v="1161238599662280705"/>
    <m/>
    <b v="0"/>
    <n v="1"/>
    <s v=""/>
    <b v="0"/>
    <s v="en"/>
    <m/>
    <s v=""/>
    <b v="0"/>
    <n v="0"/>
    <s v=""/>
    <s v="Hootsuite Inc."/>
    <b v="0"/>
    <s v="1161238599662280705"/>
    <s v="Tweet"/>
    <n v="0"/>
    <n v="0"/>
    <m/>
    <m/>
    <m/>
    <m/>
    <m/>
    <m/>
    <m/>
    <m/>
    <n v="1"/>
    <s v="1"/>
    <s v="1"/>
    <n v="0"/>
    <n v="0"/>
    <n v="1"/>
    <n v="3.3333333333333335"/>
    <n v="0"/>
    <n v="0"/>
    <n v="29"/>
    <n v="96.66666666666667"/>
    <n v="30"/>
  </r>
  <r>
    <s v="randirobics"/>
    <s v="thehuggroup"/>
    <m/>
    <m/>
    <m/>
    <m/>
    <m/>
    <m/>
    <m/>
    <m/>
    <s v="No"/>
    <n v="416"/>
    <m/>
    <m/>
    <x v="0"/>
    <d v="2019-08-13T23:38:40.000"/>
    <s v="RT @TheHugGroup: Did you know?_x000a__x000a_22% of children are overweight by the time they start primary school and by the time they finish this is in…"/>
    <m/>
    <m/>
    <x v="2"/>
    <m/>
    <s v="http://pbs.twimg.com/profile_images/1144733620889948161/ClpSLhG5_normal.png"/>
    <x v="309"/>
    <s v="https://twitter.com/#!/randirobics/status/1161421843057795074"/>
    <m/>
    <m/>
    <s v="1161421843057795074"/>
    <m/>
    <b v="0"/>
    <n v="0"/>
    <s v=""/>
    <b v="0"/>
    <s v="en"/>
    <m/>
    <s v=""/>
    <b v="0"/>
    <n v="2"/>
    <s v="1161238599662280705"/>
    <s v="Twitter Web App"/>
    <b v="0"/>
    <s v="1161238599662280705"/>
    <s v="Tweet"/>
    <n v="0"/>
    <n v="0"/>
    <m/>
    <m/>
    <m/>
    <m/>
    <m/>
    <m/>
    <m/>
    <m/>
    <n v="1"/>
    <s v="6"/>
    <s v="1"/>
    <n v="0"/>
    <n v="0"/>
    <n v="1"/>
    <n v="3.8461538461538463"/>
    <n v="0"/>
    <n v="0"/>
    <n v="25"/>
    <n v="96.15384615384616"/>
    <n v="26"/>
  </r>
  <r>
    <s v="schoolsimprove"/>
    <s v="schoolsimprove"/>
    <m/>
    <m/>
    <m/>
    <m/>
    <m/>
    <m/>
    <m/>
    <m/>
    <s v="No"/>
    <n v="417"/>
    <m/>
    <m/>
    <x v="2"/>
    <d v="2019-08-12T18:16:00.000"/>
    <s v="Why are school lunches still so unhealthy? #obesity #schoolmeals #FSM #poverty #ukedchat #scotedchat #NIedchat #edchatie #edchat #schooldinner #diabetes #HealthyFood #HealthyEating #primaryrocks #headteacherchat #dinnerladies #parenting #childhoodobesity   https://t.co/X0aePvh55k"/>
    <s v="https://schoolsimprovement.net/why-are-school-lunches-still-so-unhealthy/"/>
    <s v="schoolsimprovement.net"/>
    <x v="132"/>
    <m/>
    <s v="http://pbs.twimg.com/profile_images/595219916803940354/w3PoRo3P_normal.png"/>
    <x v="310"/>
    <s v="https://twitter.com/#!/schoolsimprove/status/1160978253768777728"/>
    <m/>
    <m/>
    <s v="1160978253768777728"/>
    <m/>
    <b v="0"/>
    <n v="1"/>
    <s v=""/>
    <b v="0"/>
    <s v="en"/>
    <m/>
    <s v=""/>
    <b v="0"/>
    <n v="0"/>
    <s v=""/>
    <s v="Buffer"/>
    <b v="0"/>
    <s v="1160978253768777728"/>
    <s v="Tweet"/>
    <n v="0"/>
    <n v="0"/>
    <m/>
    <m/>
    <m/>
    <m/>
    <m/>
    <m/>
    <m/>
    <m/>
    <n v="1"/>
    <s v="6"/>
    <s v="6"/>
    <n v="0"/>
    <n v="0"/>
    <n v="2"/>
    <n v="8"/>
    <n v="0"/>
    <n v="0"/>
    <n v="23"/>
    <n v="92"/>
    <n v="25"/>
  </r>
  <r>
    <s v="randirobics"/>
    <s v="schoolsimprove"/>
    <m/>
    <m/>
    <m/>
    <m/>
    <m/>
    <m/>
    <m/>
    <m/>
    <s v="No"/>
    <n v="418"/>
    <m/>
    <m/>
    <x v="0"/>
    <d v="2019-08-13T23:41:39.000"/>
    <s v="RT @SchoolsImprove: Why are school lunches still so unhealthy? #obesity #schoolmeals #FSM #poverty #ukedchat #scotedchat #NIedchat #edchati…"/>
    <m/>
    <m/>
    <x v="133"/>
    <m/>
    <s v="http://pbs.twimg.com/profile_images/1144733620889948161/ClpSLhG5_normal.png"/>
    <x v="311"/>
    <s v="https://twitter.com/#!/randirobics/status/1161422593305587713"/>
    <m/>
    <m/>
    <s v="1161422593305587713"/>
    <m/>
    <b v="0"/>
    <n v="0"/>
    <s v=""/>
    <b v="0"/>
    <s v="en"/>
    <m/>
    <s v=""/>
    <b v="0"/>
    <n v="1"/>
    <s v="1160978253768777728"/>
    <s v="Twitter Web App"/>
    <b v="0"/>
    <s v="1160978253768777728"/>
    <s v="Tweet"/>
    <n v="0"/>
    <n v="0"/>
    <m/>
    <m/>
    <m/>
    <m/>
    <m/>
    <m/>
    <m/>
    <m/>
    <n v="1"/>
    <s v="6"/>
    <s v="6"/>
    <n v="0"/>
    <n v="0"/>
    <n v="2"/>
    <n v="11.764705882352942"/>
    <n v="0"/>
    <n v="0"/>
    <n v="15"/>
    <n v="88.23529411764706"/>
    <n v="17"/>
  </r>
  <r>
    <s v="randirobics"/>
    <s v="randirobics"/>
    <m/>
    <m/>
    <m/>
    <m/>
    <m/>
    <m/>
    <m/>
    <m/>
    <s v="No"/>
    <n v="419"/>
    <m/>
    <m/>
    <x v="2"/>
    <d v="2019-08-01T11:33:02.000"/>
    <s v="Hi #Moms Check out my #Randirobics #KidsFitness Demo https://t.co/Sv3D72AxMj #KidsMusic #HealthyKids #KidsFitness #Obesity #ChildhoodObesity #Obesity #Wellness #HealthyLiving #Parenting #Fitness #Weightloss #Exercise #Health #Dance"/>
    <s v="https://www.youtube.com/watch?v=8QvCAHRjFXw&amp;feature=youtu.be"/>
    <s v="youtube.com"/>
    <x v="134"/>
    <m/>
    <s v="http://pbs.twimg.com/profile_images/1144733620889948161/ClpSLhG5_normal.png"/>
    <x v="312"/>
    <s v="https://twitter.com/#!/randirobics/status/1156890578405253122"/>
    <m/>
    <m/>
    <s v="1156890578405253122"/>
    <m/>
    <b v="0"/>
    <n v="1"/>
    <s v=""/>
    <b v="0"/>
    <s v="en"/>
    <m/>
    <s v=""/>
    <b v="0"/>
    <n v="1"/>
    <s v=""/>
    <s v="Twitter Web App"/>
    <b v="0"/>
    <s v="1156890578405253122"/>
    <s v="Tweet"/>
    <n v="0"/>
    <n v="0"/>
    <m/>
    <m/>
    <m/>
    <m/>
    <m/>
    <m/>
    <m/>
    <m/>
    <n v="7"/>
    <s v="6"/>
    <s v="6"/>
    <n v="0"/>
    <n v="0"/>
    <n v="0"/>
    <n v="0"/>
    <n v="0"/>
    <n v="0"/>
    <n v="22"/>
    <n v="100"/>
    <n v="22"/>
  </r>
  <r>
    <s v="randirobics"/>
    <s v="randirobics"/>
    <m/>
    <m/>
    <m/>
    <m/>
    <m/>
    <m/>
    <m/>
    <m/>
    <s v="No"/>
    <n v="420"/>
    <m/>
    <m/>
    <x v="2"/>
    <d v="2019-08-05T11:10:18.000"/>
    <s v="Hi super #Moms Follow my #Randirobics https://t.co/yM0CnZH7b3#KidsFitness #HealthyKids #ChildhoodObesity #Exercise #Family #Education #Recipes #Parents #Randirobicsready #Randirobicsrecipes #Randirobicsraw #Randirobicsrelaxation #Moms #Dads"/>
    <s v="https://www.pinterest.com/"/>
    <s v="pinterest.com"/>
    <x v="19"/>
    <m/>
    <s v="http://pbs.twimg.com/profile_images/1144733620889948161/ClpSLhG5_normal.png"/>
    <x v="313"/>
    <s v="https://twitter.com/#!/randirobics/status/1158334408774082560"/>
    <m/>
    <m/>
    <s v="1158334408774082560"/>
    <m/>
    <b v="0"/>
    <n v="0"/>
    <s v=""/>
    <b v="0"/>
    <s v="en"/>
    <m/>
    <s v=""/>
    <b v="0"/>
    <n v="0"/>
    <s v=""/>
    <s v="Twitter Web App"/>
    <b v="0"/>
    <s v="1158334408774082560"/>
    <s v="Tweet"/>
    <n v="0"/>
    <n v="0"/>
    <m/>
    <m/>
    <m/>
    <m/>
    <m/>
    <m/>
    <m/>
    <m/>
    <n v="7"/>
    <s v="6"/>
    <s v="6"/>
    <n v="1"/>
    <n v="5.2631578947368425"/>
    <n v="0"/>
    <n v="0"/>
    <n v="0"/>
    <n v="0"/>
    <n v="18"/>
    <n v="94.73684210526316"/>
    <n v="19"/>
  </r>
  <r>
    <s v="randirobics"/>
    <s v="randirobics"/>
    <m/>
    <m/>
    <m/>
    <m/>
    <m/>
    <m/>
    <m/>
    <m/>
    <s v="No"/>
    <n v="421"/>
    <m/>
    <m/>
    <x v="2"/>
    <d v="2019-08-11T14:55:03.000"/>
    <s v="Hi super #Moms Follow my #Pinterest boards! #HealthyKids #ChildhoodObesity #Exercise #Family #Education #Recipes #Parents #Randirobicsready #Randirobicsrecipes #Randirobicsraw #Randirobicsrelaxation #Randirobicsreading #Moms #Dads https://t.co/yM0CnZH7b3"/>
    <s v="https://www.pinterest.com/"/>
    <s v="pinterest.com"/>
    <x v="135"/>
    <m/>
    <s v="http://pbs.twimg.com/profile_images/1144733620889948161/ClpSLhG5_normal.png"/>
    <x v="314"/>
    <s v="https://twitter.com/#!/randirobics/status/1160565297159577607"/>
    <m/>
    <m/>
    <s v="1160565297159577607"/>
    <m/>
    <b v="0"/>
    <n v="0"/>
    <s v=""/>
    <b v="0"/>
    <s v="en"/>
    <m/>
    <s v=""/>
    <b v="0"/>
    <n v="0"/>
    <s v=""/>
    <s v="Twitter Web App"/>
    <b v="0"/>
    <s v="1160565297159577607"/>
    <s v="Tweet"/>
    <n v="0"/>
    <n v="0"/>
    <m/>
    <m/>
    <m/>
    <m/>
    <m/>
    <m/>
    <m/>
    <m/>
    <n v="7"/>
    <s v="6"/>
    <s v="6"/>
    <n v="1"/>
    <n v="4.761904761904762"/>
    <n v="0"/>
    <n v="0"/>
    <n v="0"/>
    <n v="0"/>
    <n v="20"/>
    <n v="95.23809523809524"/>
    <n v="21"/>
  </r>
  <r>
    <s v="randirobics"/>
    <s v="randirobics"/>
    <m/>
    <m/>
    <m/>
    <m/>
    <m/>
    <m/>
    <m/>
    <m/>
    <s v="No"/>
    <n v="422"/>
    <m/>
    <m/>
    <x v="2"/>
    <d v="2019-08-12T20:02:21.000"/>
    <s v="Hi super #Moms Follow my #Randirobics https://t.co/yM0CnZH7b3 #HealthyKids #ChildhoodObesity #Exercise #Family #Education #Recipes #Parents #Randirobicsready #Randirobicsrecipes #Randirobicsraw #Randirobicsrelaxation #Moms #Dads #Randirobicsreading"/>
    <s v="https://www.pinterest.com/"/>
    <s v="pinterest.com"/>
    <x v="136"/>
    <m/>
    <s v="http://pbs.twimg.com/profile_images/1144733620889948161/ClpSLhG5_normal.png"/>
    <x v="315"/>
    <s v="https://twitter.com/#!/randirobics/status/1161005017295413250"/>
    <m/>
    <m/>
    <s v="1161005017295413250"/>
    <m/>
    <b v="0"/>
    <n v="1"/>
    <s v=""/>
    <b v="0"/>
    <s v="en"/>
    <m/>
    <s v=""/>
    <b v="0"/>
    <n v="2"/>
    <s v=""/>
    <s v="Twitter Web App"/>
    <b v="0"/>
    <s v="1161005017295413250"/>
    <s v="Tweet"/>
    <n v="0"/>
    <n v="0"/>
    <m/>
    <m/>
    <m/>
    <m/>
    <m/>
    <m/>
    <m/>
    <m/>
    <n v="7"/>
    <s v="6"/>
    <s v="6"/>
    <n v="1"/>
    <n v="5"/>
    <n v="0"/>
    <n v="0"/>
    <n v="0"/>
    <n v="0"/>
    <n v="19"/>
    <n v="95"/>
    <n v="20"/>
  </r>
  <r>
    <s v="randirobics"/>
    <s v="randirobics"/>
    <m/>
    <m/>
    <m/>
    <m/>
    <m/>
    <m/>
    <m/>
    <m/>
    <s v="No"/>
    <n v="423"/>
    <m/>
    <m/>
    <x v="2"/>
    <d v="2019-08-13T23:37:01.000"/>
    <s v="Hi super #Moms Follow my #Randirobics #Pinterest https://t.co/yM0CnZH7b3 #HealthyKids #ChildhoodObesity #Exercise #Family #Education #Recipes #Parents #Randirobicsready #Randirobicsrecipes #Randirobicsraw #Randirobicsrelaxation #Moms #Dads #Randirobicsreading"/>
    <s v="https://www.pinterest.com/"/>
    <s v="pinterest.com"/>
    <x v="137"/>
    <m/>
    <s v="http://pbs.twimg.com/profile_images/1144733620889948161/ClpSLhG5_normal.png"/>
    <x v="316"/>
    <s v="https://twitter.com/#!/randirobics/status/1161421429608538114"/>
    <m/>
    <m/>
    <s v="1161421429608538114"/>
    <m/>
    <b v="0"/>
    <n v="0"/>
    <s v=""/>
    <b v="0"/>
    <s v="en"/>
    <m/>
    <s v=""/>
    <b v="0"/>
    <n v="1"/>
    <s v=""/>
    <s v="Twitter Web App"/>
    <b v="0"/>
    <s v="1161421429608538114"/>
    <s v="Tweet"/>
    <n v="0"/>
    <n v="0"/>
    <m/>
    <m/>
    <m/>
    <m/>
    <m/>
    <m/>
    <m/>
    <m/>
    <n v="7"/>
    <s v="6"/>
    <s v="6"/>
    <n v="1"/>
    <n v="4.761904761904762"/>
    <n v="0"/>
    <n v="0"/>
    <n v="0"/>
    <n v="0"/>
    <n v="20"/>
    <n v="95.23809523809524"/>
    <n v="21"/>
  </r>
  <r>
    <s v="randirobics"/>
    <s v="randirobics"/>
    <m/>
    <m/>
    <m/>
    <m/>
    <m/>
    <m/>
    <m/>
    <m/>
    <s v="No"/>
    <n v="424"/>
    <m/>
    <m/>
    <x v="2"/>
    <d v="2019-08-13T23:48:46.000"/>
    <s v="**TY** Doug &amp;amp; Don 4 sharing &amp;amp; ongoing support of my kids global media mission 2 combat #childhoodobesity Mega PURPLE appreciation 4 making my dreams come true! https://t.co/hH7Bhgd9YC"/>
    <s v="https://twitter.com/BBSRadio/status/1158097009821257728"/>
    <s v="twitter.com"/>
    <x v="8"/>
    <m/>
    <s v="http://pbs.twimg.com/profile_images/1144733620889948161/ClpSLhG5_normal.png"/>
    <x v="317"/>
    <s v="https://twitter.com/#!/randirobics/status/1161424386244718592"/>
    <m/>
    <m/>
    <s v="1161424386244718592"/>
    <m/>
    <b v="0"/>
    <n v="1"/>
    <s v=""/>
    <b v="1"/>
    <s v="en"/>
    <m/>
    <s v="1158097009821257728"/>
    <b v="0"/>
    <n v="0"/>
    <s v=""/>
    <s v="Twitter Web App"/>
    <b v="0"/>
    <s v="1161424386244718592"/>
    <s v="Tweet"/>
    <n v="0"/>
    <n v="0"/>
    <m/>
    <m/>
    <m/>
    <m/>
    <m/>
    <m/>
    <m/>
    <m/>
    <n v="7"/>
    <s v="6"/>
    <s v="6"/>
    <n v="1"/>
    <n v="3.7037037037037037"/>
    <n v="0"/>
    <n v="0"/>
    <n v="0"/>
    <n v="0"/>
    <n v="26"/>
    <n v="96.29629629629629"/>
    <n v="27"/>
  </r>
  <r>
    <s v="randirobics"/>
    <s v="randirobics"/>
    <m/>
    <m/>
    <m/>
    <m/>
    <m/>
    <m/>
    <m/>
    <m/>
    <s v="No"/>
    <n v="425"/>
    <m/>
    <m/>
    <x v="2"/>
    <d v="2019-08-13T23:50:10.000"/>
    <s v="Intergalactic #Fitness For #Kids https://t.co/AWLf6a3bxG via @Syosset_x000a_ Jericho Tribune #News #Randirobics #Parents #Longisland #Mediabuzz #KidsFitness #Childhoodobesity #Educational #Obesity"/>
    <s v="http://syossetjerichotribune.com/2018/12/18/intergalactic-fitness-for-kids/"/>
    <s v="syossetjerichotribune.com"/>
    <x v="138"/>
    <m/>
    <s v="http://pbs.twimg.com/profile_images/1144733620889948161/ClpSLhG5_normal.png"/>
    <x v="318"/>
    <s v="https://twitter.com/#!/randirobics/status/1161424738088038401"/>
    <m/>
    <m/>
    <s v="1161424738088038401"/>
    <m/>
    <b v="0"/>
    <n v="0"/>
    <s v=""/>
    <b v="0"/>
    <s v="en"/>
    <m/>
    <s v=""/>
    <b v="0"/>
    <n v="1"/>
    <s v=""/>
    <s v="Twitter Web App"/>
    <b v="0"/>
    <s v="1161424738088038401"/>
    <s v="Tweet"/>
    <n v="0"/>
    <n v="0"/>
    <m/>
    <m/>
    <m/>
    <m/>
    <m/>
    <m/>
    <m/>
    <m/>
    <n v="7"/>
    <s v="6"/>
    <s v="6"/>
    <n v="0"/>
    <n v="0"/>
    <n v="0"/>
    <n v="0"/>
    <n v="0"/>
    <n v="0"/>
    <n v="17"/>
    <n v="100"/>
    <n v="17"/>
  </r>
  <r>
    <s v="citywide45"/>
    <s v="randirobics"/>
    <m/>
    <m/>
    <m/>
    <m/>
    <m/>
    <m/>
    <m/>
    <m/>
    <s v="No"/>
    <n v="426"/>
    <m/>
    <m/>
    <x v="0"/>
    <d v="2019-08-13T23:50:45.000"/>
    <s v="RT @Randirobics: Intergalactic #Fitness For #Kids https://t.co/AWLf6a3bxG via @Syosset_x000a_ Jericho Tribune #News #Randirobics #Parents #Longis…"/>
    <s v="http://syossetjerichotribune.com/2018/12/18/intergalactic-fitness-for-kids/"/>
    <s v="syossetjerichotribune.com"/>
    <x v="139"/>
    <m/>
    <s v="http://pbs.twimg.com/profile_images/950552278112591872/BoKnxpg0_normal.jpg"/>
    <x v="319"/>
    <s v="https://twitter.com/#!/citywide45/status/1161424885849165833"/>
    <m/>
    <m/>
    <s v="1161424885849165833"/>
    <m/>
    <b v="0"/>
    <n v="0"/>
    <s v=""/>
    <b v="0"/>
    <s v="en"/>
    <m/>
    <s v=""/>
    <b v="0"/>
    <n v="1"/>
    <s v="1161424738088038401"/>
    <s v="TweetCaster for Android"/>
    <b v="0"/>
    <s v="1161424738088038401"/>
    <s v="Tweet"/>
    <n v="0"/>
    <n v="0"/>
    <m/>
    <m/>
    <m/>
    <m/>
    <m/>
    <m/>
    <m/>
    <m/>
    <n v="2"/>
    <s v="6"/>
    <s v="6"/>
    <n v="0"/>
    <n v="0"/>
    <n v="0"/>
    <n v="0"/>
    <n v="0"/>
    <n v="0"/>
    <n v="14"/>
    <n v="100"/>
    <n v="14"/>
  </r>
  <r>
    <s v="citywide45"/>
    <s v="randirobics"/>
    <m/>
    <m/>
    <m/>
    <m/>
    <m/>
    <m/>
    <m/>
    <m/>
    <s v="No"/>
    <n v="427"/>
    <m/>
    <m/>
    <x v="0"/>
    <d v="2019-08-13T23:51:02.000"/>
    <s v="RT @Randirobics: Hi super #Moms Follow my #Randirobics #Pinterest https://t.co/yM0CnZH7b3 #HealthyKids #ChildhoodObesity #Exercise #Family…"/>
    <s v="https://www.pinterest.com/"/>
    <s v="pinterest.com"/>
    <x v="140"/>
    <m/>
    <s v="http://pbs.twimg.com/profile_images/950552278112591872/BoKnxpg0_normal.jpg"/>
    <x v="320"/>
    <s v="https://twitter.com/#!/citywide45/status/1161424957882195970"/>
    <m/>
    <m/>
    <s v="1161424957882195970"/>
    <m/>
    <b v="0"/>
    <n v="0"/>
    <s v=""/>
    <b v="0"/>
    <s v="en"/>
    <m/>
    <s v=""/>
    <b v="0"/>
    <n v="1"/>
    <s v="1161421429608538114"/>
    <s v="TweetCaster for Android"/>
    <b v="0"/>
    <s v="1161421429608538114"/>
    <s v="Tweet"/>
    <n v="0"/>
    <n v="0"/>
    <m/>
    <m/>
    <m/>
    <m/>
    <m/>
    <m/>
    <m/>
    <m/>
    <n v="2"/>
    <s v="6"/>
    <s v="6"/>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78">
    <i>
      <x v="1"/>
    </i>
    <i r="1">
      <x v="4"/>
    </i>
    <i r="2">
      <x v="121"/>
    </i>
    <i r="3">
      <x v="19"/>
    </i>
    <i r="1">
      <x v="7"/>
    </i>
    <i r="2">
      <x v="190"/>
    </i>
    <i r="3">
      <x v="9"/>
    </i>
    <i r="2">
      <x v="192"/>
    </i>
    <i r="3">
      <x v="7"/>
    </i>
    <i r="2">
      <x v="193"/>
    </i>
    <i r="3">
      <x v="5"/>
    </i>
    <i r="2">
      <x v="197"/>
    </i>
    <i r="3">
      <x v="4"/>
    </i>
    <i r="2">
      <x v="200"/>
    </i>
    <i r="3">
      <x v="7"/>
    </i>
    <i r="2">
      <x v="210"/>
    </i>
    <i r="3">
      <x v="7"/>
    </i>
    <i r="2">
      <x v="211"/>
    </i>
    <i r="3">
      <x v="18"/>
    </i>
    <i r="2">
      <x v="213"/>
    </i>
    <i r="3">
      <x v="10"/>
    </i>
    <i r="3">
      <x v="16"/>
    </i>
    <i r="3">
      <x v="20"/>
    </i>
    <i r="3">
      <x v="21"/>
    </i>
    <i r="1">
      <x v="8"/>
    </i>
    <i r="2">
      <x v="214"/>
    </i>
    <i r="3">
      <x v="8"/>
    </i>
    <i r="3">
      <x v="11"/>
    </i>
    <i r="3">
      <x v="12"/>
    </i>
    <i r="3">
      <x v="13"/>
    </i>
    <i r="3">
      <x v="14"/>
    </i>
    <i r="3">
      <x v="15"/>
    </i>
    <i r="3">
      <x v="17"/>
    </i>
    <i r="3">
      <x v="19"/>
    </i>
    <i r="3">
      <x v="20"/>
    </i>
    <i r="3">
      <x v="22"/>
    </i>
    <i r="3">
      <x v="23"/>
    </i>
    <i r="2">
      <x v="215"/>
    </i>
    <i r="3">
      <x v="1"/>
    </i>
    <i r="3">
      <x v="5"/>
    </i>
    <i r="3">
      <x v="8"/>
    </i>
    <i r="3">
      <x v="10"/>
    </i>
    <i r="3">
      <x v="11"/>
    </i>
    <i r="3">
      <x v="12"/>
    </i>
    <i r="3">
      <x v="14"/>
    </i>
    <i r="3">
      <x v="15"/>
    </i>
    <i r="3">
      <x v="16"/>
    </i>
    <i r="3">
      <x v="17"/>
    </i>
    <i r="3">
      <x v="18"/>
    </i>
    <i r="3">
      <x v="23"/>
    </i>
    <i r="3">
      <x v="24"/>
    </i>
    <i r="2">
      <x v="216"/>
    </i>
    <i r="3">
      <x v="12"/>
    </i>
    <i r="3">
      <x v="13"/>
    </i>
    <i r="3">
      <x v="14"/>
    </i>
    <i r="3">
      <x v="22"/>
    </i>
    <i r="2">
      <x v="217"/>
    </i>
    <i r="3">
      <x v="16"/>
    </i>
    <i r="2">
      <x v="218"/>
    </i>
    <i r="3">
      <x v="9"/>
    </i>
    <i r="3">
      <x v="11"/>
    </i>
    <i r="3">
      <x v="12"/>
    </i>
    <i r="3">
      <x v="13"/>
    </i>
    <i r="3">
      <x v="14"/>
    </i>
    <i r="3">
      <x v="15"/>
    </i>
    <i r="3">
      <x v="16"/>
    </i>
    <i r="3">
      <x v="17"/>
    </i>
    <i r="3">
      <x v="18"/>
    </i>
    <i r="3">
      <x v="19"/>
    </i>
    <i r="3">
      <x v="20"/>
    </i>
    <i r="3">
      <x v="21"/>
    </i>
    <i r="3">
      <x v="23"/>
    </i>
    <i r="2">
      <x v="219"/>
    </i>
    <i r="3">
      <x v="3"/>
    </i>
    <i r="3">
      <x v="5"/>
    </i>
    <i r="3">
      <x v="6"/>
    </i>
    <i r="3">
      <x v="7"/>
    </i>
    <i r="3">
      <x v="8"/>
    </i>
    <i r="3">
      <x v="9"/>
    </i>
    <i r="3">
      <x v="10"/>
    </i>
    <i r="3">
      <x v="11"/>
    </i>
    <i r="3">
      <x v="12"/>
    </i>
    <i r="3">
      <x v="13"/>
    </i>
    <i r="3">
      <x v="14"/>
    </i>
    <i r="3">
      <x v="15"/>
    </i>
    <i r="3">
      <x v="16"/>
    </i>
    <i r="3">
      <x v="19"/>
    </i>
    <i r="3">
      <x v="20"/>
    </i>
    <i r="2">
      <x v="220"/>
    </i>
    <i r="3">
      <x v="4"/>
    </i>
    <i r="3">
      <x v="7"/>
    </i>
    <i r="3">
      <x v="9"/>
    </i>
    <i r="3">
      <x v="10"/>
    </i>
    <i r="3">
      <x v="11"/>
    </i>
    <i r="3">
      <x v="12"/>
    </i>
    <i r="3">
      <x v="13"/>
    </i>
    <i r="3">
      <x v="14"/>
    </i>
    <i r="3">
      <x v="16"/>
    </i>
    <i r="3">
      <x v="17"/>
    </i>
    <i r="3">
      <x v="19"/>
    </i>
    <i r="3">
      <x v="21"/>
    </i>
    <i r="3">
      <x v="22"/>
    </i>
    <i r="2">
      <x v="221"/>
    </i>
    <i r="3">
      <x v="1"/>
    </i>
    <i r="3">
      <x v="2"/>
    </i>
    <i r="3">
      <x v="4"/>
    </i>
    <i r="3">
      <x v="5"/>
    </i>
    <i r="3">
      <x v="6"/>
    </i>
    <i r="3">
      <x v="8"/>
    </i>
    <i r="3">
      <x v="9"/>
    </i>
    <i r="3">
      <x v="10"/>
    </i>
    <i r="3">
      <x v="11"/>
    </i>
    <i r="3">
      <x v="14"/>
    </i>
    <i r="3">
      <x v="15"/>
    </i>
    <i r="3">
      <x v="17"/>
    </i>
    <i r="3">
      <x v="18"/>
    </i>
    <i r="3">
      <x v="19"/>
    </i>
    <i r="3">
      <x v="20"/>
    </i>
    <i r="3">
      <x v="21"/>
    </i>
    <i r="2">
      <x v="222"/>
    </i>
    <i r="3">
      <x v="2"/>
    </i>
    <i r="3">
      <x v="3"/>
    </i>
    <i r="3">
      <x v="4"/>
    </i>
    <i r="3">
      <x v="6"/>
    </i>
    <i r="3">
      <x v="7"/>
    </i>
    <i r="3">
      <x v="11"/>
    </i>
    <i r="3">
      <x v="13"/>
    </i>
    <i r="3">
      <x v="14"/>
    </i>
    <i r="3">
      <x v="15"/>
    </i>
    <i r="3">
      <x v="16"/>
    </i>
    <i r="3">
      <x v="20"/>
    </i>
    <i r="3">
      <x v="21"/>
    </i>
    <i r="2">
      <x v="223"/>
    </i>
    <i r="3">
      <x v="12"/>
    </i>
    <i r="3">
      <x v="13"/>
    </i>
    <i r="3">
      <x v="14"/>
    </i>
    <i r="3">
      <x v="15"/>
    </i>
    <i r="3">
      <x v="21"/>
    </i>
    <i r="3">
      <x v="22"/>
    </i>
    <i r="2">
      <x v="224"/>
    </i>
    <i r="3">
      <x v="9"/>
    </i>
    <i r="3">
      <x v="11"/>
    </i>
    <i r="3">
      <x v="13"/>
    </i>
    <i r="3">
      <x v="15"/>
    </i>
    <i r="3">
      <x v="18"/>
    </i>
    <i r="3">
      <x v="19"/>
    </i>
    <i r="3">
      <x v="20"/>
    </i>
    <i r="3">
      <x v="21"/>
    </i>
    <i r="2">
      <x v="225"/>
    </i>
    <i r="3">
      <x v="1"/>
    </i>
    <i r="3">
      <x v="3"/>
    </i>
    <i r="3">
      <x v="9"/>
    </i>
    <i r="3">
      <x v="10"/>
    </i>
    <i r="3">
      <x v="11"/>
    </i>
    <i r="3">
      <x v="12"/>
    </i>
    <i r="3">
      <x v="13"/>
    </i>
    <i r="3">
      <x v="14"/>
    </i>
    <i r="3">
      <x v="15"/>
    </i>
    <i r="3">
      <x v="16"/>
    </i>
    <i r="3">
      <x v="17"/>
    </i>
    <i r="3">
      <x v="18"/>
    </i>
    <i r="3">
      <x v="19"/>
    </i>
    <i r="3">
      <x v="20"/>
    </i>
    <i r="3">
      <x v="21"/>
    </i>
    <i r="3">
      <x v="22"/>
    </i>
    <i r="2">
      <x v="226"/>
    </i>
    <i r="3">
      <x v="9"/>
    </i>
    <i r="3">
      <x v="10"/>
    </i>
    <i r="3">
      <x v="11"/>
    </i>
    <i r="3">
      <x v="12"/>
    </i>
    <i r="3">
      <x v="13"/>
    </i>
    <i r="3">
      <x v="14"/>
    </i>
    <i r="3">
      <x v="15"/>
    </i>
    <i r="3">
      <x v="18"/>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41">
        <i x="64" s="1"/>
        <i x="86" s="1"/>
        <i x="10" s="1"/>
        <i x="77" s="1"/>
        <i x="9" s="1"/>
        <i x="20" s="1"/>
        <i x="79" s="1"/>
        <i x="99" s="1"/>
        <i x="98" s="1"/>
        <i x="121" s="1"/>
        <i x="8" s="1"/>
        <i x="46" s="1"/>
        <i x="110" s="1"/>
        <i x="87" s="1"/>
        <i x="128" s="1"/>
        <i x="129" s="1"/>
        <i x="92" s="1"/>
        <i x="35" s="1"/>
        <i x="14" s="1"/>
        <i x="95" s="1"/>
        <i x="18" s="1"/>
        <i x="104" s="1"/>
        <i x="12" s="1"/>
        <i x="47" s="1"/>
        <i x="94" s="1"/>
        <i x="130" s="1"/>
        <i x="131" s="1"/>
        <i x="124" s="1"/>
        <i x="37" s="1"/>
        <i x="85" s="1"/>
        <i x="15" s="1"/>
        <i x="101" s="1"/>
        <i x="117" s="1"/>
        <i x="123" s="1"/>
        <i x="127" s="1"/>
        <i x="126" s="1"/>
        <i x="100" s="1"/>
        <i x="13" s="1"/>
        <i x="75" s="1"/>
        <i x="82" s="1"/>
        <i x="111" s="1"/>
        <i x="84" s="1"/>
        <i x="11" s="1"/>
        <i x="5" s="1"/>
        <i x="56" s="1"/>
        <i x="7" s="1"/>
        <i x="6" s="1"/>
        <i x="51" s="1"/>
        <i x="62" s="1"/>
        <i x="108" s="1"/>
        <i x="107" s="1"/>
        <i x="16" s="1"/>
        <i x="74" s="1"/>
        <i x="1" s="1"/>
        <i x="91" s="1"/>
        <i x="113" s="1"/>
        <i x="119" s="1"/>
        <i x="97" s="1"/>
        <i x="52" s="1"/>
        <i x="63" s="1"/>
        <i x="66" s="1"/>
        <i x="139" s="1"/>
        <i x="138" s="1"/>
        <i x="22" s="1"/>
        <i x="23" s="1"/>
        <i x="40" s="1"/>
        <i x="48" s="1"/>
        <i x="67" s="1"/>
        <i x="93" s="1"/>
        <i x="26" s="1"/>
        <i x="24" s="1"/>
        <i x="21" s="1"/>
        <i x="118" s="1"/>
        <i x="30" s="1"/>
        <i x="29" s="1"/>
        <i x="125" s="1"/>
        <i x="88" s="1"/>
        <i x="135" s="1"/>
        <i x="106" s="1"/>
        <i x="103" s="1"/>
        <i x="19" s="1"/>
        <i x="136" s="1"/>
        <i x="105" s="1"/>
        <i x="134" s="1"/>
        <i x="140" s="1"/>
        <i x="137" s="1"/>
        <i x="43" s="1"/>
        <i x="25" s="1"/>
        <i x="3" s="1"/>
        <i x="80" s="1"/>
        <i x="72" s="1"/>
        <i x="71" s="1"/>
        <i x="69" s="1"/>
        <i x="36" s="1"/>
        <i x="76" s="1"/>
        <i x="133" s="1"/>
        <i x="132" s="1"/>
        <i x="54" s="1"/>
        <i x="70" s="1"/>
        <i x="65" s="1"/>
        <i x="68" s="1"/>
        <i x="59" s="1"/>
        <i x="120" s="1"/>
        <i x="57" s="1"/>
        <i x="28" s="1"/>
        <i x="32" s="1"/>
        <i x="33" s="1"/>
        <i x="31" s="1"/>
        <i x="17" s="1"/>
        <i x="112" s="1"/>
        <i x="83" s="1"/>
        <i x="114" s="1"/>
        <i x="89" s="1"/>
        <i x="81" s="1"/>
        <i x="41" s="1"/>
        <i x="45" s="1"/>
        <i x="44" s="1"/>
        <i x="116" s="1"/>
        <i x="73" s="1"/>
        <i x="50" s="1"/>
        <i x="61" s="1"/>
        <i x="122" s="1"/>
        <i x="4" s="1"/>
        <i x="0" s="1"/>
        <i x="34" s="1"/>
        <i x="55" s="1"/>
        <i x="115" s="1"/>
        <i x="53" s="1"/>
        <i x="78" s="1"/>
        <i x="90" s="1"/>
        <i x="96" s="1"/>
        <i x="39" s="1"/>
        <i x="38" s="1"/>
        <i x="42" s="1"/>
        <i x="58" s="1"/>
        <i x="27" s="1"/>
        <i x="109" s="1"/>
        <i x="49" s="1"/>
        <i x="60" s="1"/>
        <i x="10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7" totalsRowShown="0" headerRowDxfId="496" dataDxfId="495">
  <autoFilter ref="A2:BL42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7" totalsRowShown="0" headerRowDxfId="141" dataDxfId="140">
  <autoFilter ref="A1:G171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5" totalsRowShown="0" headerRowDxfId="443" dataDxfId="442">
  <autoFilter ref="A2:BS28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52" totalsRowShown="0" headerRowDxfId="132" dataDxfId="131">
  <autoFilter ref="A1:L175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0" totalsRowShown="0" headerRowDxfId="88" dataDxfId="87">
  <autoFilter ref="A2:C6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3" totalsRowShown="0" headerRowDxfId="64" dataDxfId="63">
  <autoFilter ref="A2:BL3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3" totalsRowShown="0" headerRowDxfId="400">
  <autoFilter ref="A2:AO5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4" totalsRowShown="0" headerRowDxfId="397" dataDxfId="396">
  <autoFilter ref="A1:C28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eeproductions.com/ebfbdb/" TargetMode="External" /><Relationship Id="rId2" Type="http://schemas.openxmlformats.org/officeDocument/2006/relationships/hyperlink" Target="https://www.meeproductions.com/ebfbdb/" TargetMode="External" /><Relationship Id="rId3" Type="http://schemas.openxmlformats.org/officeDocument/2006/relationships/hyperlink" Target="https://www.meeproductions.com/ebfbdb/" TargetMode="External" /><Relationship Id="rId4" Type="http://schemas.openxmlformats.org/officeDocument/2006/relationships/hyperlink" Target="https://www.meeproductions.com/ebfbdb/" TargetMode="External" /><Relationship Id="rId5" Type="http://schemas.openxmlformats.org/officeDocument/2006/relationships/hyperlink" Target="https://www.gov.uk/government/consultations/further-advertising-restrictions-for-products-high-in-fat-salt-and-sugar" TargetMode="External" /><Relationship Id="rId6" Type="http://schemas.openxmlformats.org/officeDocument/2006/relationships/hyperlink" Target="https://www.gov.uk/government/consultations/further-advertising-restrictions-for-products-high-in-fat-salt-and-sugar" TargetMode="External" /><Relationship Id="rId7" Type="http://schemas.openxmlformats.org/officeDocument/2006/relationships/hyperlink" Target="https://www.youtube.com/watch?v=g4QVkoQZgCE&amp;feature=youtu.be" TargetMode="External" /><Relationship Id="rId8" Type="http://schemas.openxmlformats.org/officeDocument/2006/relationships/hyperlink" Target="http://healthykidsblog.org/for-children-exercise-is-the-key-to-battling-obesity/" TargetMode="External" /><Relationship Id="rId9" Type="http://schemas.openxmlformats.org/officeDocument/2006/relationships/hyperlink" Target="http://healthykidsblog.org/for-children-exercise-is-the-key-to-battling-obesity/" TargetMode="External" /><Relationship Id="rId10" Type="http://schemas.openxmlformats.org/officeDocument/2006/relationships/hyperlink" Target="http://ow.ly/XLEq50vd6uG" TargetMode="External" /><Relationship Id="rId11" Type="http://schemas.openxmlformats.org/officeDocument/2006/relationships/hyperlink" Target="https://www.mghclaycenter.org/parenting-concerns/families/tv-doesnt-necessarily-make-kids-fat/" TargetMode="External" /><Relationship Id="rId12" Type="http://schemas.openxmlformats.org/officeDocument/2006/relationships/hyperlink" Target="https://www.epicpc.com/news/infographics/overweight-and-obesity-how-to-raise-healthy-kids/" TargetMode="External" /><Relationship Id="rId13" Type="http://schemas.openxmlformats.org/officeDocument/2006/relationships/hyperlink" Target="https://www.meeproductions.com/ebfbdb/" TargetMode="External" /><Relationship Id="rId14" Type="http://schemas.openxmlformats.org/officeDocument/2006/relationships/hyperlink" Target="https://thrivingschools.kaiserpermanente.org/tackling-root-causes-of-childhood-obesity/" TargetMode="External" /><Relationship Id="rId15" Type="http://schemas.openxmlformats.org/officeDocument/2006/relationships/hyperlink" Target="https://votesmart.org/public-statement/983523/issue-position-shawna-sterling-will-put-ice-cream-back-in-the-schools#.XUWFEt8pA0M" TargetMode="External" /><Relationship Id="rId16" Type="http://schemas.openxmlformats.org/officeDocument/2006/relationships/hyperlink" Target="https://www.instagram.com/p/B0vzOOqnl7A/?igshid=y4ehhhv4kjci" TargetMode="External" /><Relationship Id="rId17" Type="http://schemas.openxmlformats.org/officeDocument/2006/relationships/hyperlink" Target="https://www.linkedin.com/slink?code=gfVx7AK" TargetMode="External" /><Relationship Id="rId18" Type="http://schemas.openxmlformats.org/officeDocument/2006/relationships/hyperlink" Target="https://t.co/yM0CnZH7b3#KidsFitness" TargetMode="External" /><Relationship Id="rId19" Type="http://schemas.openxmlformats.org/officeDocument/2006/relationships/hyperlink" Target="https://t.co/yM0CnZH7b3#KidsFitness" TargetMode="External" /><Relationship Id="rId20" Type="http://schemas.openxmlformats.org/officeDocument/2006/relationships/hyperlink" Target="https://www.cityam.com/ad-industry-urges-boris-johnson-to-ditch-onerous-junk-food-ad-ban/" TargetMode="External" /><Relationship Id="rId21" Type="http://schemas.openxmlformats.org/officeDocument/2006/relationships/hyperlink" Target="http://hubs.ly/H0jBtsH0" TargetMode="External" /><Relationship Id="rId22" Type="http://schemas.openxmlformats.org/officeDocument/2006/relationships/hyperlink" Target="http://hubs.ly/H0jBtsH0" TargetMode="External" /><Relationship Id="rId23" Type="http://schemas.openxmlformats.org/officeDocument/2006/relationships/hyperlink" Target="https://twitter.com/apiplay/status/1157603279884496896" TargetMode="External" /><Relationship Id="rId24" Type="http://schemas.openxmlformats.org/officeDocument/2006/relationships/hyperlink" Target="https://twitter.com/apiplay/status/1158399844945448960" TargetMode="External" /><Relationship Id="rId25" Type="http://schemas.openxmlformats.org/officeDocument/2006/relationships/hyperlink" Target="https://twitter.com/apiplay/status/1157603279884496896" TargetMode="External" /><Relationship Id="rId26" Type="http://schemas.openxmlformats.org/officeDocument/2006/relationships/hyperlink" Target="https://twitter.com/apiplay/status/1158399844945448960" TargetMode="External" /><Relationship Id="rId27" Type="http://schemas.openxmlformats.org/officeDocument/2006/relationships/hyperlink" Target="https://www.shorturl.at/wKPR6" TargetMode="External" /><Relationship Id="rId28" Type="http://schemas.openxmlformats.org/officeDocument/2006/relationships/hyperlink" Target="https://www.relainstitute.com/blog/childhood-obesity/" TargetMode="External" /><Relationship Id="rId29" Type="http://schemas.openxmlformats.org/officeDocument/2006/relationships/hyperlink" Target="http://www.infantandtoddlerforum.org/toddlers-to-preschool/healthy-eating-5/how-much-to-feed" TargetMode="External" /><Relationship Id="rId30" Type="http://schemas.openxmlformats.org/officeDocument/2006/relationships/hyperlink" Target="https://twitter.com/ShareAction/status/1159080499001716737" TargetMode="External" /><Relationship Id="rId31" Type="http://schemas.openxmlformats.org/officeDocument/2006/relationships/hyperlink" Target="https://www.independent.co.uk/news/uk/politics/calorie-tax-campaign-health-food-levy-sugar-soft-drinks-a9044521.html" TargetMode="External" /><Relationship Id="rId32" Type="http://schemas.openxmlformats.org/officeDocument/2006/relationships/hyperlink" Target="https://twitter.com/jo_kwon/status/1158444108370702337" TargetMode="External" /><Relationship Id="rId33" Type="http://schemas.openxmlformats.org/officeDocument/2006/relationships/hyperlink" Target="https://twitter.com/jo_kwon/status/1158444108370702337" TargetMode="External" /><Relationship Id="rId34" Type="http://schemas.openxmlformats.org/officeDocument/2006/relationships/hyperlink" Target="https://twitter.com/jo_kwon/status/1158444108370702337" TargetMode="External" /><Relationship Id="rId35" Type="http://schemas.openxmlformats.org/officeDocument/2006/relationships/hyperlink" Target="https://www.thestar.com/life/health_wellness/2019/08/06/the-rise-of-sugar-and-why-your-dad-puts-sweetener-on-strawberries.html" TargetMode="External" /><Relationship Id="rId36" Type="http://schemas.openxmlformats.org/officeDocument/2006/relationships/hyperlink" Target="https://www.thestar.com/life/health_wellness/2019/08/06/the-rise-of-sugar-and-why-your-dad-puts-sweetener-on-strawberries.html" TargetMode="External" /><Relationship Id="rId37"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38" Type="http://schemas.openxmlformats.org/officeDocument/2006/relationships/hyperlink" Target="https://soundcloud.com/radiosputnik/obesity-we-believe-liability-here-is-with-the-food-industry-expert" TargetMode="External" /><Relationship Id="rId39" Type="http://schemas.openxmlformats.org/officeDocument/2006/relationships/hyperlink" Target="https://soundcloud.com/radiosputnik/obesity-we-believe-liability-here-is-with-the-food-industry-expert" TargetMode="External" /><Relationship Id="rId40" Type="http://schemas.openxmlformats.org/officeDocument/2006/relationships/hyperlink" Target="https://soundcloud.com/radiosputnik/obesity-we-believe-liability-here-is-with-the-food-industry-expert" TargetMode="External" /><Relationship Id="rId41" Type="http://schemas.openxmlformats.org/officeDocument/2006/relationships/hyperlink" Target="https://www.foodmatterslive.com/visit/2019-schedule/2019-sessions-details-update-the-calorie-and-sugar-reduction-programme" TargetMode="External" /><Relationship Id="rId42" Type="http://schemas.openxmlformats.org/officeDocument/2006/relationships/hyperlink" Target="https://www.foodmatterslive.com/visit/2019-schedule/2019-sessions-details-update-the-calorie-and-sugar-reduction-programme" TargetMode="External" /><Relationship Id="rId43" Type="http://schemas.openxmlformats.org/officeDocument/2006/relationships/hyperlink" Target="https://www.foodmatterslive.com/visit/2019-schedule/2019-sessions-details-update-the-calorie-and-sugar-reduction-programme" TargetMode="External" /><Relationship Id="rId44" Type="http://schemas.openxmlformats.org/officeDocument/2006/relationships/hyperlink" Target="https://www.foodmatterslive.com/visit/2019-schedule/2019-sessions-details-update-the-calorie-and-sugar-reduction-programme" TargetMode="External" /><Relationship Id="rId45" Type="http://schemas.openxmlformats.org/officeDocument/2006/relationships/hyperlink" Target="https://www.sciencedaily.com/releases/2019/07/190725092521.htm" TargetMode="External" /><Relationship Id="rId46" Type="http://schemas.openxmlformats.org/officeDocument/2006/relationships/hyperlink" Target="https://www.independent.co.uk/news/uk/politics/calorie-tax-campaign-health-food-levy-sugar-soft-drinks-a9044521.html%3Famp" TargetMode="External" /><Relationship Id="rId47" Type="http://schemas.openxmlformats.org/officeDocument/2006/relationships/hyperlink" Target="https://bmcpublichealth.biomedcentral.com/articles/10.1186/s12889-019-7349-1" TargetMode="External" /><Relationship Id="rId48" Type="http://schemas.openxmlformats.org/officeDocument/2006/relationships/hyperlink" Target="http://r.socialstudio.radian6.com/69ddb28f-1348-4fb8-b4a9-a777558881ac" TargetMode="External" /><Relationship Id="rId49" Type="http://schemas.openxmlformats.org/officeDocument/2006/relationships/hyperlink" Target="http://r.socialstudio.radian6.com/69ddb28f-1348-4fb8-b4a9-a777558881ac" TargetMode="External" /><Relationship Id="rId50" Type="http://schemas.openxmlformats.org/officeDocument/2006/relationships/hyperlink" Target="http://r.socialstudio.radian6.com/69ddb28f-1348-4fb8-b4a9-a777558881ac" TargetMode="External" /><Relationship Id="rId51" Type="http://schemas.openxmlformats.org/officeDocument/2006/relationships/hyperlink" Target="https://obesityconference.euroscicon.com/" TargetMode="External" /><Relationship Id="rId52" Type="http://schemas.openxmlformats.org/officeDocument/2006/relationships/hyperlink" Target="https://obesityconference.euroscicon.com/" TargetMode="External" /><Relationship Id="rId53" Type="http://schemas.openxmlformats.org/officeDocument/2006/relationships/hyperlink" Target="https://obesityconference.euroscicon.com/" TargetMode="External" /><Relationship Id="rId54" Type="http://schemas.openxmlformats.org/officeDocument/2006/relationships/hyperlink" Target="https://obesityconference.euroscicon.com/" TargetMode="External" /><Relationship Id="rId55" Type="http://schemas.openxmlformats.org/officeDocument/2006/relationships/hyperlink" Target="https://obesityconference.euroscicon.com/" TargetMode="External" /><Relationship Id="rId56" Type="http://schemas.openxmlformats.org/officeDocument/2006/relationships/hyperlink" Target="https://obesityconference.euroscicon.com/" TargetMode="External" /><Relationship Id="rId57" Type="http://schemas.openxmlformats.org/officeDocument/2006/relationships/hyperlink" Target="https://obesityconference.euroscicon.com/" TargetMode="External" /><Relationship Id="rId58" Type="http://schemas.openxmlformats.org/officeDocument/2006/relationships/hyperlink" Target="https://choicesproject.org/news/choices-partnership-opportunity-announcement-2019/" TargetMode="External" /><Relationship Id="rId59" Type="http://schemas.openxmlformats.org/officeDocument/2006/relationships/hyperlink" Target="https://choicesproject.org/news/choices-partnership-opportunity-announcement-2019/" TargetMode="External" /><Relationship Id="rId60" Type="http://schemas.openxmlformats.org/officeDocument/2006/relationships/hyperlink" Target="https://www.sciencedaily.com/releases/2019/07/190725092521.htm" TargetMode="External" /><Relationship Id="rId61" Type="http://schemas.openxmlformats.org/officeDocument/2006/relationships/hyperlink" Target="https://twitter.com/MaritaHennessy/status/1156924968422318081" TargetMode="External" /><Relationship Id="rId62" Type="http://schemas.openxmlformats.org/officeDocument/2006/relationships/hyperlink" Target="https://www.tandfonline.com/doi/full/10.1080/17437199.2019.1605838?scroll=top&amp;needAccess=true&amp;cookieSet=1" TargetMode="External" /><Relationship Id="rId63" Type="http://schemas.openxmlformats.org/officeDocument/2006/relationships/hyperlink" Target="https://www.tandfonline.com/doi/full/10.1080/17437199.2019.1605838?scroll=top&amp;needAccess=true&amp;cookieSet=1" TargetMode="External" /><Relationship Id="rId64" Type="http://schemas.openxmlformats.org/officeDocument/2006/relationships/hyperlink" Target="https://www.tandfonline.com/doi/full/10.1080/17437199.2019.1605838?scroll=top&amp;needAccess=true&amp;cookieSet=1" TargetMode="External" /><Relationship Id="rId65" Type="http://schemas.openxmlformats.org/officeDocument/2006/relationships/hyperlink" Target="https://journals.plos.org/plosone/article?id=10.1371/journal.pone.0220169" TargetMode="External" /><Relationship Id="rId66" Type="http://schemas.openxmlformats.org/officeDocument/2006/relationships/hyperlink" Target="https://journals.plos.org/plosone/article?id=10.1371/journal.pone.0220169" TargetMode="External" /><Relationship Id="rId67" Type="http://schemas.openxmlformats.org/officeDocument/2006/relationships/hyperlink" Target="https://journals.plos.org/plosone/article?id=10.1371/journal.pone.0220169" TargetMode="External" /><Relationship Id="rId68" Type="http://schemas.openxmlformats.org/officeDocument/2006/relationships/hyperlink" Target="https://www.sciencedirect.com/science/article/pii/S1471015318304033" TargetMode="External" /><Relationship Id="rId69" Type="http://schemas.openxmlformats.org/officeDocument/2006/relationships/hyperlink" Target="https://secure.jbs.elsevierhealth.com/action/getSharedSiteSession?redirect=https%3A%2F%2Fwww.nmcd-journal.com%2Farticle%2FS0939-4753%2819%2930161-9%2Fabstract&amp;rc=0" TargetMode="External" /><Relationship Id="rId70" Type="http://schemas.openxmlformats.org/officeDocument/2006/relationships/hyperlink" Target="https://jamanetwork.com/journals/jamapediatrics/fullarticle/2747328?guestAccessKey=8f525aa4-e5ac-4592-b578-acb2215b984b&amp;utm_source=silverchair&amp;utm_medium=email&amp;utm_campaign=article_alert-jamapediatrics&amp;utm_content=olf&amp;utm_term=080519" TargetMode="External" /><Relationship Id="rId71" Type="http://schemas.openxmlformats.org/officeDocument/2006/relationships/hyperlink" Target="https://jamanetwork.com/journals/jamapediatrics/fullarticle/2747328?guestAccessKey=8f525aa4-e5ac-4592-b578-acb2215b984b&amp;utm_source=silverchair&amp;utm_medium=email&amp;utm_campaign=article_alert-jamapediatrics&amp;utm_content=olf&amp;utm_term=080519" TargetMode="External" /><Relationship Id="rId72" Type="http://schemas.openxmlformats.org/officeDocument/2006/relationships/hyperlink" Target="https://www.tandfonline.com/doi/full/10.1080/19320248.2019.1649777?scroll=top&amp;needAccess=true&amp;cookieSet=1" TargetMode="External" /><Relationship Id="rId73" Type="http://schemas.openxmlformats.org/officeDocument/2006/relationships/hyperlink" Target="https://www.liebertpub.com/doi/abs/10.1089/chi.2019.0106?rfr_dat=cr_pub%3Dpubmed&amp;url_ver=Z39.88-2003&amp;rfr_id=ori%3Arid%3Acrossref.org&amp;journalCode=chi&amp;cookieSet=1" TargetMode="External" /><Relationship Id="rId74" Type="http://schemas.openxmlformats.org/officeDocument/2006/relationships/hyperlink" Target="https://www.liebertpub.com/doi/abs/10.1089/chi.2019.0106?rfr_dat=cr_pub%3Dpubmed&amp;url_ver=Z39.88-2003&amp;rfr_id=ori%3Arid%3Acrossref.org&amp;journalCode=chi&amp;cookieSet=1" TargetMode="External" /><Relationship Id="rId75" Type="http://schemas.openxmlformats.org/officeDocument/2006/relationships/hyperlink" Target="https://www.liebertpub.com/doi/abs/10.1089/chi.2019.0106?rfr_dat=cr_pub%3Dpubmed&amp;url_ver=Z39.88-2003&amp;rfr_id=ori%3Arid%3Acrossref.org&amp;journalCode=chi&amp;cookieSet=1" TargetMode="External" /><Relationship Id="rId76" Type="http://schemas.openxmlformats.org/officeDocument/2006/relationships/hyperlink" Target="https://bmcpublichealth.biomedcentral.com/articles/10.1186/s12889-019-7410-0" TargetMode="External" /><Relationship Id="rId77" Type="http://schemas.openxmlformats.org/officeDocument/2006/relationships/hyperlink" Target="https://bmcpublichealth.biomedcentral.com/articles/10.1186/s12889-019-7410-0" TargetMode="External" /><Relationship Id="rId78" Type="http://schemas.openxmlformats.org/officeDocument/2006/relationships/hyperlink" Target="https://onlinelibrary.wiley.com/doi/full/10.1111/1753-6405.12928?cookieSet=1" TargetMode="External" /><Relationship Id="rId79" Type="http://schemas.openxmlformats.org/officeDocument/2006/relationships/hyperlink" Target="https://onlinelibrary.wiley.com/doi/full/10.1111/1753-6405.12928?cookieSet=1" TargetMode="External" /><Relationship Id="rId80" Type="http://schemas.openxmlformats.org/officeDocument/2006/relationships/hyperlink" Target="https://onlinelibrary.wiley.com/doi/full/10.1111/1753-6405.12928?cookieSet=1" TargetMode="External" /><Relationship Id="rId81" Type="http://schemas.openxmlformats.org/officeDocument/2006/relationships/hyperlink" Target="https://journals.sagepub.com/doi/full/10.1177/1357633X19864819?cookieSet=1" TargetMode="External" /><Relationship Id="rId82" Type="http://schemas.openxmlformats.org/officeDocument/2006/relationships/hyperlink" Target="https://twitter.com/Independent/status/1159019693023342592" TargetMode="External" /><Relationship Id="rId83" Type="http://schemas.openxmlformats.org/officeDocument/2006/relationships/hyperlink" Target="https://journals.sagepub.com/doi/full/10.1177/1357633X19864819?cookieSet=1" TargetMode="External" /><Relationship Id="rId84" Type="http://schemas.openxmlformats.org/officeDocument/2006/relationships/hyperlink" Target="https://www.eypae.com/publication/2019/moving-needle-childhood-obesity" TargetMode="External" /><Relationship Id="rId85" Type="http://schemas.openxmlformats.org/officeDocument/2006/relationships/hyperlink" Target="https://journals.sagepub.com/doi/full/10.1177/1357633X19864819?cookieSet=1" TargetMode="External" /><Relationship Id="rId86" Type="http://schemas.openxmlformats.org/officeDocument/2006/relationships/hyperlink" Target="https://twitter.com/helenraw/status/1160503824819380224" TargetMode="External" /><Relationship Id="rId87" Type="http://schemas.openxmlformats.org/officeDocument/2006/relationships/hyperlink" Target="https://www.instagram.com/p/B1CavQMhzLE/?igshid=4c1qo817bggw" TargetMode="External" /><Relationship Id="rId88" Type="http://schemas.openxmlformats.org/officeDocument/2006/relationships/hyperlink" Target="http://www.thechildrensbookreview.com/weblog/2016/06/if-it-does-not-grow-say-no-eatable-activities-for-kids-dedicated-review.html/" TargetMode="External" /><Relationship Id="rId89" Type="http://schemas.openxmlformats.org/officeDocument/2006/relationships/hyperlink" Target="https://www.gasolfoundation.org/en/gasol-foundation-in-the-childhood-obesity-conference-2019/#more-10766" TargetMode="External" /><Relationship Id="rId90" Type="http://schemas.openxmlformats.org/officeDocument/2006/relationships/hyperlink" Target="https://www.linkedin.com/slink?code=eWWeuf9" TargetMode="External" /><Relationship Id="rId91" Type="http://schemas.openxmlformats.org/officeDocument/2006/relationships/hyperlink" Target="https://journals.plos.org/plosone/article?id=10.1371/journal.pone.0220169" TargetMode="External" /><Relationship Id="rId92" Type="http://schemas.openxmlformats.org/officeDocument/2006/relationships/hyperlink" Target="https://www.foodwatch.org/de/aktuelle-nachrichten/2019/am-12-august-ist-kinder-ueberzuckerungstag/" TargetMode="External" /><Relationship Id="rId93" Type="http://schemas.openxmlformats.org/officeDocument/2006/relationships/hyperlink" Target="http://www.washingtonpost.com/health/students-bored-by-cafeteria-fare-love-food-delivery-services-schools-dont/2019/06/07/2568d12c-8617-11e9-98c1-e945ae5db8fb_story.html?tid=ss_tw" TargetMode="External" /><Relationship Id="rId94" Type="http://schemas.openxmlformats.org/officeDocument/2006/relationships/hyperlink" Target="http://www.washingtonpost.com/health/students-bored-by-cafeteria-fare-love-food-delivery-services-schools-dont/2019/06/07/2568d12c-8617-11e9-98c1-e945ae5db8fb_story.html?tid=ss_tw" TargetMode="External" /><Relationship Id="rId95" Type="http://schemas.openxmlformats.org/officeDocument/2006/relationships/hyperlink" Target="https://www.youtube.com/watch?v=cqYyOEA5PxU" TargetMode="External" /><Relationship Id="rId96" Type="http://schemas.openxmlformats.org/officeDocument/2006/relationships/hyperlink" Target="https://www.youtube.com/watch?v=cqYyOEA5PxU" TargetMode="External" /><Relationship Id="rId97" Type="http://schemas.openxmlformats.org/officeDocument/2006/relationships/hyperlink" Target="https://www.instagram.com/p/B1EzaIsgSj9/?igshid=1076i5outcbup" TargetMode="External" /><Relationship Id="rId98" Type="http://schemas.openxmlformats.org/officeDocument/2006/relationships/hyperlink" Target="https://www.linkedin.com/slink?code=fsD2Cf8" TargetMode="External" /><Relationship Id="rId99" Type="http://schemas.openxmlformats.org/officeDocument/2006/relationships/hyperlink" Target="https://www.linkedin.com/posts/loriboxer_weightloss-health-fitness-activity-6564868228844138496-AsA0" TargetMode="External" /><Relationship Id="rId100" Type="http://schemas.openxmlformats.org/officeDocument/2006/relationships/hyperlink" Target="https://www.pinterest.com/" TargetMode="External" /><Relationship Id="rId101" Type="http://schemas.openxmlformats.org/officeDocument/2006/relationships/hyperlink" Target="https://www.healthydrivenchicago.com/childrens-health/taking-steps-to-address-childhood-obesity/" TargetMode="External" /><Relationship Id="rId102" Type="http://schemas.openxmlformats.org/officeDocument/2006/relationships/hyperlink" Target="https://www.healthydrivenchicago.com/childrens-health/taking-steps-to-address-childhood-obesity/" TargetMode="External" /><Relationship Id="rId103" Type="http://schemas.openxmlformats.org/officeDocument/2006/relationships/hyperlink" Target="https://www.youtube.com/watch?v=8QvCAHRjFXw&amp;feature=youtu.be" TargetMode="External" /><Relationship Id="rId104" Type="http://schemas.openxmlformats.org/officeDocument/2006/relationships/hyperlink" Target="https://www.pinterest.com/" TargetMode="External" /><Relationship Id="rId105" Type="http://schemas.openxmlformats.org/officeDocument/2006/relationships/hyperlink" Target="https://www.pinterest.com/" TargetMode="External" /><Relationship Id="rId106" Type="http://schemas.openxmlformats.org/officeDocument/2006/relationships/hyperlink" Target="https://www.gsttcharity.org.uk/get-involved/news-and-opinion/news/programmes-roundup-may-june-2019" TargetMode="External" /><Relationship Id="rId107" Type="http://schemas.openxmlformats.org/officeDocument/2006/relationships/hyperlink" Target="https://shareaction.org/uk-government-clips-the-wings-of-energy-drinks/" TargetMode="External" /><Relationship Id="rId108" Type="http://schemas.openxmlformats.org/officeDocument/2006/relationships/hyperlink" Target="https://twitter.com/ShareAction/status/1159080499001716737" TargetMode="External" /><Relationship Id="rId109" Type="http://schemas.openxmlformats.org/officeDocument/2006/relationships/hyperlink" Target="https://www.julierevelant.com/10-best-tips-for-packing-a-healthy-school-lunch/" TargetMode="External" /><Relationship Id="rId110" Type="http://schemas.openxmlformats.org/officeDocument/2006/relationships/hyperlink" Target="https://www.julierevelant.com/ask-childs-pediatrician-nutritional-advice/" TargetMode="External" /><Relationship Id="rId111" Type="http://schemas.openxmlformats.org/officeDocument/2006/relationships/hyperlink" Target="https://www.julierevelant.com/how-to-pick-a-healthy-peanut-butter-for-kids-best-brands/" TargetMode="External" /><Relationship Id="rId112" Type="http://schemas.openxmlformats.org/officeDocument/2006/relationships/hyperlink" Target="https://bmcpediatr.biomedcentral.com/articles/10.1186/s12887-019-1647-8" TargetMode="External" /><Relationship Id="rId113" Type="http://schemas.openxmlformats.org/officeDocument/2006/relationships/hyperlink" Target="https://bmcpublichealth.biomedcentral.com/articles/10.1186/s12889-019-7406-9" TargetMode="External" /><Relationship Id="rId114" Type="http://schemas.openxmlformats.org/officeDocument/2006/relationships/hyperlink" Target="https://bmcpublichealth.biomedcentral.com/articles/10.1186/s12889-019-7349-1" TargetMode="External" /><Relationship Id="rId115" Type="http://schemas.openxmlformats.org/officeDocument/2006/relationships/hyperlink" Target="https://www.sciencedirect.com/science/article/abs/pii/S1871402119304783" TargetMode="External" /><Relationship Id="rId116" Type="http://schemas.openxmlformats.org/officeDocument/2006/relationships/hyperlink" Target="https://bmcpublichealth.biomedcentral.com/articles/10.1186/s12889-019-7410-0" TargetMode="External" /><Relationship Id="rId117" Type="http://schemas.openxmlformats.org/officeDocument/2006/relationships/hyperlink" Target="https://www.liebertpub.com/doi/10.1089/chi.2019.0064?cookieSet=1" TargetMode="External" /><Relationship Id="rId118" Type="http://schemas.openxmlformats.org/officeDocument/2006/relationships/hyperlink" Target="https://www.cambridge.org/core/journals/journal-of-developmental-origins-of-health-and-disease/article/feasibility-of-conducting-an-early-pregnancy-diet-and-lifestyle-ehealth-intervention-the-pregnancy-lifestyle-activity-nutrition-plan-project/3A370AF04F1FC628B0A1809D236CF61D#fndtn-information" TargetMode="External" /><Relationship Id="rId119" Type="http://schemas.openxmlformats.org/officeDocument/2006/relationships/hyperlink" Target="https://www.foodmatterslive.com/visit/2019-schedule/2019-sessions-details-update-the-calorie-and-sugar-reduction-programme" TargetMode="External" /><Relationship Id="rId120" Type="http://schemas.openxmlformats.org/officeDocument/2006/relationships/hyperlink" Target="https://www.foodmatterslive.com/visit/2019-schedule/2019-sessions-details-reformulation-and-portion-size-approaches-to-meeting-calorie-and-sugar-reduction-targets" TargetMode="External" /><Relationship Id="rId121" Type="http://schemas.openxmlformats.org/officeDocument/2006/relationships/hyperlink" Target="https://twitter.com/CRUK_Policy/status/1156509256658706432" TargetMode="External" /><Relationship Id="rId122" Type="http://schemas.openxmlformats.org/officeDocument/2006/relationships/hyperlink" Target="https://hsph.me/choicesy5rfp" TargetMode="External" /><Relationship Id="rId123" Type="http://schemas.openxmlformats.org/officeDocument/2006/relationships/hyperlink" Target="https://hsph.me/choicesy5rfp" TargetMode="External" /><Relationship Id="rId124" Type="http://schemas.openxmlformats.org/officeDocument/2006/relationships/hyperlink" Target="https://hsph.me/choicesy5rfp" TargetMode="External" /><Relationship Id="rId125" Type="http://schemas.openxmlformats.org/officeDocument/2006/relationships/hyperlink" Target="https://hsph.me/choicesy5rfp" TargetMode="External" /><Relationship Id="rId126" Type="http://schemas.openxmlformats.org/officeDocument/2006/relationships/hyperlink" Target="https://twitter.com/CHOICESproject/status/1157002436525117441" TargetMode="External" /><Relationship Id="rId127" Type="http://schemas.openxmlformats.org/officeDocument/2006/relationships/hyperlink" Target="https://hsph.me/choicesy5rfp" TargetMode="External" /><Relationship Id="rId128" Type="http://schemas.openxmlformats.org/officeDocument/2006/relationships/hyperlink" Target="https://twitter.com/nathanirr/status/1161236383119208449" TargetMode="External" /><Relationship Id="rId129" Type="http://schemas.openxmlformats.org/officeDocument/2006/relationships/hyperlink" Target="https://twitter.com/nathanirr/status/1161236383119208449" TargetMode="External" /><Relationship Id="rId130" Type="http://schemas.openxmlformats.org/officeDocument/2006/relationships/hyperlink" Target="https://twitter.com/nathanirr/status/1161236383119208449" TargetMode="External" /><Relationship Id="rId131" Type="http://schemas.openxmlformats.org/officeDocument/2006/relationships/hyperlink" Target="https://twitter.com/nathanirr/status/1161236383119208449" TargetMode="External" /><Relationship Id="rId132" Type="http://schemas.openxmlformats.org/officeDocument/2006/relationships/hyperlink" Target="https://www.feedinghungryminds.co.uk/rethinking-healthy-eating-in-lambeth-southwark-with-the-soil-association/" TargetMode="External" /><Relationship Id="rId133" Type="http://schemas.openxmlformats.org/officeDocument/2006/relationships/hyperlink" Target="https://www.feedinghungryminds.co.uk/rethinking-healthy-eating-in-lambeth-southwark-with-the-soil-association/" TargetMode="External" /><Relationship Id="rId134" Type="http://schemas.openxmlformats.org/officeDocument/2006/relationships/hyperlink" Target="https://twitter.com/CHOICESproject/status/1159841058638798848" TargetMode="External" /><Relationship Id="rId135" Type="http://schemas.openxmlformats.org/officeDocument/2006/relationships/hyperlink" Target="https://www.gsttcharity.org.uk/what-we-do/our-programmes/childhood-obesity-0" TargetMode="External" /><Relationship Id="rId136" Type="http://schemas.openxmlformats.org/officeDocument/2006/relationships/hyperlink" Target="https://www.gsttcharity.org.uk/content/our-place-based-approach-improving-urban-health#2" TargetMode="External" /><Relationship Id="rId137" Type="http://schemas.openxmlformats.org/officeDocument/2006/relationships/hyperlink" Target="https://www.linkedin.com/pulse/dear-parents-lori-boxer-/" TargetMode="External" /><Relationship Id="rId138" Type="http://schemas.openxmlformats.org/officeDocument/2006/relationships/hyperlink" Target="https://www.linkedin.com/pulse/dear-parents-lori-boxer-/" TargetMode="External" /><Relationship Id="rId139" Type="http://schemas.openxmlformats.org/officeDocument/2006/relationships/hyperlink" Target="https://www.linkedin.com/pulse/dear-parents-lori-boxer-/" TargetMode="External" /><Relationship Id="rId140" Type="http://schemas.openxmlformats.org/officeDocument/2006/relationships/hyperlink" Target="https://www.linkedin.com/pulse/dear-parents-lori-boxer-/" TargetMode="External" /><Relationship Id="rId141" Type="http://schemas.openxmlformats.org/officeDocument/2006/relationships/hyperlink" Target="https://www.linkedin.com/pulse/dear-parents-lori-boxer-/" TargetMode="External" /><Relationship Id="rId142" Type="http://schemas.openxmlformats.org/officeDocument/2006/relationships/hyperlink" Target="https://www.linkedin.com/posts/loriboxer_weightloss-health-fitness-activity-6564868228844138496-AsA0" TargetMode="External" /><Relationship Id="rId143" Type="http://schemas.openxmlformats.org/officeDocument/2006/relationships/hyperlink" Target="https://www.linkedin.com/posts/loriboxer_weightloss-health-fitness-activity-6564868228844138496-AsA0" TargetMode="External" /><Relationship Id="rId144" Type="http://schemas.openxmlformats.org/officeDocument/2006/relationships/hyperlink" Target="https://www.medicalnewsbulletin.com/bpa-substitutes-causing-childhood-obesity/" TargetMode="External" /><Relationship Id="rId145" Type="http://schemas.openxmlformats.org/officeDocument/2006/relationships/hyperlink" Target="https://www.mrt.com/business/healthy_living/article/Childhood-obesity-can-be-remedied-14273829.php" TargetMode="External" /><Relationship Id="rId146" Type="http://schemas.openxmlformats.org/officeDocument/2006/relationships/hyperlink" Target="https://www.healio.com/endocrinology/obesity/news/online/%7Bb2a8ae3f-3689-4174-a52c-22b9b49a8d1d%7D/parental-education-levels-bmi-influence-childhood-obesity-risk" TargetMode="External" /><Relationship Id="rId147" Type="http://schemas.openxmlformats.org/officeDocument/2006/relationships/hyperlink" Target="http://www.newindianexpress.com/lifestyle/health/2019/aug/08/childhood-obesity-can-lead-to-bullying-2015614.html" TargetMode="External" /><Relationship Id="rId148" Type="http://schemas.openxmlformats.org/officeDocument/2006/relationships/hyperlink" Target="http://www.nst.com.my/opinion/columnists/2019/08/509728/we-are-facing-childhood-obesity-emergency" TargetMode="External" /><Relationship Id="rId149" Type="http://schemas.openxmlformats.org/officeDocument/2006/relationships/hyperlink" Target="https://www.ndtv.com/food/childhood-obesity-may-up-risk-of-hip-disease-in-teenage-what-to-eat-and-avoid-in-obesity-1935637" TargetMode="External" /><Relationship Id="rId150" Type="http://schemas.openxmlformats.org/officeDocument/2006/relationships/hyperlink" Target="https://www.gov.uk/government/news/record-high-levels-of-severe-obesity-found-in-year-6-children" TargetMode="External" /><Relationship Id="rId151" Type="http://schemas.openxmlformats.org/officeDocument/2006/relationships/hyperlink" Target="https://www.gov.uk/government/news/record-high-levels-of-severe-obesity-found-in-year-6-children" TargetMode="External" /><Relationship Id="rId152" Type="http://schemas.openxmlformats.org/officeDocument/2006/relationships/hyperlink" Target="https://schoolsimprovement.net/why-are-school-lunches-still-so-unhealthy/" TargetMode="External" /><Relationship Id="rId153" Type="http://schemas.openxmlformats.org/officeDocument/2006/relationships/hyperlink" Target="https://www.youtube.com/watch?v=8QvCAHRjFXw&amp;feature=youtu.be" TargetMode="External" /><Relationship Id="rId154" Type="http://schemas.openxmlformats.org/officeDocument/2006/relationships/hyperlink" Target="https://www.pinterest.com/" TargetMode="External" /><Relationship Id="rId155" Type="http://schemas.openxmlformats.org/officeDocument/2006/relationships/hyperlink" Target="https://www.pinterest.com/" TargetMode="External" /><Relationship Id="rId156" Type="http://schemas.openxmlformats.org/officeDocument/2006/relationships/hyperlink" Target="https://www.pinterest.com/" TargetMode="External" /><Relationship Id="rId157" Type="http://schemas.openxmlformats.org/officeDocument/2006/relationships/hyperlink" Target="https://www.pinterest.com/" TargetMode="External" /><Relationship Id="rId158" Type="http://schemas.openxmlformats.org/officeDocument/2006/relationships/hyperlink" Target="https://twitter.com/BBSRadio/status/1158097009821257728" TargetMode="External" /><Relationship Id="rId159" Type="http://schemas.openxmlformats.org/officeDocument/2006/relationships/hyperlink" Target="http://syossetjerichotribune.com/2018/12/18/intergalactic-fitness-for-kids/" TargetMode="External" /><Relationship Id="rId160" Type="http://schemas.openxmlformats.org/officeDocument/2006/relationships/hyperlink" Target="http://syossetjerichotribune.com/2018/12/18/intergalactic-fitness-for-kids/" TargetMode="External" /><Relationship Id="rId161" Type="http://schemas.openxmlformats.org/officeDocument/2006/relationships/hyperlink" Target="https://www.pinterest.com/" TargetMode="External" /><Relationship Id="rId162" Type="http://schemas.openxmlformats.org/officeDocument/2006/relationships/hyperlink" Target="https://pbs.twimg.com/media/EA1Il1oW4AAd_II.jpg" TargetMode="External" /><Relationship Id="rId163" Type="http://schemas.openxmlformats.org/officeDocument/2006/relationships/hyperlink" Target="https://pbs.twimg.com/media/EA1Il1oW4AAd_II.jpg" TargetMode="External" /><Relationship Id="rId164" Type="http://schemas.openxmlformats.org/officeDocument/2006/relationships/hyperlink" Target="https://pbs.twimg.com/media/EA1I8WRWwAAx-hw.jpg" TargetMode="External" /><Relationship Id="rId165" Type="http://schemas.openxmlformats.org/officeDocument/2006/relationships/hyperlink" Target="https://pbs.twimg.com/media/EA1D1hkXoAElfnZ.jpg" TargetMode="External" /><Relationship Id="rId166" Type="http://schemas.openxmlformats.org/officeDocument/2006/relationships/hyperlink" Target="https://pbs.twimg.com/amplify_video_thumb/1123207785813020673/img/mcAFROj9OoLJIdiu.jpg" TargetMode="External" /><Relationship Id="rId167" Type="http://schemas.openxmlformats.org/officeDocument/2006/relationships/hyperlink" Target="https://pbs.twimg.com/amplify_video_thumb/1123207785813020673/img/mcAFROj9OoLJIdiu.jpg" TargetMode="External" /><Relationship Id="rId168" Type="http://schemas.openxmlformats.org/officeDocument/2006/relationships/hyperlink" Target="https://pbs.twimg.com/media/EA40NlCXYAAa39a.jpg" TargetMode="External" /><Relationship Id="rId169" Type="http://schemas.openxmlformats.org/officeDocument/2006/relationships/hyperlink" Target="https://pbs.twimg.com/media/EA5EZxjWsAAJG-8.jpg" TargetMode="External" /><Relationship Id="rId170" Type="http://schemas.openxmlformats.org/officeDocument/2006/relationships/hyperlink" Target="https://pbs.twimg.com/media/EA06O4hXYAE-yiv.jpg" TargetMode="External" /><Relationship Id="rId171" Type="http://schemas.openxmlformats.org/officeDocument/2006/relationships/hyperlink" Target="https://pbs.twimg.com/media/EAqIPJTX4AM-IDU.jpg" TargetMode="External" /><Relationship Id="rId172" Type="http://schemas.openxmlformats.org/officeDocument/2006/relationships/hyperlink" Target="https://pbs.twimg.com/media/EAivAfbXkAEJ0kq.jpg" TargetMode="External" /><Relationship Id="rId173" Type="http://schemas.openxmlformats.org/officeDocument/2006/relationships/hyperlink" Target="https://pbs.twimg.com/media/EA-TOmVXoAAcg62.jpg" TargetMode="External" /><Relationship Id="rId174" Type="http://schemas.openxmlformats.org/officeDocument/2006/relationships/hyperlink" Target="https://pbs.twimg.com/media/EA1DlRUXYAA-sYr.jpg" TargetMode="External" /><Relationship Id="rId175" Type="http://schemas.openxmlformats.org/officeDocument/2006/relationships/hyperlink" Target="https://pbs.twimg.com/media/EBE6wzrUIAAAgU3.jpg" TargetMode="External" /><Relationship Id="rId176" Type="http://schemas.openxmlformats.org/officeDocument/2006/relationships/hyperlink" Target="https://pbs.twimg.com/media/EBNGy4VXkAAXLJo.jpg" TargetMode="External" /><Relationship Id="rId177" Type="http://schemas.openxmlformats.org/officeDocument/2006/relationships/hyperlink" Target="https://pbs.twimg.com/media/EBNGy4VXkAAXLJo.jpg" TargetMode="External" /><Relationship Id="rId178" Type="http://schemas.openxmlformats.org/officeDocument/2006/relationships/hyperlink" Target="https://pbs.twimg.com/media/D-8Prn8XkAAhXwy.jpg" TargetMode="External" /><Relationship Id="rId179" Type="http://schemas.openxmlformats.org/officeDocument/2006/relationships/hyperlink" Target="https://pbs.twimg.com/media/EBR0FOxXsAEJr8F.jpg" TargetMode="External" /><Relationship Id="rId180" Type="http://schemas.openxmlformats.org/officeDocument/2006/relationships/hyperlink" Target="https://pbs.twimg.com/media/EBSK1m6U0AAyp-E.jpg" TargetMode="External" /><Relationship Id="rId181" Type="http://schemas.openxmlformats.org/officeDocument/2006/relationships/hyperlink" Target="https://pbs.twimg.com/media/EBSQCRCXUAAMs7K.jpg" TargetMode="External" /><Relationship Id="rId182" Type="http://schemas.openxmlformats.org/officeDocument/2006/relationships/hyperlink" Target="https://pbs.twimg.com/media/EBSrar0X4AAgimV.jpg" TargetMode="External" /><Relationship Id="rId183" Type="http://schemas.openxmlformats.org/officeDocument/2006/relationships/hyperlink" Target="https://pbs.twimg.com/media/EBTGBh2WsAA_uPX.jpg" TargetMode="External" /><Relationship Id="rId184" Type="http://schemas.openxmlformats.org/officeDocument/2006/relationships/hyperlink" Target="https://pbs.twimg.com/media/EBTiy6uXoAAd1DF.png" TargetMode="External" /><Relationship Id="rId185" Type="http://schemas.openxmlformats.org/officeDocument/2006/relationships/hyperlink" Target="https://pbs.twimg.com/media/EBXnTQxXkAAUEt-.jpg" TargetMode="External" /><Relationship Id="rId186" Type="http://schemas.openxmlformats.org/officeDocument/2006/relationships/hyperlink" Target="https://pbs.twimg.com/media/EBXnqHNWsAIKasM.png" TargetMode="External" /><Relationship Id="rId187" Type="http://schemas.openxmlformats.org/officeDocument/2006/relationships/hyperlink" Target="https://pbs.twimg.com/media/EBRZSn-WsAAaMtV.png" TargetMode="External" /><Relationship Id="rId188" Type="http://schemas.openxmlformats.org/officeDocument/2006/relationships/hyperlink" Target="https://pbs.twimg.com/media/EBRZSn-WsAAaMtV.png" TargetMode="External" /><Relationship Id="rId189" Type="http://schemas.openxmlformats.org/officeDocument/2006/relationships/hyperlink" Target="https://pbs.twimg.com/media/EBdkaWAWsAAX0ER.jpg" TargetMode="External" /><Relationship Id="rId190" Type="http://schemas.openxmlformats.org/officeDocument/2006/relationships/hyperlink" Target="https://pbs.twimg.com/media/EBfjb3vXoAAtQiB.jpg" TargetMode="External" /><Relationship Id="rId191" Type="http://schemas.openxmlformats.org/officeDocument/2006/relationships/hyperlink" Target="https://pbs.twimg.com/media/EBfjb3vXoAAtQiB.jpg" TargetMode="External" /><Relationship Id="rId192" Type="http://schemas.openxmlformats.org/officeDocument/2006/relationships/hyperlink" Target="https://pbs.twimg.com/media/D_vM-nAU0AATDr_.jpg" TargetMode="External" /><Relationship Id="rId193" Type="http://schemas.openxmlformats.org/officeDocument/2006/relationships/hyperlink" Target="https://pbs.twimg.com/media/D_fJetXUIAIg-qh.jpg" TargetMode="External" /><Relationship Id="rId194" Type="http://schemas.openxmlformats.org/officeDocument/2006/relationships/hyperlink" Target="https://pbs.twimg.com/media/D_KsoQqVAAEZ1Tk.jpg" TargetMode="External" /><Relationship Id="rId195" Type="http://schemas.openxmlformats.org/officeDocument/2006/relationships/hyperlink" Target="https://pbs.twimg.com/media/D_F-_kcVUAA_PD5.jpg" TargetMode="External" /><Relationship Id="rId196" Type="http://schemas.openxmlformats.org/officeDocument/2006/relationships/hyperlink" Target="https://pbs.twimg.com/media/EBNG17jUwAARPw2.jpg" TargetMode="External" /><Relationship Id="rId197" Type="http://schemas.openxmlformats.org/officeDocument/2006/relationships/hyperlink" Target="https://pbs.twimg.com/media/EBRMgPyU8AASvkA.jpg" TargetMode="External" /><Relationship Id="rId198" Type="http://schemas.openxmlformats.org/officeDocument/2006/relationships/hyperlink" Target="https://pbs.twimg.com/media/EBVqGPmU4AAD9cA.jpg" TargetMode="External" /><Relationship Id="rId199" Type="http://schemas.openxmlformats.org/officeDocument/2006/relationships/hyperlink" Target="https://pbs.twimg.com/media/EBa8UucU0AEF-NI.jpg" TargetMode="External" /><Relationship Id="rId200" Type="http://schemas.openxmlformats.org/officeDocument/2006/relationships/hyperlink" Target="https://pbs.twimg.com/media/EBfjb3vXoAAtQiB.jpg" TargetMode="External" /><Relationship Id="rId201" Type="http://schemas.openxmlformats.org/officeDocument/2006/relationships/hyperlink" Target="https://pbs.twimg.com/media/EBcLo3YUIAABuI6.jpg" TargetMode="External" /><Relationship Id="rId202" Type="http://schemas.openxmlformats.org/officeDocument/2006/relationships/hyperlink" Target="https://pbs.twimg.com/media/EA5ci_qUYAEkFHh.jpg" TargetMode="External" /><Relationship Id="rId203" Type="http://schemas.openxmlformats.org/officeDocument/2006/relationships/hyperlink" Target="https://pbs.twimg.com/media/EA9pczHU4AEhXaD.jpg" TargetMode="External" /><Relationship Id="rId204" Type="http://schemas.openxmlformats.org/officeDocument/2006/relationships/hyperlink" Target="https://pbs.twimg.com/media/EBN9kvRU8AAQ1qS.jpg" TargetMode="External" /><Relationship Id="rId205" Type="http://schemas.openxmlformats.org/officeDocument/2006/relationships/hyperlink" Target="https://pbs.twimg.com/media/EBOABqKUwAITc_v.jpg" TargetMode="External" /><Relationship Id="rId206" Type="http://schemas.openxmlformats.org/officeDocument/2006/relationships/hyperlink" Target="https://pbs.twimg.com/media/EBYZr9pUEAA23ei.jpg" TargetMode="External" /><Relationship Id="rId207" Type="http://schemas.openxmlformats.org/officeDocument/2006/relationships/hyperlink" Target="https://pbs.twimg.com/media/EBhezydVAAAbLqM.jpg" TargetMode="External" /><Relationship Id="rId208" Type="http://schemas.openxmlformats.org/officeDocument/2006/relationships/hyperlink" Target="https://pbs.twimg.com/media/EA6dD6aX4AAu3I5.png" TargetMode="External" /><Relationship Id="rId209" Type="http://schemas.openxmlformats.org/officeDocument/2006/relationships/hyperlink" Target="https://pbs.twimg.com/media/EA6dD6aX4AAu3I5.png" TargetMode="External" /><Relationship Id="rId210" Type="http://schemas.openxmlformats.org/officeDocument/2006/relationships/hyperlink" Target="https://pbs.twimg.com/media/EBiWdkrUcAIzbQK.jpg" TargetMode="External" /><Relationship Id="rId211" Type="http://schemas.openxmlformats.org/officeDocument/2006/relationships/hyperlink" Target="https://pbs.twimg.com/media/EBM6dQAXoAAUG7f.jpg" TargetMode="External" /><Relationship Id="rId212" Type="http://schemas.openxmlformats.org/officeDocument/2006/relationships/hyperlink" Target="https://pbs.twimg.com/media/EBmpUanXUAALQqq.jpg" TargetMode="External" /><Relationship Id="rId213" Type="http://schemas.openxmlformats.org/officeDocument/2006/relationships/hyperlink" Target="https://pbs.twimg.com/media/EBM5wPtXkAE73Gw.jpg" TargetMode="External" /><Relationship Id="rId214" Type="http://schemas.openxmlformats.org/officeDocument/2006/relationships/hyperlink" Target="https://pbs.twimg.com/media/EBmqDVuWsAA34JE.jpg" TargetMode="External" /><Relationship Id="rId215" Type="http://schemas.openxmlformats.org/officeDocument/2006/relationships/hyperlink" Target="https://pbs.twimg.com/media/EA45H0-XsAATIcU.jpg" TargetMode="External" /><Relationship Id="rId216" Type="http://schemas.openxmlformats.org/officeDocument/2006/relationships/hyperlink" Target="https://pbs.twimg.com/media/EA45H0-XsAATIcU.jpg" TargetMode="External" /><Relationship Id="rId217" Type="http://schemas.openxmlformats.org/officeDocument/2006/relationships/hyperlink" Target="https://pbs.twimg.com/media/EA45H0-XsAATIcU.jpg" TargetMode="External" /><Relationship Id="rId218" Type="http://schemas.openxmlformats.org/officeDocument/2006/relationships/hyperlink" Target="https://pbs.twimg.com/media/EBoz2pwU0AAsscY.jpg" TargetMode="External" /><Relationship Id="rId219" Type="http://schemas.openxmlformats.org/officeDocument/2006/relationships/hyperlink" Target="https://pbs.twimg.com/media/EBo0zIHU8AAGt6y.jpg" TargetMode="External" /><Relationship Id="rId220" Type="http://schemas.openxmlformats.org/officeDocument/2006/relationships/hyperlink" Target="https://pbs.twimg.com/media/EBtdFHIX4AEMh1g.jpg" TargetMode="External" /><Relationship Id="rId221" Type="http://schemas.openxmlformats.org/officeDocument/2006/relationships/hyperlink" Target="https://pbs.twimg.com/media/EBfqWEZWkAEXiG4.jpg" TargetMode="External" /><Relationship Id="rId222" Type="http://schemas.openxmlformats.org/officeDocument/2006/relationships/hyperlink" Target="https://pbs.twimg.com/media/EBxKX9pXsAAMM55.jpg" TargetMode="External" /><Relationship Id="rId223" Type="http://schemas.openxmlformats.org/officeDocument/2006/relationships/hyperlink" Target="https://pbs.twimg.com/media/EBxKX9pXsAAMM55.jpg" TargetMode="External" /><Relationship Id="rId224" Type="http://schemas.openxmlformats.org/officeDocument/2006/relationships/hyperlink" Target="https://pbs.twimg.com/media/EBxKX9pXsAAMM55.jpg" TargetMode="External" /><Relationship Id="rId225" Type="http://schemas.openxmlformats.org/officeDocument/2006/relationships/hyperlink" Target="https://pbs.twimg.com/media/EBwUx8hWwAEpGPG.jpg" TargetMode="External" /><Relationship Id="rId226" Type="http://schemas.openxmlformats.org/officeDocument/2006/relationships/hyperlink" Target="https://pbs.twimg.com/media/EBxOcyvXUAAtMg5.jpg" TargetMode="External" /><Relationship Id="rId227" Type="http://schemas.openxmlformats.org/officeDocument/2006/relationships/hyperlink" Target="https://pbs.twimg.com/media/EByPKI4W4AAVYqA.jpg" TargetMode="External" /><Relationship Id="rId228" Type="http://schemas.openxmlformats.org/officeDocument/2006/relationships/hyperlink" Target="https://pbs.twimg.com/media/EByWO6_XYAURW3P.jpg" TargetMode="External" /><Relationship Id="rId229" Type="http://schemas.openxmlformats.org/officeDocument/2006/relationships/hyperlink" Target="https://pbs.twimg.com/media/EByWO6_XYAURW3P.jpg" TargetMode="External" /><Relationship Id="rId230" Type="http://schemas.openxmlformats.org/officeDocument/2006/relationships/hyperlink" Target="https://pbs.twimg.com/media/EBzHDFOWwAAFq3b.jpg" TargetMode="External" /><Relationship Id="rId231" Type="http://schemas.openxmlformats.org/officeDocument/2006/relationships/hyperlink" Target="https://pbs.twimg.com/tweet_video_thumb/EB1cQRYUIAEuGD0.jpg" TargetMode="External" /><Relationship Id="rId232" Type="http://schemas.openxmlformats.org/officeDocument/2006/relationships/hyperlink" Target="https://pbs.twimg.com/media/EA4bRxdXkAE7KPn.jpg" TargetMode="External" /><Relationship Id="rId233" Type="http://schemas.openxmlformats.org/officeDocument/2006/relationships/hyperlink" Target="https://pbs.twimg.com/media/EBNQQMGWwAA7xe7.jpg" TargetMode="External" /><Relationship Id="rId234" Type="http://schemas.openxmlformats.org/officeDocument/2006/relationships/hyperlink" Target="https://pbs.twimg.com/media/EBhRgP6WwAEHQ8F.jpg" TargetMode="External" /><Relationship Id="rId235" Type="http://schemas.openxmlformats.org/officeDocument/2006/relationships/hyperlink" Target="https://pbs.twimg.com/media/EB13zFpX4AAjp-s.jpg" TargetMode="External" /><Relationship Id="rId236" Type="http://schemas.openxmlformats.org/officeDocument/2006/relationships/hyperlink" Target="https://pbs.twimg.com/media/EByBNPQXoAgs7SZ.png" TargetMode="External" /><Relationship Id="rId237" Type="http://schemas.openxmlformats.org/officeDocument/2006/relationships/hyperlink" Target="https://pbs.twimg.com/media/EBnEMKQXkAAU3PA.jpg" TargetMode="External" /><Relationship Id="rId238" Type="http://schemas.openxmlformats.org/officeDocument/2006/relationships/hyperlink" Target="https://pbs.twimg.com/media/EBcxD-gXYAAbt3x.jpg" TargetMode="External" /><Relationship Id="rId239" Type="http://schemas.openxmlformats.org/officeDocument/2006/relationships/hyperlink" Target="https://pbs.twimg.com/media/EBW2K8JWsAEcbl0.jpg" TargetMode="External" /><Relationship Id="rId240" Type="http://schemas.openxmlformats.org/officeDocument/2006/relationships/hyperlink" Target="https://pbs.twimg.com/media/EA4q-wpWwAA-sQd.jpg" TargetMode="External" /><Relationship Id="rId241" Type="http://schemas.openxmlformats.org/officeDocument/2006/relationships/hyperlink" Target="https://pbs.twimg.com/media/EBC-J9KW4AA8GQU.jpg" TargetMode="External" /><Relationship Id="rId242" Type="http://schemas.openxmlformats.org/officeDocument/2006/relationships/hyperlink" Target="https://pbs.twimg.com/media/EBNRZj8XYAE3g9z.jpg" TargetMode="External" /><Relationship Id="rId243" Type="http://schemas.openxmlformats.org/officeDocument/2006/relationships/hyperlink" Target="https://pbs.twimg.com/media/EBXkgx2XoAAMFvP.jpg" TargetMode="External" /><Relationship Id="rId244" Type="http://schemas.openxmlformats.org/officeDocument/2006/relationships/hyperlink" Target="https://pbs.twimg.com/media/EBh3s8CXUAIu0Fz.jpg" TargetMode="External" /><Relationship Id="rId245" Type="http://schemas.openxmlformats.org/officeDocument/2006/relationships/hyperlink" Target="https://pbs.twimg.com/media/EBsK31FXoAM1GNX.jpg" TargetMode="External" /><Relationship Id="rId246" Type="http://schemas.openxmlformats.org/officeDocument/2006/relationships/hyperlink" Target="https://pbs.twimg.com/media/EB2eDiyW4AE1f_4.jpg" TargetMode="External" /><Relationship Id="rId247" Type="http://schemas.openxmlformats.org/officeDocument/2006/relationships/hyperlink" Target="https://pbs.twimg.com/media/EA5-9NhXkAEOi4x.jpg" TargetMode="External" /><Relationship Id="rId248" Type="http://schemas.openxmlformats.org/officeDocument/2006/relationships/hyperlink" Target="https://pbs.twimg.com/media/EA5_lClXsAEkBYB.jpg" TargetMode="External" /><Relationship Id="rId249" Type="http://schemas.openxmlformats.org/officeDocument/2006/relationships/hyperlink" Target="https://pbs.twimg.com/media/EBjet0JUwAAc4mb.jpg" TargetMode="External" /><Relationship Id="rId250" Type="http://schemas.openxmlformats.org/officeDocument/2006/relationships/hyperlink" Target="https://pbs.twimg.com/media/EBXW2e7WsAEpFPS.jpg" TargetMode="External" /><Relationship Id="rId251" Type="http://schemas.openxmlformats.org/officeDocument/2006/relationships/hyperlink" Target="https://pbs.twimg.com/media/EBXW2e7WsAEpFPS.jpg" TargetMode="External" /><Relationship Id="rId252" Type="http://schemas.openxmlformats.org/officeDocument/2006/relationships/hyperlink" Target="https://pbs.twimg.com/media/EB3elBdWwAAt9j5.jpg" TargetMode="External" /><Relationship Id="rId253" Type="http://schemas.openxmlformats.org/officeDocument/2006/relationships/hyperlink" Target="https://pbs.twimg.com/media/EB3elBdWwAAt9j5.jpg" TargetMode="External" /><Relationship Id="rId254" Type="http://schemas.openxmlformats.org/officeDocument/2006/relationships/hyperlink" Target="https://pbs.twimg.com/media/EB2Y-EbXkAM1SO5.jpg" TargetMode="External" /><Relationship Id="rId255" Type="http://schemas.openxmlformats.org/officeDocument/2006/relationships/hyperlink" Target="https://pbs.twimg.com/media/EBNecAoW4AYAyyl.jpg" TargetMode="External" /><Relationship Id="rId256" Type="http://schemas.openxmlformats.org/officeDocument/2006/relationships/hyperlink" Target="https://pbs.twimg.com/tweet_video_thumb/EB1khG5XkAAc0Ys.jpg" TargetMode="External" /><Relationship Id="rId257" Type="http://schemas.openxmlformats.org/officeDocument/2006/relationships/hyperlink" Target="https://pbs.twimg.com/media/EB2Y-EbXkAM1SO5.jpg" TargetMode="External" /><Relationship Id="rId258" Type="http://schemas.openxmlformats.org/officeDocument/2006/relationships/hyperlink" Target="https://pbs.twimg.com/media/EA4MDqDXkAAnIKJ.jpg" TargetMode="External" /><Relationship Id="rId259" Type="http://schemas.openxmlformats.org/officeDocument/2006/relationships/hyperlink" Target="https://pbs.twimg.com/media/EBM0wW8WkAAmgy4.jpg" TargetMode="External" /><Relationship Id="rId260" Type="http://schemas.openxmlformats.org/officeDocument/2006/relationships/hyperlink" Target="https://pbs.twimg.com/media/EBWS9WCXUAESALH.jpg" TargetMode="External" /><Relationship Id="rId261" Type="http://schemas.openxmlformats.org/officeDocument/2006/relationships/hyperlink" Target="https://pbs.twimg.com/media/EBbgvtYW4AEO7nD.jpg" TargetMode="External" /><Relationship Id="rId262" Type="http://schemas.openxmlformats.org/officeDocument/2006/relationships/hyperlink" Target="https://pbs.twimg.com/media/EBvAOTvXkAAsHp9.jpg" TargetMode="External" /><Relationship Id="rId263" Type="http://schemas.openxmlformats.org/officeDocument/2006/relationships/hyperlink" Target="https://pbs.twimg.com/media/EB2MWkSX4AEP5AW.jpg" TargetMode="External" /><Relationship Id="rId264" Type="http://schemas.openxmlformats.org/officeDocument/2006/relationships/hyperlink" Target="https://pbs.twimg.com/media/EA1Il1oW4AAd_II.jpg" TargetMode="External" /><Relationship Id="rId265" Type="http://schemas.openxmlformats.org/officeDocument/2006/relationships/hyperlink" Target="https://pbs.twimg.com/media/EA1Il1oW4AAd_II.jpg" TargetMode="External" /><Relationship Id="rId266" Type="http://schemas.openxmlformats.org/officeDocument/2006/relationships/hyperlink" Target="https://pbs.twimg.com/media/EA1I8WRWwAAx-hw.jpg" TargetMode="External" /><Relationship Id="rId267" Type="http://schemas.openxmlformats.org/officeDocument/2006/relationships/hyperlink" Target="https://pbs.twimg.com/media/EA1D1hkXoAElfnZ.jpg" TargetMode="External" /><Relationship Id="rId268" Type="http://schemas.openxmlformats.org/officeDocument/2006/relationships/hyperlink" Target="https://pbs.twimg.com/amplify_video_thumb/1123207785813020673/img/mcAFROj9OoLJIdiu.jpg" TargetMode="External" /><Relationship Id="rId269" Type="http://schemas.openxmlformats.org/officeDocument/2006/relationships/hyperlink" Target="http://pbs.twimg.com/profile_images/1108025351429652481/TVNIvC1m_normal.jpg" TargetMode="External" /><Relationship Id="rId270" Type="http://schemas.openxmlformats.org/officeDocument/2006/relationships/hyperlink" Target="https://pbs.twimg.com/amplify_video_thumb/1123207785813020673/img/mcAFROj9OoLJIdiu.jpg" TargetMode="External" /><Relationship Id="rId271" Type="http://schemas.openxmlformats.org/officeDocument/2006/relationships/hyperlink" Target="http://pbs.twimg.com/profile_images/1108025351429652481/TVNIvC1m_normal.jpg" TargetMode="External" /><Relationship Id="rId272" Type="http://schemas.openxmlformats.org/officeDocument/2006/relationships/hyperlink" Target="http://pbs.twimg.com/profile_images/1108025351429652481/TVNIvC1m_normal.jpg" TargetMode="External" /><Relationship Id="rId273" Type="http://schemas.openxmlformats.org/officeDocument/2006/relationships/hyperlink" Target="http://pbs.twimg.com/profile_images/769763389161762816/4QqLZ_4S_normal.jpg" TargetMode="External" /><Relationship Id="rId274" Type="http://schemas.openxmlformats.org/officeDocument/2006/relationships/hyperlink" Target="https://pbs.twimg.com/media/EA40NlCXYAAa39a.jpg" TargetMode="External" /><Relationship Id="rId275" Type="http://schemas.openxmlformats.org/officeDocument/2006/relationships/hyperlink" Target="https://pbs.twimg.com/media/EA5EZxjWsAAJG-8.jpg" TargetMode="External" /><Relationship Id="rId276" Type="http://schemas.openxmlformats.org/officeDocument/2006/relationships/hyperlink" Target="https://pbs.twimg.com/media/EA06O4hXYAE-yiv.jpg" TargetMode="External" /><Relationship Id="rId277" Type="http://schemas.openxmlformats.org/officeDocument/2006/relationships/hyperlink" Target="http://pbs.twimg.com/profile_images/1036666276255416320/AKQ3bO7S_normal.jpg" TargetMode="External" /><Relationship Id="rId278" Type="http://schemas.openxmlformats.org/officeDocument/2006/relationships/hyperlink" Target="http://pbs.twimg.com/profile_images/941763655271665667/M0ENFXBK_normal.jpg" TargetMode="External" /><Relationship Id="rId279" Type="http://schemas.openxmlformats.org/officeDocument/2006/relationships/hyperlink" Target="http://pbs.twimg.com/profile_images/953242880319152129/eWCE-H5i_normal.jpg" TargetMode="External" /><Relationship Id="rId280" Type="http://schemas.openxmlformats.org/officeDocument/2006/relationships/hyperlink" Target="http://pbs.twimg.com/profile_images/616731175332151296/04LgOcoW_normal.png" TargetMode="External" /><Relationship Id="rId281" Type="http://schemas.openxmlformats.org/officeDocument/2006/relationships/hyperlink" Target="https://pbs.twimg.com/media/EAqIPJTX4AM-IDU.jpg" TargetMode="External" /><Relationship Id="rId282" Type="http://schemas.openxmlformats.org/officeDocument/2006/relationships/hyperlink" Target="http://pbs.twimg.com/profile_images/848004580491366401/pBNfRIyD_normal.jpg" TargetMode="External" /><Relationship Id="rId283" Type="http://schemas.openxmlformats.org/officeDocument/2006/relationships/hyperlink" Target="https://pbs.twimg.com/media/EAivAfbXkAEJ0kq.jpg" TargetMode="External" /><Relationship Id="rId284" Type="http://schemas.openxmlformats.org/officeDocument/2006/relationships/hyperlink" Target="http://pbs.twimg.com/profile_images/550539498590068736/ImuKJPsS_normal.jpeg" TargetMode="External" /><Relationship Id="rId285" Type="http://schemas.openxmlformats.org/officeDocument/2006/relationships/hyperlink" Target="http://pbs.twimg.com/profile_images/550539498590068736/ImuKJPsS_normal.jpeg" TargetMode="External" /><Relationship Id="rId286" Type="http://schemas.openxmlformats.org/officeDocument/2006/relationships/hyperlink" Target="http://pbs.twimg.com/profile_images/697110852080693248/l04VTewd_normal.jpg" TargetMode="External" /><Relationship Id="rId287" Type="http://schemas.openxmlformats.org/officeDocument/2006/relationships/hyperlink" Target="http://pbs.twimg.com/profile_images/697110852080693248/l04VTewd_normal.jpg" TargetMode="External" /><Relationship Id="rId288" Type="http://schemas.openxmlformats.org/officeDocument/2006/relationships/hyperlink" Target="http://pbs.twimg.com/profile_images/707531207995760640/3uZiAiHB_normal.jpg" TargetMode="External" /><Relationship Id="rId289" Type="http://schemas.openxmlformats.org/officeDocument/2006/relationships/hyperlink" Target="http://pbs.twimg.com/profile_images/707531207995760640/3uZiAiHB_normal.jpg" TargetMode="External" /><Relationship Id="rId290" Type="http://schemas.openxmlformats.org/officeDocument/2006/relationships/hyperlink" Target="http://pbs.twimg.com/profile_images/1134789340779962368/qntYMNiw_normal.jpg" TargetMode="External" /><Relationship Id="rId291" Type="http://schemas.openxmlformats.org/officeDocument/2006/relationships/hyperlink" Target="http://pbs.twimg.com/profile_images/1000079425638227970/YBTExDK__normal.jpg" TargetMode="External" /><Relationship Id="rId292" Type="http://schemas.openxmlformats.org/officeDocument/2006/relationships/hyperlink" Target="http://pbs.twimg.com/profile_images/1000079425638227970/YBTExDK__normal.jpg" TargetMode="External" /><Relationship Id="rId293" Type="http://schemas.openxmlformats.org/officeDocument/2006/relationships/hyperlink" Target="http://pbs.twimg.com/profile_images/827584459675410435/gE5qF2LB_normal.jpg" TargetMode="External" /><Relationship Id="rId294" Type="http://schemas.openxmlformats.org/officeDocument/2006/relationships/hyperlink" Target="http://pbs.twimg.com/profile_images/827584459675410435/gE5qF2LB_normal.jpg" TargetMode="External" /><Relationship Id="rId295" Type="http://schemas.openxmlformats.org/officeDocument/2006/relationships/hyperlink" Target="http://pbs.twimg.com/profile_images/827584459675410435/gE5qF2LB_normal.jpg" TargetMode="External" /><Relationship Id="rId296" Type="http://schemas.openxmlformats.org/officeDocument/2006/relationships/hyperlink" Target="https://pbs.twimg.com/media/EA-TOmVXoAAcg62.jpg" TargetMode="External" /><Relationship Id="rId297" Type="http://schemas.openxmlformats.org/officeDocument/2006/relationships/hyperlink" Target="http://pbs.twimg.com/profile_images/647806494361133056/qGeKSbKp_normal.jpg" TargetMode="External" /><Relationship Id="rId298" Type="http://schemas.openxmlformats.org/officeDocument/2006/relationships/hyperlink" Target="http://pbs.twimg.com/profile_images/647806494361133056/qGeKSbKp_normal.jpg" TargetMode="External" /><Relationship Id="rId299" Type="http://schemas.openxmlformats.org/officeDocument/2006/relationships/hyperlink" Target="http://pbs.twimg.com/profile_images/1145703101585854470/dSItZ0KJ_normal.png" TargetMode="External" /><Relationship Id="rId300" Type="http://schemas.openxmlformats.org/officeDocument/2006/relationships/hyperlink" Target="https://pbs.twimg.com/media/EA1DlRUXYAA-sYr.jpg" TargetMode="External" /><Relationship Id="rId301" Type="http://schemas.openxmlformats.org/officeDocument/2006/relationships/hyperlink" Target="http://pbs.twimg.com/profile_images/450462164902359040/O1uBndkm_normal.jpeg" TargetMode="External" /><Relationship Id="rId302" Type="http://schemas.openxmlformats.org/officeDocument/2006/relationships/hyperlink" Target="http://pbs.twimg.com/profile_images/1003286674078457859/imC5pANg_normal.jpg" TargetMode="External" /><Relationship Id="rId303" Type="http://schemas.openxmlformats.org/officeDocument/2006/relationships/hyperlink" Target="http://pbs.twimg.com/profile_images/927915838568624128/_JxjXf2Y_normal.jpg" TargetMode="External" /><Relationship Id="rId304" Type="http://schemas.openxmlformats.org/officeDocument/2006/relationships/hyperlink" Target="http://pbs.twimg.com/profile_images/927915838568624128/_JxjXf2Y_normal.jpg" TargetMode="External" /><Relationship Id="rId305" Type="http://schemas.openxmlformats.org/officeDocument/2006/relationships/hyperlink" Target="http://pbs.twimg.com/profile_images/927915838568624128/_JxjXf2Y_normal.jpg" TargetMode="External" /><Relationship Id="rId306" Type="http://schemas.openxmlformats.org/officeDocument/2006/relationships/hyperlink" Target="http://pbs.twimg.com/profile_images/484756288841060352/1ewtdcQT_normal.jpeg" TargetMode="External" /><Relationship Id="rId307" Type="http://schemas.openxmlformats.org/officeDocument/2006/relationships/hyperlink" Target="http://pbs.twimg.com/profile_images/421042345144881153/_ePhWwmB_normal.jpeg" TargetMode="External" /><Relationship Id="rId308" Type="http://schemas.openxmlformats.org/officeDocument/2006/relationships/hyperlink" Target="http://pbs.twimg.com/profile_images/481848346135379968/lqSd_4pd_normal.jpeg" TargetMode="External" /><Relationship Id="rId309" Type="http://schemas.openxmlformats.org/officeDocument/2006/relationships/hyperlink" Target="http://pbs.twimg.com/profile_images/719688849606230016/LmnIPxI5_normal.jpg" TargetMode="External" /><Relationship Id="rId310" Type="http://schemas.openxmlformats.org/officeDocument/2006/relationships/hyperlink" Target="https://pbs.twimg.com/media/EBE6wzrUIAAAgU3.jpg" TargetMode="External" /><Relationship Id="rId311" Type="http://schemas.openxmlformats.org/officeDocument/2006/relationships/hyperlink" Target="http://pbs.twimg.com/profile_images/378800000317464153/aca922cbd6727760edeff93a4f6f223d_normal.jpeg" TargetMode="External" /><Relationship Id="rId312" Type="http://schemas.openxmlformats.org/officeDocument/2006/relationships/hyperlink" Target="http://pbs.twimg.com/profile_images/1017134946295656448/t3nNTTGs_normal.jpg" TargetMode="External" /><Relationship Id="rId313" Type="http://schemas.openxmlformats.org/officeDocument/2006/relationships/hyperlink" Target="http://pbs.twimg.com/profile_images/1117105155780911104/wHKxyVPI_normal.jpg" TargetMode="External" /><Relationship Id="rId314" Type="http://schemas.openxmlformats.org/officeDocument/2006/relationships/hyperlink" Target="http://pbs.twimg.com/profile_images/998849399982735360/J0vq8jJ5_normal.jpg" TargetMode="External" /><Relationship Id="rId315" Type="http://schemas.openxmlformats.org/officeDocument/2006/relationships/hyperlink" Target="https://pbs.twimg.com/media/EBNGy4VXkAAXLJo.jpg" TargetMode="External" /><Relationship Id="rId316" Type="http://schemas.openxmlformats.org/officeDocument/2006/relationships/hyperlink" Target="https://pbs.twimg.com/media/EBNGy4VXkAAXLJo.jpg" TargetMode="External" /><Relationship Id="rId317" Type="http://schemas.openxmlformats.org/officeDocument/2006/relationships/hyperlink" Target="http://pbs.twimg.com/profile_images/2696014099/061f29d67362ad158aba8bd38ab6f97b_normal.jpeg" TargetMode="External" /><Relationship Id="rId318" Type="http://schemas.openxmlformats.org/officeDocument/2006/relationships/hyperlink" Target="http://pbs.twimg.com/profile_images/2696014099/061f29d67362ad158aba8bd38ab6f97b_normal.jpeg" TargetMode="External" /><Relationship Id="rId319" Type="http://schemas.openxmlformats.org/officeDocument/2006/relationships/hyperlink" Target="http://pbs.twimg.com/profile_images/1126149918018678784/VlyZK3gK_normal.png" TargetMode="External" /><Relationship Id="rId320" Type="http://schemas.openxmlformats.org/officeDocument/2006/relationships/hyperlink" Target="http://pbs.twimg.com/profile_images/1066427650611265536/2rb68DGI_normal.jpg" TargetMode="External" /><Relationship Id="rId321" Type="http://schemas.openxmlformats.org/officeDocument/2006/relationships/hyperlink" Target="http://pbs.twimg.com/profile_images/915914219958276096/zEAOnUOJ_normal.jpg" TargetMode="External" /><Relationship Id="rId322" Type="http://schemas.openxmlformats.org/officeDocument/2006/relationships/hyperlink" Target="http://pbs.twimg.com/profile_images/1062334962626674688/h58jRq-2_normal.jpg" TargetMode="External" /><Relationship Id="rId323" Type="http://schemas.openxmlformats.org/officeDocument/2006/relationships/hyperlink" Target="http://pbs.twimg.com/profile_images/378800000780676446/f237307ef56d594aa0e943fe03216391_normal.jpeg" TargetMode="External" /><Relationship Id="rId324" Type="http://schemas.openxmlformats.org/officeDocument/2006/relationships/hyperlink" Target="http://pbs.twimg.com/profile_images/1062334962626674688/h58jRq-2_normal.jpg" TargetMode="External" /><Relationship Id="rId325" Type="http://schemas.openxmlformats.org/officeDocument/2006/relationships/hyperlink" Target="http://pbs.twimg.com/profile_images/1062334962626674688/h58jRq-2_normal.jpg" TargetMode="External" /><Relationship Id="rId326" Type="http://schemas.openxmlformats.org/officeDocument/2006/relationships/hyperlink" Target="http://pbs.twimg.com/profile_images/972075883770019840/GUPZ2Z8k_normal.jpg" TargetMode="External" /><Relationship Id="rId327" Type="http://schemas.openxmlformats.org/officeDocument/2006/relationships/hyperlink" Target="http://pbs.twimg.com/profile_images/1062334962626674688/h58jRq-2_normal.jpg" TargetMode="External" /><Relationship Id="rId328" Type="http://schemas.openxmlformats.org/officeDocument/2006/relationships/hyperlink" Target="http://pbs.twimg.com/profile_images/972075883770019840/GUPZ2Z8k_normal.jpg" TargetMode="External" /><Relationship Id="rId329" Type="http://schemas.openxmlformats.org/officeDocument/2006/relationships/hyperlink" Target="http://pbs.twimg.com/profile_images/972075883770019840/GUPZ2Z8k_normal.jpg" TargetMode="External" /><Relationship Id="rId330" Type="http://schemas.openxmlformats.org/officeDocument/2006/relationships/hyperlink" Target="http://pbs.twimg.com/profile_images/1035643441500364800/KO40Wps6_normal.jpg" TargetMode="External" /><Relationship Id="rId331" Type="http://schemas.openxmlformats.org/officeDocument/2006/relationships/hyperlink" Target="http://pbs.twimg.com/profile_images/648791451372011520/_wVUYtwL_normal.png" TargetMode="External" /><Relationship Id="rId332" Type="http://schemas.openxmlformats.org/officeDocument/2006/relationships/hyperlink" Target="http://pbs.twimg.com/profile_images/1110353523345145856/BWgyjb_b_normal.jpg" TargetMode="External" /><Relationship Id="rId333" Type="http://schemas.openxmlformats.org/officeDocument/2006/relationships/hyperlink" Target="http://pbs.twimg.com/profile_images/848637347273080832/yuP-sazu_normal.jpg" TargetMode="External" /><Relationship Id="rId334" Type="http://schemas.openxmlformats.org/officeDocument/2006/relationships/hyperlink" Target="http://pbs.twimg.com/profile_images/987024801750380544/tBzvT_tj_normal.jpg" TargetMode="External" /><Relationship Id="rId335" Type="http://schemas.openxmlformats.org/officeDocument/2006/relationships/hyperlink" Target="http://pbs.twimg.com/profile_images/900608823899021316/gTi-uQyJ_normal.jpg" TargetMode="External" /><Relationship Id="rId336" Type="http://schemas.openxmlformats.org/officeDocument/2006/relationships/hyperlink" Target="http://pbs.twimg.com/profile_images/618861657083658241/3IKF_a-6_normal.png" TargetMode="External" /><Relationship Id="rId337" Type="http://schemas.openxmlformats.org/officeDocument/2006/relationships/hyperlink" Target="http://pbs.twimg.com/profile_images/1150276175245324288/XOG6oHCK_normal.jpg" TargetMode="External" /><Relationship Id="rId338" Type="http://schemas.openxmlformats.org/officeDocument/2006/relationships/hyperlink" Target="http://pbs.twimg.com/profile_images/575735462779822083/z41QAqc__normal.jpeg" TargetMode="External" /><Relationship Id="rId339" Type="http://schemas.openxmlformats.org/officeDocument/2006/relationships/hyperlink" Target="http://pbs.twimg.com/profile_images/1155503106320490497/4LjcmyFe_normal.jpg" TargetMode="External" /><Relationship Id="rId340" Type="http://schemas.openxmlformats.org/officeDocument/2006/relationships/hyperlink" Target="http://pbs.twimg.com/profile_images/1050684898976120832/jeMWXGTF_normal.jpg" TargetMode="External" /><Relationship Id="rId341" Type="http://schemas.openxmlformats.org/officeDocument/2006/relationships/hyperlink" Target="http://pbs.twimg.com/profile_images/1105917780635865088/5hO_e8ke_normal.jpg" TargetMode="External" /><Relationship Id="rId342" Type="http://schemas.openxmlformats.org/officeDocument/2006/relationships/hyperlink" Target="http://pbs.twimg.com/profile_images/799271730116173824/Deqcs150_normal.jpg" TargetMode="External" /><Relationship Id="rId343" Type="http://schemas.openxmlformats.org/officeDocument/2006/relationships/hyperlink" Target="http://pbs.twimg.com/profile_images/1149665511111704577/dGGh5mQ5_normal.jpg" TargetMode="External" /><Relationship Id="rId344" Type="http://schemas.openxmlformats.org/officeDocument/2006/relationships/hyperlink" Target="http://pbs.twimg.com/profile_images/666203250002120704/wYFqiQOh_normal.jpg" TargetMode="External" /><Relationship Id="rId345" Type="http://schemas.openxmlformats.org/officeDocument/2006/relationships/hyperlink" Target="http://pbs.twimg.com/profile_images/1082217758895624192/QZQ_M-VB_normal.jpg" TargetMode="External" /><Relationship Id="rId346" Type="http://schemas.openxmlformats.org/officeDocument/2006/relationships/hyperlink" Target="http://pbs.twimg.com/profile_images/550682286413594625/lC6sfoXR_normal.jpeg" TargetMode="External" /><Relationship Id="rId347" Type="http://schemas.openxmlformats.org/officeDocument/2006/relationships/hyperlink" Target="http://pbs.twimg.com/profile_images/986202760881336320/2MRBBaFE_normal.jpg" TargetMode="External" /><Relationship Id="rId348" Type="http://schemas.openxmlformats.org/officeDocument/2006/relationships/hyperlink" Target="http://pbs.twimg.com/profile_images/986202760881336320/2MRBBaFE_normal.jpg" TargetMode="External" /><Relationship Id="rId349" Type="http://schemas.openxmlformats.org/officeDocument/2006/relationships/hyperlink" Target="http://pbs.twimg.com/profile_images/986202760881336320/2MRBBaFE_normal.jpg" TargetMode="External" /><Relationship Id="rId350" Type="http://schemas.openxmlformats.org/officeDocument/2006/relationships/hyperlink" Target="http://pbs.twimg.com/profile_images/838766542468829184/BUSPSPJV_normal.jpg" TargetMode="External" /><Relationship Id="rId351" Type="http://schemas.openxmlformats.org/officeDocument/2006/relationships/hyperlink" Target="http://pbs.twimg.com/profile_images/1125032533668843520/enVZwmuI_normal.jpg" TargetMode="External" /><Relationship Id="rId352" Type="http://schemas.openxmlformats.org/officeDocument/2006/relationships/hyperlink" Target="http://pbs.twimg.com/profile_images/968158900490067968/71a4pOal_normal.jpg" TargetMode="External" /><Relationship Id="rId353" Type="http://schemas.openxmlformats.org/officeDocument/2006/relationships/hyperlink" Target="http://pbs.twimg.com/profile_images/945993432538984449/g7VtvMJt_normal.jpg" TargetMode="External" /><Relationship Id="rId354" Type="http://schemas.openxmlformats.org/officeDocument/2006/relationships/hyperlink" Target="http://pbs.twimg.com/profile_images/945993432538984449/g7VtvMJt_normal.jpg" TargetMode="External" /><Relationship Id="rId355" Type="http://schemas.openxmlformats.org/officeDocument/2006/relationships/hyperlink" Target="http://pbs.twimg.com/profile_images/945993432538984449/g7VtvMJt_normal.jpg" TargetMode="External" /><Relationship Id="rId356" Type="http://schemas.openxmlformats.org/officeDocument/2006/relationships/hyperlink" Target="http://pbs.twimg.com/profile_images/945993432538984449/g7VtvMJt_normal.jpg" TargetMode="External" /><Relationship Id="rId357" Type="http://schemas.openxmlformats.org/officeDocument/2006/relationships/hyperlink" Target="http://pbs.twimg.com/profile_images/945993432538984449/g7VtvMJt_normal.jpg" TargetMode="External" /><Relationship Id="rId358" Type="http://schemas.openxmlformats.org/officeDocument/2006/relationships/hyperlink" Target="https://pbs.twimg.com/media/D-8Prn8XkAAhXwy.jpg" TargetMode="External" /><Relationship Id="rId359" Type="http://schemas.openxmlformats.org/officeDocument/2006/relationships/hyperlink" Target="http://pbs.twimg.com/profile_images/1101263083136339968/Q2vVZblf_normal.jpg" TargetMode="External" /><Relationship Id="rId360" Type="http://schemas.openxmlformats.org/officeDocument/2006/relationships/hyperlink" Target="http://pbs.twimg.com/profile_images/746486676558651392/fXI24M_9_normal.jpg" TargetMode="External" /><Relationship Id="rId361" Type="http://schemas.openxmlformats.org/officeDocument/2006/relationships/hyperlink" Target="http://pbs.twimg.com/profile_images/1009800500659834880/Yp2W8sl0_normal.jpg" TargetMode="External" /><Relationship Id="rId362" Type="http://schemas.openxmlformats.org/officeDocument/2006/relationships/hyperlink" Target="http://pbs.twimg.com/profile_images/1009800500659834880/Yp2W8sl0_normal.jpg" TargetMode="External" /><Relationship Id="rId363" Type="http://schemas.openxmlformats.org/officeDocument/2006/relationships/hyperlink" Target="http://pbs.twimg.com/profile_images/864776511437647872/5HY790ol_normal.jpg" TargetMode="External" /><Relationship Id="rId364" Type="http://schemas.openxmlformats.org/officeDocument/2006/relationships/hyperlink" Target="http://pbs.twimg.com/profile_images/864776511437647872/5HY790ol_normal.jpg" TargetMode="External" /><Relationship Id="rId365" Type="http://schemas.openxmlformats.org/officeDocument/2006/relationships/hyperlink" Target="http://pbs.twimg.com/profile_images/1009800500659834880/Yp2W8sl0_normal.jpg" TargetMode="External" /><Relationship Id="rId366" Type="http://schemas.openxmlformats.org/officeDocument/2006/relationships/hyperlink" Target="http://pbs.twimg.com/profile_images/1009800500659834880/Yp2W8sl0_normal.jpg" TargetMode="External" /><Relationship Id="rId367" Type="http://schemas.openxmlformats.org/officeDocument/2006/relationships/hyperlink" Target="http://pbs.twimg.com/profile_images/864776511437647872/5HY790ol_normal.jpg" TargetMode="External" /><Relationship Id="rId368" Type="http://schemas.openxmlformats.org/officeDocument/2006/relationships/hyperlink" Target="http://pbs.twimg.com/profile_images/864776511437647872/5HY790ol_normal.jpg" TargetMode="External" /><Relationship Id="rId369" Type="http://schemas.openxmlformats.org/officeDocument/2006/relationships/hyperlink" Target="http://pbs.twimg.com/profile_images/864776511437647872/5HY790ol_normal.jpg" TargetMode="External" /><Relationship Id="rId370" Type="http://schemas.openxmlformats.org/officeDocument/2006/relationships/hyperlink" Target="http://pbs.twimg.com/profile_images/864776511437647872/5HY790ol_normal.jpg" TargetMode="External" /><Relationship Id="rId371" Type="http://schemas.openxmlformats.org/officeDocument/2006/relationships/hyperlink" Target="http://pbs.twimg.com/profile_images/989152799018668032/Su83f-F6_normal.jpg" TargetMode="External" /><Relationship Id="rId372" Type="http://schemas.openxmlformats.org/officeDocument/2006/relationships/hyperlink" Target="http://pbs.twimg.com/profile_images/850007617804095488/wy4mWmQ__normal.jpg" TargetMode="External" /><Relationship Id="rId373" Type="http://schemas.openxmlformats.org/officeDocument/2006/relationships/hyperlink" Target="https://pbs.twimg.com/media/EBR0FOxXsAEJr8F.jpg" TargetMode="External" /><Relationship Id="rId374" Type="http://schemas.openxmlformats.org/officeDocument/2006/relationships/hyperlink" Target="http://pbs.twimg.com/profile_images/780423629473546241/9BjyjaKZ_normal.jpg" TargetMode="External" /><Relationship Id="rId375" Type="http://schemas.openxmlformats.org/officeDocument/2006/relationships/hyperlink" Target="https://pbs.twimg.com/media/EBSK1m6U0AAyp-E.jpg" TargetMode="External" /><Relationship Id="rId376" Type="http://schemas.openxmlformats.org/officeDocument/2006/relationships/hyperlink" Target="https://pbs.twimg.com/media/EBSQCRCXUAAMs7K.jpg" TargetMode="External" /><Relationship Id="rId377" Type="http://schemas.openxmlformats.org/officeDocument/2006/relationships/hyperlink" Target="http://pbs.twimg.com/profile_images/1080380520968716289/E-1zvoMK_normal.jpg" TargetMode="External" /><Relationship Id="rId378" Type="http://schemas.openxmlformats.org/officeDocument/2006/relationships/hyperlink" Target="http://pbs.twimg.com/profile_images/994566921587712000/sjtMgTIi_normal.jpg" TargetMode="External" /><Relationship Id="rId379" Type="http://schemas.openxmlformats.org/officeDocument/2006/relationships/hyperlink" Target="https://pbs.twimg.com/media/EBSrar0X4AAgimV.jpg" TargetMode="External" /><Relationship Id="rId380" Type="http://schemas.openxmlformats.org/officeDocument/2006/relationships/hyperlink" Target="http://pbs.twimg.com/profile_images/486303105240141824/iq21HpXh_normal.jpeg" TargetMode="External" /><Relationship Id="rId381" Type="http://schemas.openxmlformats.org/officeDocument/2006/relationships/hyperlink" Target="https://pbs.twimg.com/media/EBTGBh2WsAA_uPX.jpg" TargetMode="External" /><Relationship Id="rId382" Type="http://schemas.openxmlformats.org/officeDocument/2006/relationships/hyperlink" Target="https://pbs.twimg.com/media/EBTiy6uXoAAd1DF.png" TargetMode="External" /><Relationship Id="rId383" Type="http://schemas.openxmlformats.org/officeDocument/2006/relationships/hyperlink" Target="http://pbs.twimg.com/profile_images/1102508403031764993/rmwy8sPb_normal.jpg" TargetMode="External" /><Relationship Id="rId384" Type="http://schemas.openxmlformats.org/officeDocument/2006/relationships/hyperlink" Target="http://pbs.twimg.com/profile_images/1147964416304001024/Du8bXwP__normal.png" TargetMode="External" /><Relationship Id="rId385" Type="http://schemas.openxmlformats.org/officeDocument/2006/relationships/hyperlink" Target="http://pbs.twimg.com/profile_images/1102167968283328512/kADsSB91_normal.jpg" TargetMode="External" /><Relationship Id="rId386" Type="http://schemas.openxmlformats.org/officeDocument/2006/relationships/hyperlink" Target="http://pbs.twimg.com/profile_images/1102167968283328512/kADsSB91_normal.jpg" TargetMode="External" /><Relationship Id="rId387" Type="http://schemas.openxmlformats.org/officeDocument/2006/relationships/hyperlink" Target="http://pbs.twimg.com/profile_images/1139096637714735105/jaRvLh5S_normal.jpg" TargetMode="External" /><Relationship Id="rId388" Type="http://schemas.openxmlformats.org/officeDocument/2006/relationships/hyperlink" Target="http://pbs.twimg.com/profile_images/1002279562108076035/Ez1pYzTA_normal.jpg" TargetMode="External" /><Relationship Id="rId389" Type="http://schemas.openxmlformats.org/officeDocument/2006/relationships/hyperlink" Target="https://pbs.twimg.com/media/EBXnTQxXkAAUEt-.jpg" TargetMode="External" /><Relationship Id="rId390" Type="http://schemas.openxmlformats.org/officeDocument/2006/relationships/hyperlink" Target="https://pbs.twimg.com/media/EBXnqHNWsAIKasM.png" TargetMode="External" /><Relationship Id="rId391" Type="http://schemas.openxmlformats.org/officeDocument/2006/relationships/hyperlink" Target="http://pbs.twimg.com/profile_images/498884959969763328/5OWIr_NQ_normal.jpeg" TargetMode="External" /><Relationship Id="rId392" Type="http://schemas.openxmlformats.org/officeDocument/2006/relationships/hyperlink" Target="http://pbs.twimg.com/profile_images/958063733514883072/kGwOIkky_normal.jpg" TargetMode="External" /><Relationship Id="rId393" Type="http://schemas.openxmlformats.org/officeDocument/2006/relationships/hyperlink" Target="http://pbs.twimg.com/profile_images/1107987698328002561/eIpp9_IE_normal.png" TargetMode="External" /><Relationship Id="rId394" Type="http://schemas.openxmlformats.org/officeDocument/2006/relationships/hyperlink" Target="http://pbs.twimg.com/profile_images/1107987698328002561/eIpp9_IE_normal.png" TargetMode="External" /><Relationship Id="rId395" Type="http://schemas.openxmlformats.org/officeDocument/2006/relationships/hyperlink" Target="http://pbs.twimg.com/profile_images/894244711380246529/wiPqZEVI_normal.jpg" TargetMode="External" /><Relationship Id="rId396" Type="http://schemas.openxmlformats.org/officeDocument/2006/relationships/hyperlink" Target="http://pbs.twimg.com/profile_images/894244711380246529/wiPqZEVI_normal.jpg" TargetMode="External" /><Relationship Id="rId397" Type="http://schemas.openxmlformats.org/officeDocument/2006/relationships/hyperlink" Target="http://pbs.twimg.com/profile_images/1082222180212109313/2xzatsgu_normal.jpg" TargetMode="External" /><Relationship Id="rId398" Type="http://schemas.openxmlformats.org/officeDocument/2006/relationships/hyperlink" Target="http://pbs.twimg.com/profile_images/1092703728346501120/7iyWdQu0_normal.jpg" TargetMode="External" /><Relationship Id="rId399" Type="http://schemas.openxmlformats.org/officeDocument/2006/relationships/hyperlink" Target="http://pbs.twimg.com/profile_images/1128153065692061696/LBpL2e1L_normal.jpg" TargetMode="External" /><Relationship Id="rId400" Type="http://schemas.openxmlformats.org/officeDocument/2006/relationships/hyperlink" Target="http://pbs.twimg.com/profile_images/1161251273972363264/YkN0iccU_normal.jpg" TargetMode="External" /><Relationship Id="rId401" Type="http://schemas.openxmlformats.org/officeDocument/2006/relationships/hyperlink" Target="http://pbs.twimg.com/profile_images/372216815/Conwy_Valley_060809_crop_normal.jpg" TargetMode="External" /><Relationship Id="rId402" Type="http://schemas.openxmlformats.org/officeDocument/2006/relationships/hyperlink" Target="http://pbs.twimg.com/profile_images/1020952512843665408/OHDPM3zA_normal.jpg" TargetMode="External" /><Relationship Id="rId403" Type="http://schemas.openxmlformats.org/officeDocument/2006/relationships/hyperlink" Target="http://pbs.twimg.com/profile_images/698345662329577473/ej5BMKzI_normal.jpg" TargetMode="External" /><Relationship Id="rId404" Type="http://schemas.openxmlformats.org/officeDocument/2006/relationships/hyperlink" Target="http://pbs.twimg.com/profile_images/378800000047386640/6e8e019d065547f25b6331dbb353f8a3_normal.jpeg" TargetMode="External" /><Relationship Id="rId405" Type="http://schemas.openxmlformats.org/officeDocument/2006/relationships/hyperlink" Target="http://pbs.twimg.com/profile_images/717597083000156160/6jKsGYfy_normal.jpg" TargetMode="External" /><Relationship Id="rId406" Type="http://schemas.openxmlformats.org/officeDocument/2006/relationships/hyperlink" Target="http://pbs.twimg.com/profile_images/378800000047386640/6e8e019d065547f25b6331dbb353f8a3_normal.jpeg" TargetMode="External" /><Relationship Id="rId407" Type="http://schemas.openxmlformats.org/officeDocument/2006/relationships/hyperlink" Target="http://pbs.twimg.com/profile_images/717597083000156160/6jKsGYfy_normal.jpg" TargetMode="External" /><Relationship Id="rId408" Type="http://schemas.openxmlformats.org/officeDocument/2006/relationships/hyperlink" Target="http://pbs.twimg.com/profile_images/378800000047386640/6e8e019d065547f25b6331dbb353f8a3_normal.jpeg" TargetMode="External" /><Relationship Id="rId409" Type="http://schemas.openxmlformats.org/officeDocument/2006/relationships/hyperlink" Target="http://pbs.twimg.com/profile_images/717597083000156160/6jKsGYfy_normal.jpg" TargetMode="External" /><Relationship Id="rId410" Type="http://schemas.openxmlformats.org/officeDocument/2006/relationships/hyperlink" Target="http://pbs.twimg.com/profile_images/1138819582951591937/9CTtXdux_normal.png" TargetMode="External" /><Relationship Id="rId411" Type="http://schemas.openxmlformats.org/officeDocument/2006/relationships/hyperlink" Target="http://pbs.twimg.com/profile_images/975123423801298944/IoZBc3T6_normal.jpg" TargetMode="External" /><Relationship Id="rId412" Type="http://schemas.openxmlformats.org/officeDocument/2006/relationships/hyperlink" Target="http://pbs.twimg.com/profile_images/975123423801298944/IoZBc3T6_normal.jpg" TargetMode="External" /><Relationship Id="rId413" Type="http://schemas.openxmlformats.org/officeDocument/2006/relationships/hyperlink" Target="http://pbs.twimg.com/profile_images/1138819582951591937/9CTtXdux_normal.png" TargetMode="External" /><Relationship Id="rId414" Type="http://schemas.openxmlformats.org/officeDocument/2006/relationships/hyperlink" Target="http://pbs.twimg.com/profile_images/808444491170508801/q_-AuLP9_normal.jpg" TargetMode="External" /><Relationship Id="rId415" Type="http://schemas.openxmlformats.org/officeDocument/2006/relationships/hyperlink" Target="http://pbs.twimg.com/profile_images/808444491170508801/q_-AuLP9_normal.jpg" TargetMode="External" /><Relationship Id="rId416" Type="http://schemas.openxmlformats.org/officeDocument/2006/relationships/hyperlink" Target="http://pbs.twimg.com/profile_images/922202723096973313/Q_GKo8Fc_normal.jpg" TargetMode="External" /><Relationship Id="rId417" Type="http://schemas.openxmlformats.org/officeDocument/2006/relationships/hyperlink" Target="http://pbs.twimg.com/profile_images/922202723096973313/Q_GKo8Fc_normal.jpg" TargetMode="External" /><Relationship Id="rId418" Type="http://schemas.openxmlformats.org/officeDocument/2006/relationships/hyperlink" Target="http://pbs.twimg.com/profile_images/922202723096973313/Q_GKo8Fc_normal.jpg" TargetMode="External" /><Relationship Id="rId419" Type="http://schemas.openxmlformats.org/officeDocument/2006/relationships/hyperlink" Target="http://pbs.twimg.com/profile_images/906266084541595648/vTlT2tLC_normal.jpg" TargetMode="External" /><Relationship Id="rId420" Type="http://schemas.openxmlformats.org/officeDocument/2006/relationships/hyperlink" Target="http://pbs.twimg.com/profile_images/2998759076/81e8f8eb1d04955a01e988e554baca08_normal.jpeg" TargetMode="External" /><Relationship Id="rId421" Type="http://schemas.openxmlformats.org/officeDocument/2006/relationships/hyperlink" Target="http://pbs.twimg.com/profile_images/2998759076/81e8f8eb1d04955a01e988e554baca08_normal.jpeg" TargetMode="External" /><Relationship Id="rId422" Type="http://schemas.openxmlformats.org/officeDocument/2006/relationships/hyperlink" Target="http://pbs.twimg.com/profile_images/2998759076/81e8f8eb1d04955a01e988e554baca08_normal.jpeg" TargetMode="External" /><Relationship Id="rId423" Type="http://schemas.openxmlformats.org/officeDocument/2006/relationships/hyperlink" Target="http://pbs.twimg.com/profile_images/2998759076/81e8f8eb1d04955a01e988e554baca08_normal.jpeg" TargetMode="External" /><Relationship Id="rId424" Type="http://schemas.openxmlformats.org/officeDocument/2006/relationships/hyperlink" Target="http://pbs.twimg.com/profile_images/865901096392425472/F6N3KVx2_normal.jpg" TargetMode="External" /><Relationship Id="rId425" Type="http://schemas.openxmlformats.org/officeDocument/2006/relationships/hyperlink" Target="http://pbs.twimg.com/profile_images/785207304253763586/P99xvrgG_normal.jpg" TargetMode="External" /><Relationship Id="rId426" Type="http://schemas.openxmlformats.org/officeDocument/2006/relationships/hyperlink" Target="http://pbs.twimg.com/profile_images/3386452415/14f492f309703b0ae4047c39c3a7b8ed_normal.jpeg" TargetMode="External" /><Relationship Id="rId427" Type="http://schemas.openxmlformats.org/officeDocument/2006/relationships/hyperlink" Target="http://pbs.twimg.com/profile_images/3386452415/14f492f309703b0ae4047c39c3a7b8ed_normal.jpeg" TargetMode="External" /><Relationship Id="rId428" Type="http://schemas.openxmlformats.org/officeDocument/2006/relationships/hyperlink" Target="http://pbs.twimg.com/profile_images/3386452415/14f492f309703b0ae4047c39c3a7b8ed_normal.jpeg" TargetMode="External" /><Relationship Id="rId429" Type="http://schemas.openxmlformats.org/officeDocument/2006/relationships/hyperlink" Target="http://pbs.twimg.com/profile_images/1018542843504103424/ap3rJlxV_normal.jpg" TargetMode="External" /><Relationship Id="rId430" Type="http://schemas.openxmlformats.org/officeDocument/2006/relationships/hyperlink" Target="http://pbs.twimg.com/profile_images/785207304253763586/P99xvrgG_normal.jpg" TargetMode="External" /><Relationship Id="rId431" Type="http://schemas.openxmlformats.org/officeDocument/2006/relationships/hyperlink" Target="http://pbs.twimg.com/profile_images/733658106043981825/uJCejYd__normal.jpg" TargetMode="External" /><Relationship Id="rId432" Type="http://schemas.openxmlformats.org/officeDocument/2006/relationships/hyperlink" Target="http://pbs.twimg.com/profile_images/1063435487451467777/zicDG6bf_normal.jpg" TargetMode="External" /><Relationship Id="rId433" Type="http://schemas.openxmlformats.org/officeDocument/2006/relationships/hyperlink" Target="http://pbs.twimg.com/profile_images/1063435487451467777/zicDG6bf_normal.jpg" TargetMode="External" /><Relationship Id="rId434" Type="http://schemas.openxmlformats.org/officeDocument/2006/relationships/hyperlink" Target="http://pbs.twimg.com/profile_images/1063435487451467777/zicDG6bf_normal.jpg" TargetMode="External" /><Relationship Id="rId435" Type="http://schemas.openxmlformats.org/officeDocument/2006/relationships/hyperlink" Target="http://pbs.twimg.com/profile_images/865141192194891777/jreOf59z_normal.jpg" TargetMode="External" /><Relationship Id="rId436" Type="http://schemas.openxmlformats.org/officeDocument/2006/relationships/hyperlink" Target="http://pbs.twimg.com/profile_images/785207304253763586/P99xvrgG_normal.jpg" TargetMode="External" /><Relationship Id="rId437" Type="http://schemas.openxmlformats.org/officeDocument/2006/relationships/hyperlink" Target="http://pbs.twimg.com/profile_images/733658106043981825/uJCejYd__normal.jpg" TargetMode="External" /><Relationship Id="rId438" Type="http://schemas.openxmlformats.org/officeDocument/2006/relationships/hyperlink" Target="http://pbs.twimg.com/profile_images/733658106043981825/uJCejYd__normal.jpg" TargetMode="External" /><Relationship Id="rId439" Type="http://schemas.openxmlformats.org/officeDocument/2006/relationships/hyperlink" Target="http://pbs.twimg.com/profile_images/733658106043981825/uJCejYd__normal.jpg" TargetMode="External" /><Relationship Id="rId440" Type="http://schemas.openxmlformats.org/officeDocument/2006/relationships/hyperlink" Target="http://pbs.twimg.com/profile_images/733658106043981825/uJCejYd__normal.jpg" TargetMode="External" /><Relationship Id="rId441" Type="http://schemas.openxmlformats.org/officeDocument/2006/relationships/hyperlink" Target="http://pbs.twimg.com/profile_images/865141192194891777/jreOf59z_normal.jpg" TargetMode="External" /><Relationship Id="rId442" Type="http://schemas.openxmlformats.org/officeDocument/2006/relationships/hyperlink" Target="http://pbs.twimg.com/profile_images/785207304253763586/P99xvrgG_normal.jpg" TargetMode="External" /><Relationship Id="rId443" Type="http://schemas.openxmlformats.org/officeDocument/2006/relationships/hyperlink" Target="http://pbs.twimg.com/profile_images/785207304253763586/P99xvrgG_normal.jpg" TargetMode="External" /><Relationship Id="rId444" Type="http://schemas.openxmlformats.org/officeDocument/2006/relationships/hyperlink" Target="http://pbs.twimg.com/profile_images/865141192194891777/jreOf59z_normal.jpg" TargetMode="External" /><Relationship Id="rId445" Type="http://schemas.openxmlformats.org/officeDocument/2006/relationships/hyperlink" Target="http://pbs.twimg.com/profile_images/1112975350185803777/iMd4uyfW_normal.png" TargetMode="External" /><Relationship Id="rId446" Type="http://schemas.openxmlformats.org/officeDocument/2006/relationships/hyperlink" Target="http://pbs.twimg.com/profile_images/996346887048499200/3YkUS1WQ_normal.jpg" TargetMode="External" /><Relationship Id="rId447" Type="http://schemas.openxmlformats.org/officeDocument/2006/relationships/hyperlink" Target="https://pbs.twimg.com/media/EBRZSn-WsAAaMtV.png" TargetMode="External" /><Relationship Id="rId448" Type="http://schemas.openxmlformats.org/officeDocument/2006/relationships/hyperlink" Target="http://pbs.twimg.com/profile_images/996346887048499200/3YkUS1WQ_normal.jpg" TargetMode="External" /><Relationship Id="rId449" Type="http://schemas.openxmlformats.org/officeDocument/2006/relationships/hyperlink" Target="https://pbs.twimg.com/media/EBRZSn-WsAAaMtV.png" TargetMode="External" /><Relationship Id="rId450" Type="http://schemas.openxmlformats.org/officeDocument/2006/relationships/hyperlink" Target="http://pbs.twimg.com/profile_images/3020534095/0e9f10e3b56652032a533a0a9a0bd5e1_normal.png" TargetMode="External" /><Relationship Id="rId451" Type="http://schemas.openxmlformats.org/officeDocument/2006/relationships/hyperlink" Target="https://pbs.twimg.com/media/EBdkaWAWsAAX0ER.jpg" TargetMode="External" /><Relationship Id="rId452" Type="http://schemas.openxmlformats.org/officeDocument/2006/relationships/hyperlink" Target="http://pbs.twimg.com/profile_images/978182066318774278/w9YfusGY_normal.jpg" TargetMode="External" /><Relationship Id="rId453" Type="http://schemas.openxmlformats.org/officeDocument/2006/relationships/hyperlink" Target="http://pbs.twimg.com/profile_images/1061904398178246656/CefBZu_g_normal.jpg" TargetMode="External" /><Relationship Id="rId454" Type="http://schemas.openxmlformats.org/officeDocument/2006/relationships/hyperlink" Target="http://pbs.twimg.com/profile_images/650279558088802304/Foi8eSvx_normal.jpg" TargetMode="External" /><Relationship Id="rId455" Type="http://schemas.openxmlformats.org/officeDocument/2006/relationships/hyperlink" Target="http://pbs.twimg.com/profile_images/801503379788861440/M1mPEQhx_normal.jpg" TargetMode="External" /><Relationship Id="rId456" Type="http://schemas.openxmlformats.org/officeDocument/2006/relationships/hyperlink" Target="http://pbs.twimg.com/profile_images/801503379788861440/M1mPEQhx_normal.jpg" TargetMode="External" /><Relationship Id="rId457" Type="http://schemas.openxmlformats.org/officeDocument/2006/relationships/hyperlink" Target="http://pbs.twimg.com/profile_images/1087131598711967744/evnpvvV2_normal.jpg" TargetMode="External" /><Relationship Id="rId458" Type="http://schemas.openxmlformats.org/officeDocument/2006/relationships/hyperlink" Target="https://pbs.twimg.com/media/EBfjb3vXoAAtQiB.jpg" TargetMode="External" /><Relationship Id="rId459" Type="http://schemas.openxmlformats.org/officeDocument/2006/relationships/hyperlink" Target="https://pbs.twimg.com/media/EBfjb3vXoAAtQiB.jpg" TargetMode="External" /><Relationship Id="rId460" Type="http://schemas.openxmlformats.org/officeDocument/2006/relationships/hyperlink" Target="http://pbs.twimg.com/profile_images/765198503203274753/UfDOhrbX_normal.jpg" TargetMode="External" /><Relationship Id="rId461" Type="http://schemas.openxmlformats.org/officeDocument/2006/relationships/hyperlink" Target="https://pbs.twimg.com/media/D_vM-nAU0AATDr_.jpg" TargetMode="External" /><Relationship Id="rId462" Type="http://schemas.openxmlformats.org/officeDocument/2006/relationships/hyperlink" Target="https://pbs.twimg.com/media/D_fJetXUIAIg-qh.jpg" TargetMode="External" /><Relationship Id="rId463" Type="http://schemas.openxmlformats.org/officeDocument/2006/relationships/hyperlink" Target="https://pbs.twimg.com/media/D_KsoQqVAAEZ1Tk.jpg" TargetMode="External" /><Relationship Id="rId464" Type="http://schemas.openxmlformats.org/officeDocument/2006/relationships/hyperlink" Target="https://pbs.twimg.com/media/D_F-_kcVUAA_PD5.jpg" TargetMode="External" /><Relationship Id="rId465" Type="http://schemas.openxmlformats.org/officeDocument/2006/relationships/hyperlink" Target="https://pbs.twimg.com/media/EBNG17jUwAARPw2.jpg" TargetMode="External" /><Relationship Id="rId466" Type="http://schemas.openxmlformats.org/officeDocument/2006/relationships/hyperlink" Target="https://pbs.twimg.com/media/EBRMgPyU8AASvkA.jpg" TargetMode="External" /><Relationship Id="rId467" Type="http://schemas.openxmlformats.org/officeDocument/2006/relationships/hyperlink" Target="https://pbs.twimg.com/media/EBVqGPmU4AAD9cA.jpg" TargetMode="External" /><Relationship Id="rId468" Type="http://schemas.openxmlformats.org/officeDocument/2006/relationships/hyperlink" Target="https://pbs.twimg.com/media/EBa8UucU0AEF-NI.jpg" TargetMode="External" /><Relationship Id="rId469" Type="http://schemas.openxmlformats.org/officeDocument/2006/relationships/hyperlink" Target="http://pbs.twimg.com/profile_images/796604927787335680/TLj3BCwz_normal.jpg" TargetMode="External" /><Relationship Id="rId470" Type="http://schemas.openxmlformats.org/officeDocument/2006/relationships/hyperlink" Target="https://pbs.twimg.com/media/EBfjb3vXoAAtQiB.jpg" TargetMode="External" /><Relationship Id="rId471" Type="http://schemas.openxmlformats.org/officeDocument/2006/relationships/hyperlink" Target="http://pbs.twimg.com/profile_images/644404106505777154/UdAyero2_normal.jpg" TargetMode="External" /><Relationship Id="rId472" Type="http://schemas.openxmlformats.org/officeDocument/2006/relationships/hyperlink" Target="https://pbs.twimg.com/media/EBcLo3YUIAABuI6.jpg" TargetMode="External" /><Relationship Id="rId473" Type="http://schemas.openxmlformats.org/officeDocument/2006/relationships/hyperlink" Target="https://pbs.twimg.com/media/EA5ci_qUYAEkFHh.jpg" TargetMode="External" /><Relationship Id="rId474" Type="http://schemas.openxmlformats.org/officeDocument/2006/relationships/hyperlink" Target="https://pbs.twimg.com/media/EA9pczHU4AEhXaD.jpg" TargetMode="External" /><Relationship Id="rId475" Type="http://schemas.openxmlformats.org/officeDocument/2006/relationships/hyperlink" Target="https://pbs.twimg.com/media/EBN9kvRU8AAQ1qS.jpg" TargetMode="External" /><Relationship Id="rId476" Type="http://schemas.openxmlformats.org/officeDocument/2006/relationships/hyperlink" Target="https://pbs.twimg.com/media/EBOABqKUwAITc_v.jpg" TargetMode="External" /><Relationship Id="rId477" Type="http://schemas.openxmlformats.org/officeDocument/2006/relationships/hyperlink" Target="https://pbs.twimg.com/media/EBYZr9pUEAA23ei.jpg" TargetMode="External" /><Relationship Id="rId478" Type="http://schemas.openxmlformats.org/officeDocument/2006/relationships/hyperlink" Target="https://pbs.twimg.com/media/EBhezydVAAAbLqM.jpg" TargetMode="External" /><Relationship Id="rId479" Type="http://schemas.openxmlformats.org/officeDocument/2006/relationships/hyperlink" Target="http://pbs.twimg.com/profile_images/1135736830169681920/jeMcQbwP_normal.jpg" TargetMode="External" /><Relationship Id="rId480" Type="http://schemas.openxmlformats.org/officeDocument/2006/relationships/hyperlink" Target="https://pbs.twimg.com/media/EA6dD6aX4AAu3I5.png" TargetMode="External" /><Relationship Id="rId481" Type="http://schemas.openxmlformats.org/officeDocument/2006/relationships/hyperlink" Target="https://pbs.twimg.com/media/EA6dD6aX4AAu3I5.png" TargetMode="External" /><Relationship Id="rId482" Type="http://schemas.openxmlformats.org/officeDocument/2006/relationships/hyperlink" Target="http://pbs.twimg.com/profile_images/961704619729674240/k0MG4g7w_normal.jpg" TargetMode="External" /><Relationship Id="rId483" Type="http://schemas.openxmlformats.org/officeDocument/2006/relationships/hyperlink" Target="https://pbs.twimg.com/media/EBiWdkrUcAIzbQK.jpg" TargetMode="External" /><Relationship Id="rId484" Type="http://schemas.openxmlformats.org/officeDocument/2006/relationships/hyperlink" Target="http://pbs.twimg.com/profile_images/3346678364/df597d5eab11cb408e24b7a2a2a5961d_normal.png" TargetMode="External" /><Relationship Id="rId485" Type="http://schemas.openxmlformats.org/officeDocument/2006/relationships/hyperlink" Target="http://pbs.twimg.com/profile_images/1112290598562816000/LUwfYINX_normal.jpg" TargetMode="External" /><Relationship Id="rId486" Type="http://schemas.openxmlformats.org/officeDocument/2006/relationships/hyperlink" Target="http://pbs.twimg.com/profile_images/1384800514/10_normal.jpg" TargetMode="External" /><Relationship Id="rId487" Type="http://schemas.openxmlformats.org/officeDocument/2006/relationships/hyperlink" Target="https://pbs.twimg.com/media/EBM6dQAXoAAUG7f.jpg" TargetMode="External" /><Relationship Id="rId488" Type="http://schemas.openxmlformats.org/officeDocument/2006/relationships/hyperlink" Target="https://pbs.twimg.com/media/EBmpUanXUAALQqq.jpg" TargetMode="External" /><Relationship Id="rId489" Type="http://schemas.openxmlformats.org/officeDocument/2006/relationships/hyperlink" Target="https://pbs.twimg.com/media/EBM5wPtXkAE73Gw.jpg" TargetMode="External" /><Relationship Id="rId490" Type="http://schemas.openxmlformats.org/officeDocument/2006/relationships/hyperlink" Target="https://pbs.twimg.com/media/EBmqDVuWsAA34JE.jpg" TargetMode="External" /><Relationship Id="rId491" Type="http://schemas.openxmlformats.org/officeDocument/2006/relationships/hyperlink" Target="http://pbs.twimg.com/profile_images/1133373889772511232/BUGEydvS_normal.jpg" TargetMode="External" /><Relationship Id="rId492" Type="http://schemas.openxmlformats.org/officeDocument/2006/relationships/hyperlink" Target="http://pbs.twimg.com/profile_images/1133373889772511232/BUGEydvS_normal.jpg" TargetMode="External" /><Relationship Id="rId493" Type="http://schemas.openxmlformats.org/officeDocument/2006/relationships/hyperlink" Target="https://pbs.twimg.com/media/EA45H0-XsAATIcU.jpg" TargetMode="External" /><Relationship Id="rId494" Type="http://schemas.openxmlformats.org/officeDocument/2006/relationships/hyperlink" Target="https://pbs.twimg.com/media/EA45H0-XsAATIcU.jpg" TargetMode="External" /><Relationship Id="rId495" Type="http://schemas.openxmlformats.org/officeDocument/2006/relationships/hyperlink" Target="https://pbs.twimg.com/media/EA45H0-XsAATIcU.jpg" TargetMode="External" /><Relationship Id="rId496" Type="http://schemas.openxmlformats.org/officeDocument/2006/relationships/hyperlink" Target="http://pbs.twimg.com/profile_images/896056294246952972/BEWpvdiE_normal.jpg" TargetMode="External" /><Relationship Id="rId497" Type="http://schemas.openxmlformats.org/officeDocument/2006/relationships/hyperlink" Target="http://pbs.twimg.com/profile_images/896056294246952972/BEWpvdiE_normal.jpg" TargetMode="External" /><Relationship Id="rId498" Type="http://schemas.openxmlformats.org/officeDocument/2006/relationships/hyperlink" Target="http://pbs.twimg.com/profile_images/896056294246952972/BEWpvdiE_normal.jpg" TargetMode="External" /><Relationship Id="rId499" Type="http://schemas.openxmlformats.org/officeDocument/2006/relationships/hyperlink" Target="http://pbs.twimg.com/profile_images/896056294246952972/BEWpvdiE_normal.jpg" TargetMode="External" /><Relationship Id="rId500" Type="http://schemas.openxmlformats.org/officeDocument/2006/relationships/hyperlink" Target="http://pbs.twimg.com/profile_images/896056294246952972/BEWpvdiE_normal.jpg" TargetMode="External" /><Relationship Id="rId501" Type="http://schemas.openxmlformats.org/officeDocument/2006/relationships/hyperlink" Target="http://pbs.twimg.com/profile_images/896056294246952972/BEWpvdiE_normal.jpg" TargetMode="External" /><Relationship Id="rId502" Type="http://schemas.openxmlformats.org/officeDocument/2006/relationships/hyperlink" Target="http://pbs.twimg.com/profile_images/896056294246952972/BEWpvdiE_normal.jpg" TargetMode="External" /><Relationship Id="rId503" Type="http://schemas.openxmlformats.org/officeDocument/2006/relationships/hyperlink" Target="http://pbs.twimg.com/profile_images/678544786337460225/1nS8KxK2_normal.jpg" TargetMode="External" /><Relationship Id="rId504" Type="http://schemas.openxmlformats.org/officeDocument/2006/relationships/hyperlink" Target="http://pbs.twimg.com/profile_images/896056294246952972/BEWpvdiE_normal.jpg" TargetMode="External" /><Relationship Id="rId505" Type="http://schemas.openxmlformats.org/officeDocument/2006/relationships/hyperlink" Target="http://pbs.twimg.com/profile_images/896056294246952972/BEWpvdiE_normal.jpg" TargetMode="External" /><Relationship Id="rId506" Type="http://schemas.openxmlformats.org/officeDocument/2006/relationships/hyperlink" Target="http://pbs.twimg.com/profile_images/896056294246952972/BEWpvdiE_normal.jpg" TargetMode="External" /><Relationship Id="rId507" Type="http://schemas.openxmlformats.org/officeDocument/2006/relationships/hyperlink" Target="http://pbs.twimg.com/profile_images/896056294246952972/BEWpvdiE_normal.jpg" TargetMode="External" /><Relationship Id="rId508" Type="http://schemas.openxmlformats.org/officeDocument/2006/relationships/hyperlink" Target="http://pbs.twimg.com/profile_images/896056294246952972/BEWpvdiE_normal.jpg" TargetMode="External" /><Relationship Id="rId509" Type="http://schemas.openxmlformats.org/officeDocument/2006/relationships/hyperlink" Target="http://pbs.twimg.com/profile_images/896056294246952972/BEWpvdiE_normal.jpg" TargetMode="External" /><Relationship Id="rId510" Type="http://schemas.openxmlformats.org/officeDocument/2006/relationships/hyperlink" Target="http://pbs.twimg.com/profile_images/896056294246952972/BEWpvdiE_normal.jpg" TargetMode="External" /><Relationship Id="rId511" Type="http://schemas.openxmlformats.org/officeDocument/2006/relationships/hyperlink" Target="http://pbs.twimg.com/profile_images/896056294246952972/BEWpvdiE_normal.jpg" TargetMode="External" /><Relationship Id="rId512" Type="http://schemas.openxmlformats.org/officeDocument/2006/relationships/hyperlink" Target="http://pbs.twimg.com/profile_images/896056294246952972/BEWpvdiE_normal.jpg" TargetMode="External" /><Relationship Id="rId513" Type="http://schemas.openxmlformats.org/officeDocument/2006/relationships/hyperlink" Target="http://pbs.twimg.com/profile_images/727239253529350144/Syga1r2Z_normal.jpg" TargetMode="External" /><Relationship Id="rId514" Type="http://schemas.openxmlformats.org/officeDocument/2006/relationships/hyperlink" Target="http://pbs.twimg.com/profile_images/896056294246952972/BEWpvdiE_normal.jpg" TargetMode="External" /><Relationship Id="rId515" Type="http://schemas.openxmlformats.org/officeDocument/2006/relationships/hyperlink" Target="http://pbs.twimg.com/profile_images/804107816646512640/7mOLwBRk_normal.jpg" TargetMode="External" /><Relationship Id="rId516" Type="http://schemas.openxmlformats.org/officeDocument/2006/relationships/hyperlink" Target="http://pbs.twimg.com/profile_images/998455730821722113/SaWxYhZk_normal.jpg" TargetMode="External" /><Relationship Id="rId517" Type="http://schemas.openxmlformats.org/officeDocument/2006/relationships/hyperlink" Target="http://pbs.twimg.com/profile_images/974001091141566464/1oc131y8_normal.jpg" TargetMode="External" /><Relationship Id="rId518" Type="http://schemas.openxmlformats.org/officeDocument/2006/relationships/hyperlink" Target="http://pbs.twimg.com/profile_images/896056294246952972/BEWpvdiE_normal.jpg" TargetMode="External" /><Relationship Id="rId519" Type="http://schemas.openxmlformats.org/officeDocument/2006/relationships/hyperlink" Target="http://pbs.twimg.com/profile_images/1084366403019300864/7Ud-ppjs_normal.jpg" TargetMode="External" /><Relationship Id="rId520" Type="http://schemas.openxmlformats.org/officeDocument/2006/relationships/hyperlink" Target="http://pbs.twimg.com/profile_images/1161543864303403010/rFvfBRm8_normal.jpg" TargetMode="External" /><Relationship Id="rId521" Type="http://schemas.openxmlformats.org/officeDocument/2006/relationships/hyperlink" Target="https://pbs.twimg.com/media/EBoz2pwU0AAsscY.jpg" TargetMode="External" /><Relationship Id="rId522" Type="http://schemas.openxmlformats.org/officeDocument/2006/relationships/hyperlink" Target="https://pbs.twimg.com/media/EBo0zIHU8AAGt6y.jpg" TargetMode="External" /><Relationship Id="rId523" Type="http://schemas.openxmlformats.org/officeDocument/2006/relationships/hyperlink" Target="http://pbs.twimg.com/profile_images/896056294246952972/BEWpvdiE_normal.jpg" TargetMode="External" /><Relationship Id="rId524" Type="http://schemas.openxmlformats.org/officeDocument/2006/relationships/hyperlink" Target="http://pbs.twimg.com/profile_images/986017885842620416/CYUWqMqs_normal.jpg" TargetMode="External" /><Relationship Id="rId525" Type="http://schemas.openxmlformats.org/officeDocument/2006/relationships/hyperlink" Target="http://pbs.twimg.com/profile_images/1153757498354151424/fErdTQzp_normal.jpg" TargetMode="External" /><Relationship Id="rId526" Type="http://schemas.openxmlformats.org/officeDocument/2006/relationships/hyperlink" Target="http://pbs.twimg.com/profile_images/560934326851100673/THT1CeYJ_normal.jpeg" TargetMode="External" /><Relationship Id="rId527" Type="http://schemas.openxmlformats.org/officeDocument/2006/relationships/hyperlink" Target="http://pbs.twimg.com/profile_images/560934326851100673/THT1CeYJ_normal.jpeg" TargetMode="External" /><Relationship Id="rId528" Type="http://schemas.openxmlformats.org/officeDocument/2006/relationships/hyperlink" Target="https://pbs.twimg.com/media/EBtdFHIX4AEMh1g.jpg" TargetMode="External" /><Relationship Id="rId529" Type="http://schemas.openxmlformats.org/officeDocument/2006/relationships/hyperlink" Target="http://pbs.twimg.com/profile_images/1088926343109201925/PxH-06wx_normal.jpg" TargetMode="External" /><Relationship Id="rId530" Type="http://schemas.openxmlformats.org/officeDocument/2006/relationships/hyperlink" Target="http://pbs.twimg.com/profile_images/482894891572162560/VLFIJmhI_normal.jpeg" TargetMode="External" /><Relationship Id="rId531" Type="http://schemas.openxmlformats.org/officeDocument/2006/relationships/hyperlink" Target="https://pbs.twimg.com/media/EBfqWEZWkAEXiG4.jpg" TargetMode="External" /><Relationship Id="rId532" Type="http://schemas.openxmlformats.org/officeDocument/2006/relationships/hyperlink" Target="http://pbs.twimg.com/profile_images/833164243767853056/o2dAJMXS_normal.jpg" TargetMode="External" /><Relationship Id="rId533" Type="http://schemas.openxmlformats.org/officeDocument/2006/relationships/hyperlink" Target="http://pbs.twimg.com/profile_images/1057592862748172288/2AGBa2aM_normal.jpg" TargetMode="External" /><Relationship Id="rId534" Type="http://schemas.openxmlformats.org/officeDocument/2006/relationships/hyperlink" Target="http://pbs.twimg.com/profile_images/1057592862748172288/2AGBa2aM_normal.jpg" TargetMode="External" /><Relationship Id="rId535" Type="http://schemas.openxmlformats.org/officeDocument/2006/relationships/hyperlink" Target="http://pbs.twimg.com/profile_images/984464200339607553/dTVDd5RP_normal.jpg" TargetMode="External" /><Relationship Id="rId536" Type="http://schemas.openxmlformats.org/officeDocument/2006/relationships/hyperlink" Target="https://pbs.twimg.com/media/EBxKX9pXsAAMM55.jpg" TargetMode="External" /><Relationship Id="rId537" Type="http://schemas.openxmlformats.org/officeDocument/2006/relationships/hyperlink" Target="http://pbs.twimg.com/profile_images/1133326639067275266/6Qx0P3Oo_normal.jpg" TargetMode="External" /><Relationship Id="rId538" Type="http://schemas.openxmlformats.org/officeDocument/2006/relationships/hyperlink" Target="https://pbs.twimg.com/media/EBxKX9pXsAAMM55.jpg" TargetMode="External" /><Relationship Id="rId539" Type="http://schemas.openxmlformats.org/officeDocument/2006/relationships/hyperlink" Target="http://pbs.twimg.com/profile_images/1034050543818297344/6w_gf2Fu_normal.jpg" TargetMode="External" /><Relationship Id="rId540" Type="http://schemas.openxmlformats.org/officeDocument/2006/relationships/hyperlink" Target="http://pbs.twimg.com/profile_images/1034050543818297344/6w_gf2Fu_normal.jpg" TargetMode="External" /><Relationship Id="rId541" Type="http://schemas.openxmlformats.org/officeDocument/2006/relationships/hyperlink" Target="http://pbs.twimg.com/profile_images/1156668007390830593/7AZw5s0K_normal.jpg" TargetMode="External" /><Relationship Id="rId542" Type="http://schemas.openxmlformats.org/officeDocument/2006/relationships/hyperlink" Target="http://pbs.twimg.com/profile_images/1156668007390830593/7AZw5s0K_normal.jpg" TargetMode="External" /><Relationship Id="rId543" Type="http://schemas.openxmlformats.org/officeDocument/2006/relationships/hyperlink" Target="http://pbs.twimg.com/profile_images/1156668007390830593/7AZw5s0K_normal.jpg" TargetMode="External" /><Relationship Id="rId544" Type="http://schemas.openxmlformats.org/officeDocument/2006/relationships/hyperlink" Target="http://pbs.twimg.com/profile_images/897133213000364033/v7UIuM9B_normal.jpg" TargetMode="External" /><Relationship Id="rId545" Type="http://schemas.openxmlformats.org/officeDocument/2006/relationships/hyperlink" Target="https://pbs.twimg.com/media/EBxKX9pXsAAMM55.jpg" TargetMode="External" /><Relationship Id="rId546" Type="http://schemas.openxmlformats.org/officeDocument/2006/relationships/hyperlink" Target="http://pbs.twimg.com/profile_images/1064589377299537920/w1Z2j4QJ_normal.jpg" TargetMode="External" /><Relationship Id="rId547" Type="http://schemas.openxmlformats.org/officeDocument/2006/relationships/hyperlink" Target="http://pbs.twimg.com/profile_images/896056294246952972/BEWpvdiE_normal.jpg" TargetMode="External" /><Relationship Id="rId548" Type="http://schemas.openxmlformats.org/officeDocument/2006/relationships/hyperlink" Target="http://pbs.twimg.com/profile_images/1064589377299537920/w1Z2j4QJ_normal.jpg" TargetMode="External" /><Relationship Id="rId549" Type="http://schemas.openxmlformats.org/officeDocument/2006/relationships/hyperlink" Target="http://pbs.twimg.com/profile_images/1024237409427447808/aTNXvrVG_normal.jpg" TargetMode="External" /><Relationship Id="rId550" Type="http://schemas.openxmlformats.org/officeDocument/2006/relationships/hyperlink" Target="http://pbs.twimg.com/profile_images/1024237409427447808/aTNXvrVG_normal.jpg" TargetMode="External" /><Relationship Id="rId551" Type="http://schemas.openxmlformats.org/officeDocument/2006/relationships/hyperlink" Target="http://pbs.twimg.com/profile_images/1137609831408386050/0U0c3t3x_normal.jpg" TargetMode="External" /><Relationship Id="rId552" Type="http://schemas.openxmlformats.org/officeDocument/2006/relationships/hyperlink" Target="http://pbs.twimg.com/profile_images/1137609831408386050/0U0c3t3x_normal.jpg" TargetMode="External" /><Relationship Id="rId553" Type="http://schemas.openxmlformats.org/officeDocument/2006/relationships/hyperlink" Target="http://pbs.twimg.com/profile_images/1137609831408386050/0U0c3t3x_normal.jpg" TargetMode="External" /><Relationship Id="rId554" Type="http://schemas.openxmlformats.org/officeDocument/2006/relationships/hyperlink" Target="http://pbs.twimg.com/profile_images/1009364844947083264/GLoDY1Ly_normal.jpg" TargetMode="External" /><Relationship Id="rId555" Type="http://schemas.openxmlformats.org/officeDocument/2006/relationships/hyperlink" Target="http://pbs.twimg.com/profile_images/605304308393984000/OH6myOtQ_normal.jpg" TargetMode="External" /><Relationship Id="rId556" Type="http://schemas.openxmlformats.org/officeDocument/2006/relationships/hyperlink" Target="http://pbs.twimg.com/profile_images/605304308393984000/OH6myOtQ_normal.jpg" TargetMode="External" /><Relationship Id="rId557" Type="http://schemas.openxmlformats.org/officeDocument/2006/relationships/hyperlink" Target="http://pbs.twimg.com/profile_images/605304308393984000/OH6myOtQ_normal.jpg" TargetMode="External" /><Relationship Id="rId558" Type="http://schemas.openxmlformats.org/officeDocument/2006/relationships/hyperlink" Target="https://pbs.twimg.com/media/EBwUx8hWwAEpGPG.jpg" TargetMode="External" /><Relationship Id="rId559" Type="http://schemas.openxmlformats.org/officeDocument/2006/relationships/hyperlink" Target="https://pbs.twimg.com/media/EBxOcyvXUAAtMg5.jpg" TargetMode="External" /><Relationship Id="rId560" Type="http://schemas.openxmlformats.org/officeDocument/2006/relationships/hyperlink" Target="http://pbs.twimg.com/profile_images/1140308518878294017/bsg4JTZI_normal.jpg" TargetMode="External" /><Relationship Id="rId561" Type="http://schemas.openxmlformats.org/officeDocument/2006/relationships/hyperlink" Target="http://pbs.twimg.com/profile_images/378800000185831643/2750c14aa3a59976c37cfb5871531e0f_normal.jpeg" TargetMode="External" /><Relationship Id="rId562" Type="http://schemas.openxmlformats.org/officeDocument/2006/relationships/hyperlink" Target="http://pbs.twimg.com/profile_images/378800000185831643/2750c14aa3a59976c37cfb5871531e0f_normal.jpeg" TargetMode="External" /><Relationship Id="rId563" Type="http://schemas.openxmlformats.org/officeDocument/2006/relationships/hyperlink" Target="http://pbs.twimg.com/profile_images/378800000185831643/2750c14aa3a59976c37cfb5871531e0f_normal.jpeg" TargetMode="External" /><Relationship Id="rId564" Type="http://schemas.openxmlformats.org/officeDocument/2006/relationships/hyperlink" Target="http://pbs.twimg.com/profile_images/378800000663893627/ff16f3fa15b1ee26a0ee4e6eec181a3d_normal.png" TargetMode="External" /><Relationship Id="rId565" Type="http://schemas.openxmlformats.org/officeDocument/2006/relationships/hyperlink" Target="http://pbs.twimg.com/profile_images/378800000663893627/ff16f3fa15b1ee26a0ee4e6eec181a3d_normal.png" TargetMode="External" /><Relationship Id="rId566" Type="http://schemas.openxmlformats.org/officeDocument/2006/relationships/hyperlink" Target="http://pbs.twimg.com/profile_images/378800000663893627/ff16f3fa15b1ee26a0ee4e6eec181a3d_normal.png" TargetMode="External" /><Relationship Id="rId567" Type="http://schemas.openxmlformats.org/officeDocument/2006/relationships/hyperlink" Target="https://pbs.twimg.com/media/EByPKI4W4AAVYqA.jpg" TargetMode="External" /><Relationship Id="rId568" Type="http://schemas.openxmlformats.org/officeDocument/2006/relationships/hyperlink" Target="https://pbs.twimg.com/media/EByWO6_XYAURW3P.jpg" TargetMode="External" /><Relationship Id="rId569" Type="http://schemas.openxmlformats.org/officeDocument/2006/relationships/hyperlink" Target="https://pbs.twimg.com/media/EByWO6_XYAURW3P.jpg" TargetMode="External" /><Relationship Id="rId570" Type="http://schemas.openxmlformats.org/officeDocument/2006/relationships/hyperlink" Target="http://pbs.twimg.com/profile_images/378800000627433881/eca3c64c6491cc9f35df525a08fbacfb_normal.png" TargetMode="External" /><Relationship Id="rId571" Type="http://schemas.openxmlformats.org/officeDocument/2006/relationships/hyperlink" Target="http://pbs.twimg.com/profile_images/378800000627433881/eca3c64c6491cc9f35df525a08fbacfb_normal.png" TargetMode="External" /><Relationship Id="rId572" Type="http://schemas.openxmlformats.org/officeDocument/2006/relationships/hyperlink" Target="http://pbs.twimg.com/profile_images/378800000627433881/eca3c64c6491cc9f35df525a08fbacfb_normal.png" TargetMode="External" /><Relationship Id="rId573" Type="http://schemas.openxmlformats.org/officeDocument/2006/relationships/hyperlink" Target="http://pbs.twimg.com/profile_images/1133326639067275266/6Qx0P3Oo_normal.jpg" TargetMode="External" /><Relationship Id="rId574" Type="http://schemas.openxmlformats.org/officeDocument/2006/relationships/hyperlink" Target="http://pbs.twimg.com/profile_images/1053532150891536384/QbyT7wl8_normal.jpg" TargetMode="External" /><Relationship Id="rId575" Type="http://schemas.openxmlformats.org/officeDocument/2006/relationships/hyperlink" Target="http://pbs.twimg.com/profile_images/1053532150891536384/QbyT7wl8_normal.jpg" TargetMode="External" /><Relationship Id="rId576" Type="http://schemas.openxmlformats.org/officeDocument/2006/relationships/hyperlink" Target="http://pbs.twimg.com/profile_images/985187091335163904/_YuA_sqz_normal.jpg" TargetMode="External" /><Relationship Id="rId577" Type="http://schemas.openxmlformats.org/officeDocument/2006/relationships/hyperlink" Target="http://pbs.twimg.com/profile_images/530298287098568704/-j2_jcR9_normal.jpeg" TargetMode="External" /><Relationship Id="rId578" Type="http://schemas.openxmlformats.org/officeDocument/2006/relationships/hyperlink" Target="http://pbs.twimg.com/profile_images/1133326639067275266/6Qx0P3Oo_normal.jpg" TargetMode="External" /><Relationship Id="rId579" Type="http://schemas.openxmlformats.org/officeDocument/2006/relationships/hyperlink" Target="http://pbs.twimg.com/profile_images/985187091335163904/_YuA_sqz_normal.jpg" TargetMode="External" /><Relationship Id="rId580" Type="http://schemas.openxmlformats.org/officeDocument/2006/relationships/hyperlink" Target="http://pbs.twimg.com/profile_images/530298287098568704/-j2_jcR9_normal.jpeg" TargetMode="External" /><Relationship Id="rId581" Type="http://schemas.openxmlformats.org/officeDocument/2006/relationships/hyperlink" Target="http://pbs.twimg.com/profile_images/530298287098568704/-j2_jcR9_normal.jpeg" TargetMode="External" /><Relationship Id="rId582" Type="http://schemas.openxmlformats.org/officeDocument/2006/relationships/hyperlink" Target="http://pbs.twimg.com/profile_images/1119323664657408000/a8Pg9WCD_normal.jpg" TargetMode="External" /><Relationship Id="rId583" Type="http://schemas.openxmlformats.org/officeDocument/2006/relationships/hyperlink" Target="http://pbs.twimg.com/profile_images/1119323664657408000/a8Pg9WCD_normal.jpg" TargetMode="External" /><Relationship Id="rId584" Type="http://schemas.openxmlformats.org/officeDocument/2006/relationships/hyperlink" Target="http://pbs.twimg.com/profile_images/794025292197031936/9axHS1zi_normal.jpg" TargetMode="External" /><Relationship Id="rId585" Type="http://schemas.openxmlformats.org/officeDocument/2006/relationships/hyperlink" Target="http://pbs.twimg.com/profile_images/1153042894607048707/QhKzkskz_normal.jpg" TargetMode="External" /><Relationship Id="rId586" Type="http://schemas.openxmlformats.org/officeDocument/2006/relationships/hyperlink" Target="http://pbs.twimg.com/profile_images/923975414082560000/EnfWqZr8_normal.jpg" TargetMode="External" /><Relationship Id="rId587" Type="http://schemas.openxmlformats.org/officeDocument/2006/relationships/hyperlink" Target="https://pbs.twimg.com/media/EBzHDFOWwAAFq3b.jpg" TargetMode="External" /><Relationship Id="rId588" Type="http://schemas.openxmlformats.org/officeDocument/2006/relationships/hyperlink" Target="http://pbs.twimg.com/profile_images/1082418140993118208/ZYnsaMVN_normal.jpg" TargetMode="External" /><Relationship Id="rId589" Type="http://schemas.openxmlformats.org/officeDocument/2006/relationships/hyperlink" Target="http://pbs.twimg.com/profile_images/1082418140993118208/ZYnsaMVN_normal.jpg" TargetMode="External" /><Relationship Id="rId590" Type="http://schemas.openxmlformats.org/officeDocument/2006/relationships/hyperlink" Target="http://pbs.twimg.com/profile_images/1082418140993118208/ZYnsaMVN_normal.jpg" TargetMode="External" /><Relationship Id="rId591" Type="http://schemas.openxmlformats.org/officeDocument/2006/relationships/hyperlink" Target="https://pbs.twimg.com/tweet_video_thumb/EB1cQRYUIAEuGD0.jpg" TargetMode="External" /><Relationship Id="rId592" Type="http://schemas.openxmlformats.org/officeDocument/2006/relationships/hyperlink" Target="http://pbs.twimg.com/profile_images/1152666908371505152/IgTe3ac5_normal.jpg" TargetMode="External" /><Relationship Id="rId593" Type="http://schemas.openxmlformats.org/officeDocument/2006/relationships/hyperlink" Target="https://pbs.twimg.com/media/EA4bRxdXkAE7KPn.jpg" TargetMode="External" /><Relationship Id="rId594" Type="http://schemas.openxmlformats.org/officeDocument/2006/relationships/hyperlink" Target="http://pbs.twimg.com/profile_images/1051782880043646976/Dhpa6epq_normal.jpg" TargetMode="External" /><Relationship Id="rId595" Type="http://schemas.openxmlformats.org/officeDocument/2006/relationships/hyperlink" Target="http://pbs.twimg.com/profile_images/1051782880043646976/Dhpa6epq_normal.jpg" TargetMode="External" /><Relationship Id="rId596" Type="http://schemas.openxmlformats.org/officeDocument/2006/relationships/hyperlink" Target="http://pbs.twimg.com/profile_images/839104651219861504/ZJGfP22d_normal.jpg" TargetMode="External" /><Relationship Id="rId597" Type="http://schemas.openxmlformats.org/officeDocument/2006/relationships/hyperlink" Target="https://pbs.twimg.com/media/EBNQQMGWwAA7xe7.jpg" TargetMode="External" /><Relationship Id="rId598" Type="http://schemas.openxmlformats.org/officeDocument/2006/relationships/hyperlink" Target="http://pbs.twimg.com/profile_images/742725383418728449/qhShxX6Q_normal.jpg" TargetMode="External" /><Relationship Id="rId599" Type="http://schemas.openxmlformats.org/officeDocument/2006/relationships/hyperlink" Target="http://pbs.twimg.com/profile_images/742725383418728449/qhShxX6Q_normal.jpg" TargetMode="External" /><Relationship Id="rId600" Type="http://schemas.openxmlformats.org/officeDocument/2006/relationships/hyperlink" Target="http://pbs.twimg.com/profile_images/852506377922674688/CHp65jtE_normal.jpg" TargetMode="External" /><Relationship Id="rId601" Type="http://schemas.openxmlformats.org/officeDocument/2006/relationships/hyperlink" Target="https://pbs.twimg.com/media/EBhRgP6WwAEHQ8F.jpg" TargetMode="External" /><Relationship Id="rId602" Type="http://schemas.openxmlformats.org/officeDocument/2006/relationships/hyperlink" Target="http://pbs.twimg.com/profile_images/1103308980724682752/Ue0VOnye_normal.png" TargetMode="External" /><Relationship Id="rId603" Type="http://schemas.openxmlformats.org/officeDocument/2006/relationships/hyperlink" Target="https://pbs.twimg.com/media/EB13zFpX4AAjp-s.jpg" TargetMode="External" /><Relationship Id="rId604" Type="http://schemas.openxmlformats.org/officeDocument/2006/relationships/hyperlink" Target="http://pbs.twimg.com/profile_images/1041974561313579008/daZQqTDf_normal.jpg" TargetMode="External" /><Relationship Id="rId605" Type="http://schemas.openxmlformats.org/officeDocument/2006/relationships/hyperlink" Target="http://pbs.twimg.com/profile_images/1041974561313579008/daZQqTDf_normal.jpg" TargetMode="External" /><Relationship Id="rId606" Type="http://schemas.openxmlformats.org/officeDocument/2006/relationships/hyperlink" Target="http://pbs.twimg.com/profile_images/1041974561313579008/daZQqTDf_normal.jpg" TargetMode="External" /><Relationship Id="rId607" Type="http://schemas.openxmlformats.org/officeDocument/2006/relationships/hyperlink" Target="https://pbs.twimg.com/media/EByBNPQXoAgs7SZ.png" TargetMode="External" /><Relationship Id="rId608" Type="http://schemas.openxmlformats.org/officeDocument/2006/relationships/hyperlink" Target="http://pbs.twimg.com/profile_images/896056294246952972/BEWpvdiE_normal.jpg" TargetMode="External" /><Relationship Id="rId609" Type="http://schemas.openxmlformats.org/officeDocument/2006/relationships/hyperlink" Target="http://pbs.twimg.com/profile_images/896056294246952972/BEWpvdiE_normal.jpg" TargetMode="External" /><Relationship Id="rId610" Type="http://schemas.openxmlformats.org/officeDocument/2006/relationships/hyperlink" Target="http://pbs.twimg.com/profile_images/896056294246952972/BEWpvdiE_normal.jpg" TargetMode="External" /><Relationship Id="rId611" Type="http://schemas.openxmlformats.org/officeDocument/2006/relationships/hyperlink" Target="http://pbs.twimg.com/profile_images/896056294246952972/BEWpvdiE_normal.jpg" TargetMode="External" /><Relationship Id="rId612" Type="http://schemas.openxmlformats.org/officeDocument/2006/relationships/hyperlink" Target="http://pbs.twimg.com/profile_images/896056294246952972/BEWpvdiE_normal.jpg" TargetMode="External" /><Relationship Id="rId613" Type="http://schemas.openxmlformats.org/officeDocument/2006/relationships/hyperlink" Target="http://pbs.twimg.com/profile_images/896056294246952972/BEWpvdiE_normal.jpg" TargetMode="External" /><Relationship Id="rId614" Type="http://schemas.openxmlformats.org/officeDocument/2006/relationships/hyperlink" Target="https://pbs.twimg.com/media/EBnEMKQXkAAU3PA.jpg" TargetMode="External" /><Relationship Id="rId615" Type="http://schemas.openxmlformats.org/officeDocument/2006/relationships/hyperlink" Target="http://pbs.twimg.com/profile_images/852506377922674688/CHp65jtE_normal.jpg" TargetMode="External" /><Relationship Id="rId616" Type="http://schemas.openxmlformats.org/officeDocument/2006/relationships/hyperlink" Target="http://pbs.twimg.com/profile_images/1050299903170269184/bdI_Pfq3_normal.jpg" TargetMode="External" /><Relationship Id="rId617" Type="http://schemas.openxmlformats.org/officeDocument/2006/relationships/hyperlink" Target="http://pbs.twimg.com/profile_images/996346887048499200/3YkUS1WQ_normal.jpg" TargetMode="External" /><Relationship Id="rId618" Type="http://schemas.openxmlformats.org/officeDocument/2006/relationships/hyperlink" Target="http://pbs.twimg.com/profile_images/996346887048499200/3YkUS1WQ_normal.jpg" TargetMode="External" /><Relationship Id="rId619" Type="http://schemas.openxmlformats.org/officeDocument/2006/relationships/hyperlink" Target="https://pbs.twimg.com/media/EBcxD-gXYAAbt3x.jpg" TargetMode="External" /><Relationship Id="rId620" Type="http://schemas.openxmlformats.org/officeDocument/2006/relationships/hyperlink" Target="https://pbs.twimg.com/media/EBW2K8JWsAEcbl0.jpg" TargetMode="External" /><Relationship Id="rId621" Type="http://schemas.openxmlformats.org/officeDocument/2006/relationships/hyperlink" Target="http://pbs.twimg.com/profile_images/1050299903170269184/bdI_Pfq3_normal.jpg" TargetMode="External" /><Relationship Id="rId622" Type="http://schemas.openxmlformats.org/officeDocument/2006/relationships/hyperlink" Target="http://pbs.twimg.com/profile_images/852506377922674688/CHp65jtE_normal.jpg" TargetMode="External" /><Relationship Id="rId623" Type="http://schemas.openxmlformats.org/officeDocument/2006/relationships/hyperlink" Target="http://pbs.twimg.com/profile_images/1050299903170269184/bdI_Pfq3_normal.jpg" TargetMode="External" /><Relationship Id="rId624" Type="http://schemas.openxmlformats.org/officeDocument/2006/relationships/hyperlink" Target="https://pbs.twimg.com/media/EA4q-wpWwAA-sQd.jpg" TargetMode="External" /><Relationship Id="rId625" Type="http://schemas.openxmlformats.org/officeDocument/2006/relationships/hyperlink" Target="https://pbs.twimg.com/media/EBC-J9KW4AA8GQU.jpg" TargetMode="External" /><Relationship Id="rId626" Type="http://schemas.openxmlformats.org/officeDocument/2006/relationships/hyperlink" Target="https://pbs.twimg.com/media/EBNRZj8XYAE3g9z.jpg" TargetMode="External" /><Relationship Id="rId627" Type="http://schemas.openxmlformats.org/officeDocument/2006/relationships/hyperlink" Target="https://pbs.twimg.com/media/EBXkgx2XoAAMFvP.jpg" TargetMode="External" /><Relationship Id="rId628" Type="http://schemas.openxmlformats.org/officeDocument/2006/relationships/hyperlink" Target="https://pbs.twimg.com/media/EBh3s8CXUAIu0Fz.jpg" TargetMode="External" /><Relationship Id="rId629" Type="http://schemas.openxmlformats.org/officeDocument/2006/relationships/hyperlink" Target="https://pbs.twimg.com/media/EBsK31FXoAM1GNX.jpg" TargetMode="External" /><Relationship Id="rId630" Type="http://schemas.openxmlformats.org/officeDocument/2006/relationships/hyperlink" Target="https://pbs.twimg.com/media/EB2eDiyW4AE1f_4.jpg" TargetMode="External" /><Relationship Id="rId631" Type="http://schemas.openxmlformats.org/officeDocument/2006/relationships/hyperlink" Target="http://pbs.twimg.com/profile_images/1024636571121840128/bdycnBbU_normal.jpg" TargetMode="External" /><Relationship Id="rId632" Type="http://schemas.openxmlformats.org/officeDocument/2006/relationships/hyperlink" Target="http://pbs.twimg.com/profile_images/700468052341575680/TGdi1GLd_normal.jpg" TargetMode="External" /><Relationship Id="rId633" Type="http://schemas.openxmlformats.org/officeDocument/2006/relationships/hyperlink" Target="https://pbs.twimg.com/media/EA5-9NhXkAEOi4x.jpg" TargetMode="External" /><Relationship Id="rId634" Type="http://schemas.openxmlformats.org/officeDocument/2006/relationships/hyperlink" Target="http://pbs.twimg.com/profile_images/961704619729674240/k0MG4g7w_normal.jpg" TargetMode="External" /><Relationship Id="rId635" Type="http://schemas.openxmlformats.org/officeDocument/2006/relationships/hyperlink" Target="http://pbs.twimg.com/profile_images/961704619729674240/k0MG4g7w_normal.jpg" TargetMode="External" /><Relationship Id="rId636" Type="http://schemas.openxmlformats.org/officeDocument/2006/relationships/hyperlink" Target="http://pbs.twimg.com/profile_images/960911059040243712/J0SInju7_normal.jpg" TargetMode="External" /><Relationship Id="rId637" Type="http://schemas.openxmlformats.org/officeDocument/2006/relationships/hyperlink" Target="http://pbs.twimg.com/profile_images/700468052341575680/TGdi1GLd_normal.jpg" TargetMode="External" /><Relationship Id="rId638" Type="http://schemas.openxmlformats.org/officeDocument/2006/relationships/hyperlink" Target="http://pbs.twimg.com/profile_images/960911059040243712/J0SInju7_normal.jpg" TargetMode="External" /><Relationship Id="rId639" Type="http://schemas.openxmlformats.org/officeDocument/2006/relationships/hyperlink" Target="https://pbs.twimg.com/media/EA5_lClXsAEkBYB.jpg" TargetMode="External" /><Relationship Id="rId640" Type="http://schemas.openxmlformats.org/officeDocument/2006/relationships/hyperlink" Target="http://pbs.twimg.com/profile_images/960911059040243712/J0SInju7_normal.jpg" TargetMode="External" /><Relationship Id="rId641" Type="http://schemas.openxmlformats.org/officeDocument/2006/relationships/hyperlink" Target="https://pbs.twimg.com/media/EBjet0JUwAAc4mb.jpg" TargetMode="External" /><Relationship Id="rId642" Type="http://schemas.openxmlformats.org/officeDocument/2006/relationships/hyperlink" Target="http://pbs.twimg.com/profile_images/1034454130620813312/tdzYgnIA_normal.jpg" TargetMode="External" /><Relationship Id="rId643" Type="http://schemas.openxmlformats.org/officeDocument/2006/relationships/hyperlink" Target="http://pbs.twimg.com/profile_images/1034454130620813312/tdzYgnIA_normal.jpg" TargetMode="External" /><Relationship Id="rId644" Type="http://schemas.openxmlformats.org/officeDocument/2006/relationships/hyperlink" Target="http://pbs.twimg.com/profile_images/1034454130620813312/tdzYgnIA_normal.jpg" TargetMode="External" /><Relationship Id="rId645" Type="http://schemas.openxmlformats.org/officeDocument/2006/relationships/hyperlink" Target="http://pbs.twimg.com/profile_images/1034454130620813312/tdzYgnIA_normal.jpg" TargetMode="External" /><Relationship Id="rId646" Type="http://schemas.openxmlformats.org/officeDocument/2006/relationships/hyperlink" Target="http://pbs.twimg.com/profile_images/827273933145595905/aJPRMTZg_normal.jpg" TargetMode="External" /><Relationship Id="rId647" Type="http://schemas.openxmlformats.org/officeDocument/2006/relationships/hyperlink" Target="http://pbs.twimg.com/profile_images/870025490576195584/-j8sNx6W_normal.jpg" TargetMode="External" /><Relationship Id="rId648" Type="http://schemas.openxmlformats.org/officeDocument/2006/relationships/hyperlink" Target="http://pbs.twimg.com/profile_images/870025490576195584/-j8sNx6W_normal.jpg" TargetMode="External" /><Relationship Id="rId649" Type="http://schemas.openxmlformats.org/officeDocument/2006/relationships/hyperlink" Target="https://pbs.twimg.com/media/EBXW2e7WsAEpFPS.jpg" TargetMode="External" /><Relationship Id="rId650" Type="http://schemas.openxmlformats.org/officeDocument/2006/relationships/hyperlink" Target="https://pbs.twimg.com/media/EBXW2e7WsAEpFPS.jpg" TargetMode="External" /><Relationship Id="rId651" Type="http://schemas.openxmlformats.org/officeDocument/2006/relationships/hyperlink" Target="https://pbs.twimg.com/media/EB3elBdWwAAt9j5.jpg" TargetMode="External" /><Relationship Id="rId652" Type="http://schemas.openxmlformats.org/officeDocument/2006/relationships/hyperlink" Target="https://pbs.twimg.com/media/EB3elBdWwAAt9j5.jpg" TargetMode="External" /><Relationship Id="rId653" Type="http://schemas.openxmlformats.org/officeDocument/2006/relationships/hyperlink" Target="http://pbs.twimg.com/profile_images/1075078522287386624/U_YBOgaQ_normal.jpg" TargetMode="External" /><Relationship Id="rId654" Type="http://schemas.openxmlformats.org/officeDocument/2006/relationships/hyperlink" Target="http://pbs.twimg.com/profile_images/575390676612857857/vmDt14tE_normal.png" TargetMode="External" /><Relationship Id="rId655" Type="http://schemas.openxmlformats.org/officeDocument/2006/relationships/hyperlink" Target="http://pbs.twimg.com/profile_images/826805867072847873/xOKaCypa_normal.jpg" TargetMode="External" /><Relationship Id="rId656" Type="http://schemas.openxmlformats.org/officeDocument/2006/relationships/hyperlink" Target="https://pbs.twimg.com/media/EB2Y-EbXkAM1SO5.jpg" TargetMode="External" /><Relationship Id="rId657" Type="http://schemas.openxmlformats.org/officeDocument/2006/relationships/hyperlink" Target="https://pbs.twimg.com/media/EBNecAoW4AYAyyl.jpg" TargetMode="External" /><Relationship Id="rId658" Type="http://schemas.openxmlformats.org/officeDocument/2006/relationships/hyperlink" Target="https://pbs.twimg.com/tweet_video_thumb/EB1khG5XkAAc0Ys.jpg" TargetMode="External" /><Relationship Id="rId659" Type="http://schemas.openxmlformats.org/officeDocument/2006/relationships/hyperlink" Target="https://pbs.twimg.com/media/EB2Y-EbXkAM1SO5.jpg" TargetMode="External" /><Relationship Id="rId660" Type="http://schemas.openxmlformats.org/officeDocument/2006/relationships/hyperlink" Target="http://pbs.twimg.com/profile_images/894425099096477696/fJn6-jg5_normal.jpg" TargetMode="External" /><Relationship Id="rId661" Type="http://schemas.openxmlformats.org/officeDocument/2006/relationships/hyperlink" Target="http://pbs.twimg.com/profile_images/894425099096477696/fJn6-jg5_normal.jpg" TargetMode="External" /><Relationship Id="rId662" Type="http://schemas.openxmlformats.org/officeDocument/2006/relationships/hyperlink" Target="http://pbs.twimg.com/profile_images/894425099096477696/fJn6-jg5_normal.jpg" TargetMode="External" /><Relationship Id="rId663" Type="http://schemas.openxmlformats.org/officeDocument/2006/relationships/hyperlink" Target="http://pbs.twimg.com/profile_images/894425099096477696/fJn6-jg5_normal.jpg" TargetMode="External" /><Relationship Id="rId664" Type="http://schemas.openxmlformats.org/officeDocument/2006/relationships/hyperlink" Target="http://pbs.twimg.com/profile_images/894425099096477696/fJn6-jg5_normal.jpg" TargetMode="External" /><Relationship Id="rId665" Type="http://schemas.openxmlformats.org/officeDocument/2006/relationships/hyperlink" Target="http://pbs.twimg.com/profile_images/894425099096477696/fJn6-jg5_normal.jpg" TargetMode="External" /><Relationship Id="rId666" Type="http://schemas.openxmlformats.org/officeDocument/2006/relationships/hyperlink" Target="http://pbs.twimg.com/profile_images/894425099096477696/fJn6-jg5_normal.jpg" TargetMode="External" /><Relationship Id="rId667" Type="http://schemas.openxmlformats.org/officeDocument/2006/relationships/hyperlink" Target="http://pbs.twimg.com/profile_images/1144733620889948161/ClpSLhG5_normal.png" TargetMode="External" /><Relationship Id="rId668" Type="http://schemas.openxmlformats.org/officeDocument/2006/relationships/hyperlink" Target="https://pbs.twimg.com/media/EA4MDqDXkAAnIKJ.jpg" TargetMode="External" /><Relationship Id="rId669" Type="http://schemas.openxmlformats.org/officeDocument/2006/relationships/hyperlink" Target="https://pbs.twimg.com/media/EBM0wW8WkAAmgy4.jpg" TargetMode="External" /><Relationship Id="rId670" Type="http://schemas.openxmlformats.org/officeDocument/2006/relationships/hyperlink" Target="https://pbs.twimg.com/media/EBWS9WCXUAESALH.jpg" TargetMode="External" /><Relationship Id="rId671" Type="http://schemas.openxmlformats.org/officeDocument/2006/relationships/hyperlink" Target="https://pbs.twimg.com/media/EBbgvtYW4AEO7nD.jpg" TargetMode="External" /><Relationship Id="rId672" Type="http://schemas.openxmlformats.org/officeDocument/2006/relationships/hyperlink" Target="https://pbs.twimg.com/media/EBvAOTvXkAAsHp9.jpg" TargetMode="External" /><Relationship Id="rId673" Type="http://schemas.openxmlformats.org/officeDocument/2006/relationships/hyperlink" Target="http://pbs.twimg.com/profile_images/1014187347141799936/uM4uI9_2_normal.jpg" TargetMode="External" /><Relationship Id="rId674" Type="http://schemas.openxmlformats.org/officeDocument/2006/relationships/hyperlink" Target="http://pbs.twimg.com/profile_images/1014187347141799936/uM4uI9_2_normal.jpg" TargetMode="External" /><Relationship Id="rId675" Type="http://schemas.openxmlformats.org/officeDocument/2006/relationships/hyperlink" Target="http://pbs.twimg.com/profile_images/1144733620889948161/ClpSLhG5_normal.png" TargetMode="External" /><Relationship Id="rId676" Type="http://schemas.openxmlformats.org/officeDocument/2006/relationships/hyperlink" Target="https://pbs.twimg.com/media/EB2MWkSX4AEP5AW.jpg" TargetMode="External" /><Relationship Id="rId677" Type="http://schemas.openxmlformats.org/officeDocument/2006/relationships/hyperlink" Target="http://pbs.twimg.com/profile_images/1144733620889948161/ClpSLhG5_normal.png" TargetMode="External" /><Relationship Id="rId678" Type="http://schemas.openxmlformats.org/officeDocument/2006/relationships/hyperlink" Target="http://pbs.twimg.com/profile_images/595219916803940354/w3PoRo3P_normal.png" TargetMode="External" /><Relationship Id="rId679" Type="http://schemas.openxmlformats.org/officeDocument/2006/relationships/hyperlink" Target="http://pbs.twimg.com/profile_images/1144733620889948161/ClpSLhG5_normal.png" TargetMode="External" /><Relationship Id="rId680" Type="http://schemas.openxmlformats.org/officeDocument/2006/relationships/hyperlink" Target="http://pbs.twimg.com/profile_images/1144733620889948161/ClpSLhG5_normal.png" TargetMode="External" /><Relationship Id="rId681" Type="http://schemas.openxmlformats.org/officeDocument/2006/relationships/hyperlink" Target="http://pbs.twimg.com/profile_images/1144733620889948161/ClpSLhG5_normal.png" TargetMode="External" /><Relationship Id="rId682" Type="http://schemas.openxmlformats.org/officeDocument/2006/relationships/hyperlink" Target="http://pbs.twimg.com/profile_images/1144733620889948161/ClpSLhG5_normal.png" TargetMode="External" /><Relationship Id="rId683" Type="http://schemas.openxmlformats.org/officeDocument/2006/relationships/hyperlink" Target="http://pbs.twimg.com/profile_images/1144733620889948161/ClpSLhG5_normal.png" TargetMode="External" /><Relationship Id="rId684" Type="http://schemas.openxmlformats.org/officeDocument/2006/relationships/hyperlink" Target="http://pbs.twimg.com/profile_images/1144733620889948161/ClpSLhG5_normal.png" TargetMode="External" /><Relationship Id="rId685" Type="http://schemas.openxmlformats.org/officeDocument/2006/relationships/hyperlink" Target="http://pbs.twimg.com/profile_images/1144733620889948161/ClpSLhG5_normal.png" TargetMode="External" /><Relationship Id="rId686" Type="http://schemas.openxmlformats.org/officeDocument/2006/relationships/hyperlink" Target="http://pbs.twimg.com/profile_images/1144733620889948161/ClpSLhG5_normal.png" TargetMode="External" /><Relationship Id="rId687" Type="http://schemas.openxmlformats.org/officeDocument/2006/relationships/hyperlink" Target="http://pbs.twimg.com/profile_images/950552278112591872/BoKnxpg0_normal.jpg" TargetMode="External" /><Relationship Id="rId688" Type="http://schemas.openxmlformats.org/officeDocument/2006/relationships/hyperlink" Target="http://pbs.twimg.com/profile_images/950552278112591872/BoKnxpg0_normal.jpg" TargetMode="External" /><Relationship Id="rId689" Type="http://schemas.openxmlformats.org/officeDocument/2006/relationships/hyperlink" Target="https://twitter.com/#!/tfortune_100/status/1156660497263026177" TargetMode="External" /><Relationship Id="rId690" Type="http://schemas.openxmlformats.org/officeDocument/2006/relationships/hyperlink" Target="https://twitter.com/#!/tfortune_100/status/1156660497263026177" TargetMode="External" /><Relationship Id="rId691" Type="http://schemas.openxmlformats.org/officeDocument/2006/relationships/hyperlink" Target="https://twitter.com/#!/tfortune_100/status/1156660883650752512" TargetMode="External" /><Relationship Id="rId692" Type="http://schemas.openxmlformats.org/officeDocument/2006/relationships/hyperlink" Target="https://twitter.com/#!/tfortune_100/status/1156655268819820545" TargetMode="External" /><Relationship Id="rId693" Type="http://schemas.openxmlformats.org/officeDocument/2006/relationships/hyperlink" Target="https://twitter.com/#!/dhscgovuk/status/1123285894042128387" TargetMode="External" /><Relationship Id="rId694" Type="http://schemas.openxmlformats.org/officeDocument/2006/relationships/hyperlink" Target="https://twitter.com/#!/elaine_wyllie/status/1156662768856109056" TargetMode="External" /><Relationship Id="rId695" Type="http://schemas.openxmlformats.org/officeDocument/2006/relationships/hyperlink" Target="https://twitter.com/#!/dhscgovuk/status/1123285894042128387" TargetMode="External" /><Relationship Id="rId696" Type="http://schemas.openxmlformats.org/officeDocument/2006/relationships/hyperlink" Target="https://twitter.com/#!/elaine_wyllie/status/1156662768856109056" TargetMode="External" /><Relationship Id="rId697" Type="http://schemas.openxmlformats.org/officeDocument/2006/relationships/hyperlink" Target="https://twitter.com/#!/elaine_wyllie/status/1156662768856109056" TargetMode="External" /><Relationship Id="rId698" Type="http://schemas.openxmlformats.org/officeDocument/2006/relationships/hyperlink" Target="https://twitter.com/#!/aharrell2000/status/1156915081126514688" TargetMode="External" /><Relationship Id="rId699" Type="http://schemas.openxmlformats.org/officeDocument/2006/relationships/hyperlink" Target="https://twitter.com/#!/shift_org/status/1156919570231205888" TargetMode="External" /><Relationship Id="rId700" Type="http://schemas.openxmlformats.org/officeDocument/2006/relationships/hyperlink" Target="https://twitter.com/#!/missbturner/status/1156937368760397825" TargetMode="External" /><Relationship Id="rId701" Type="http://schemas.openxmlformats.org/officeDocument/2006/relationships/hyperlink" Target="https://twitter.com/#!/healthykidsblog/status/1156644713308545024" TargetMode="External" /><Relationship Id="rId702" Type="http://schemas.openxmlformats.org/officeDocument/2006/relationships/hyperlink" Target="https://twitter.com/#!/educationblog/status/1156991604043014146" TargetMode="External" /><Relationship Id="rId703" Type="http://schemas.openxmlformats.org/officeDocument/2006/relationships/hyperlink" Target="https://twitter.com/#!/hsphnutrition/status/1157008299642015744" TargetMode="External" /><Relationship Id="rId704" Type="http://schemas.openxmlformats.org/officeDocument/2006/relationships/hyperlink" Target="https://twitter.com/#!/kieronjboyle/status/1157037016820998148" TargetMode="External" /><Relationship Id="rId705" Type="http://schemas.openxmlformats.org/officeDocument/2006/relationships/hyperlink" Target="https://twitter.com/#!/aboutkp/status/1157053054157373441" TargetMode="External" /><Relationship Id="rId706" Type="http://schemas.openxmlformats.org/officeDocument/2006/relationships/hyperlink" Target="https://twitter.com/#!/govcanhealth/status/1155886050751000576" TargetMode="External" /><Relationship Id="rId707" Type="http://schemas.openxmlformats.org/officeDocument/2006/relationships/hyperlink" Target="https://twitter.com/#!/rchilderhose/status/1157091566357532673" TargetMode="External" /><Relationship Id="rId708" Type="http://schemas.openxmlformats.org/officeDocument/2006/relationships/hyperlink" Target="https://twitter.com/#!/michconstant/status/1155365737889959936" TargetMode="External" /><Relationship Id="rId709" Type="http://schemas.openxmlformats.org/officeDocument/2006/relationships/hyperlink" Target="https://twitter.com/#!/rletsie77/status/1157194638324895744" TargetMode="External" /><Relationship Id="rId710" Type="http://schemas.openxmlformats.org/officeDocument/2006/relationships/hyperlink" Target="https://twitter.com/#!/rletsie77/status/1157194638324895744" TargetMode="External" /><Relationship Id="rId711" Type="http://schemas.openxmlformats.org/officeDocument/2006/relationships/hyperlink" Target="https://twitter.com/#!/hbcrg/status/1157233230980014083" TargetMode="External" /><Relationship Id="rId712" Type="http://schemas.openxmlformats.org/officeDocument/2006/relationships/hyperlink" Target="https://twitter.com/#!/hbcrg/status/1157233230980014083" TargetMode="External" /><Relationship Id="rId713" Type="http://schemas.openxmlformats.org/officeDocument/2006/relationships/hyperlink" Target="https://twitter.com/#!/kathleen_ryan33/status/1157281142434873344" TargetMode="External" /><Relationship Id="rId714" Type="http://schemas.openxmlformats.org/officeDocument/2006/relationships/hyperlink" Target="https://twitter.com/#!/kathleen_ryan33/status/1157281142434873344" TargetMode="External" /><Relationship Id="rId715" Type="http://schemas.openxmlformats.org/officeDocument/2006/relationships/hyperlink" Target="https://twitter.com/#!/mghclaycenter/status/1157279905954095105" TargetMode="External" /><Relationship Id="rId716" Type="http://schemas.openxmlformats.org/officeDocument/2006/relationships/hyperlink" Target="https://twitter.com/#!/mgh_ri/status/1157293315630538754" TargetMode="External" /><Relationship Id="rId717" Type="http://schemas.openxmlformats.org/officeDocument/2006/relationships/hyperlink" Target="https://twitter.com/#!/mgh_ri/status/1157293315630538754" TargetMode="External" /><Relationship Id="rId718" Type="http://schemas.openxmlformats.org/officeDocument/2006/relationships/hyperlink" Target="https://twitter.com/#!/chrissiejuliano/status/1157302367555072002" TargetMode="External" /><Relationship Id="rId719" Type="http://schemas.openxmlformats.org/officeDocument/2006/relationships/hyperlink" Target="https://twitter.com/#!/chrissiejuliano/status/1157302367555072002" TargetMode="External" /><Relationship Id="rId720" Type="http://schemas.openxmlformats.org/officeDocument/2006/relationships/hyperlink" Target="https://twitter.com/#!/chrissiejuliano/status/1157302367555072002" TargetMode="External" /><Relationship Id="rId721" Type="http://schemas.openxmlformats.org/officeDocument/2006/relationships/hyperlink" Target="https://twitter.com/#!/epichealthnews/status/1157305509965369345" TargetMode="External" /><Relationship Id="rId722" Type="http://schemas.openxmlformats.org/officeDocument/2006/relationships/hyperlink" Target="https://twitter.com/#!/pollockmd/status/1157313588417179648" TargetMode="External" /><Relationship Id="rId723" Type="http://schemas.openxmlformats.org/officeDocument/2006/relationships/hyperlink" Target="https://twitter.com/#!/pollockmd/status/1157313588417179648" TargetMode="External" /><Relationship Id="rId724" Type="http://schemas.openxmlformats.org/officeDocument/2006/relationships/hyperlink" Target="https://twitter.com/#!/aapjournals/status/1157317913478598656" TargetMode="External" /><Relationship Id="rId725" Type="http://schemas.openxmlformats.org/officeDocument/2006/relationships/hyperlink" Target="https://twitter.com/#!/meeproductions/status/1156654989399482369" TargetMode="External" /><Relationship Id="rId726" Type="http://schemas.openxmlformats.org/officeDocument/2006/relationships/hyperlink" Target="https://twitter.com/#!/ijjuzang/status/1157324736344580101" TargetMode="External" /><Relationship Id="rId727" Type="http://schemas.openxmlformats.org/officeDocument/2006/relationships/hyperlink" Target="https://twitter.com/#!/gonapsacc/status/1157326952031641600" TargetMode="External" /><Relationship Id="rId728" Type="http://schemas.openxmlformats.org/officeDocument/2006/relationships/hyperlink" Target="https://twitter.com/#!/jillianreganmph/status/1157349997052157952" TargetMode="External" /><Relationship Id="rId729" Type="http://schemas.openxmlformats.org/officeDocument/2006/relationships/hyperlink" Target="https://twitter.com/#!/jillianreganmph/status/1157349997052157952" TargetMode="External" /><Relationship Id="rId730" Type="http://schemas.openxmlformats.org/officeDocument/2006/relationships/hyperlink" Target="https://twitter.com/#!/jillianreganmph/status/1157349997052157952" TargetMode="External" /><Relationship Id="rId731" Type="http://schemas.openxmlformats.org/officeDocument/2006/relationships/hyperlink" Target="https://twitter.com/#!/kpscalresearch/status/1157424223779844096" TargetMode="External" /><Relationship Id="rId732" Type="http://schemas.openxmlformats.org/officeDocument/2006/relationships/hyperlink" Target="https://twitter.com/#!/thrivingschools/status/1157047322834083846" TargetMode="External" /><Relationship Id="rId733" Type="http://schemas.openxmlformats.org/officeDocument/2006/relationships/hyperlink" Target="https://twitter.com/#!/lisakkillen/status/1157433277264748544" TargetMode="External" /><Relationship Id="rId734" Type="http://schemas.openxmlformats.org/officeDocument/2006/relationships/hyperlink" Target="https://twitter.com/#!/arnonkrongrad/status/1157637819931774977" TargetMode="External" /><Relationship Id="rId735" Type="http://schemas.openxmlformats.org/officeDocument/2006/relationships/hyperlink" Target="https://twitter.com/#!/scott_kocher/status/1157771194042470401" TargetMode="External" /><Relationship Id="rId736" Type="http://schemas.openxmlformats.org/officeDocument/2006/relationships/hyperlink" Target="https://twitter.com/#!/markehardy/status/1158035029357932544" TargetMode="External" /><Relationship Id="rId737" Type="http://schemas.openxmlformats.org/officeDocument/2006/relationships/hyperlink" Target="https://twitter.com/#!/drderbyshire/status/1158287880042627072" TargetMode="External" /><Relationship Id="rId738" Type="http://schemas.openxmlformats.org/officeDocument/2006/relationships/hyperlink" Target="https://twitter.com/#!/me_nranjan/status/1158335946766651392" TargetMode="External" /><Relationship Id="rId739" Type="http://schemas.openxmlformats.org/officeDocument/2006/relationships/hyperlink" Target="https://twitter.com/#!/mehdi_eck/status/1158342329826271233" TargetMode="External" /><Relationship Id="rId740" Type="http://schemas.openxmlformats.org/officeDocument/2006/relationships/hyperlink" Target="https://twitter.com/#!/noirewellness/status/1158347370435887104" TargetMode="External" /><Relationship Id="rId741" Type="http://schemas.openxmlformats.org/officeDocument/2006/relationships/hyperlink" Target="https://twitter.com/#!/noirewellness/status/1158347370435887104" TargetMode="External" /><Relationship Id="rId742" Type="http://schemas.openxmlformats.org/officeDocument/2006/relationships/hyperlink" Target="https://twitter.com/#!/incensu/status/1158359205864181760" TargetMode="External" /><Relationship Id="rId743" Type="http://schemas.openxmlformats.org/officeDocument/2006/relationships/hyperlink" Target="https://twitter.com/#!/incensu/status/1158359205864181760" TargetMode="External" /><Relationship Id="rId744" Type="http://schemas.openxmlformats.org/officeDocument/2006/relationships/hyperlink" Target="https://twitter.com/#!/matt_nutrition/status/1158395436832645121" TargetMode="External" /><Relationship Id="rId745" Type="http://schemas.openxmlformats.org/officeDocument/2006/relationships/hyperlink" Target="https://twitter.com/#!/dietindetail/status/1158405455082926081" TargetMode="External" /><Relationship Id="rId746" Type="http://schemas.openxmlformats.org/officeDocument/2006/relationships/hyperlink" Target="https://twitter.com/#!/elmamurwall/status/1158406190239559682" TargetMode="External" /><Relationship Id="rId747" Type="http://schemas.openxmlformats.org/officeDocument/2006/relationships/hyperlink" Target="https://twitter.com/#!/birdconsultancy/status/1158406165111484417" TargetMode="External" /><Relationship Id="rId748" Type="http://schemas.openxmlformats.org/officeDocument/2006/relationships/hyperlink" Target="https://twitter.com/#!/debsjkay/status/1158408403921907712" TargetMode="External" /><Relationship Id="rId749" Type="http://schemas.openxmlformats.org/officeDocument/2006/relationships/hyperlink" Target="https://twitter.com/#!/birdconsultancy/status/1158406165111484417" TargetMode="External" /><Relationship Id="rId750" Type="http://schemas.openxmlformats.org/officeDocument/2006/relationships/hyperlink" Target="https://twitter.com/#!/birdconsultancy/status/1158407468000645121" TargetMode="External" /><Relationship Id="rId751" Type="http://schemas.openxmlformats.org/officeDocument/2006/relationships/hyperlink" Target="https://twitter.com/#!/mcr_charity/status/1158422896596979712" TargetMode="External" /><Relationship Id="rId752" Type="http://schemas.openxmlformats.org/officeDocument/2006/relationships/hyperlink" Target="https://twitter.com/#!/birdconsultancy/status/1158407468000645121" TargetMode="External" /><Relationship Id="rId753" Type="http://schemas.openxmlformats.org/officeDocument/2006/relationships/hyperlink" Target="https://twitter.com/#!/mcr_charity/status/1158422896596979712" TargetMode="External" /><Relationship Id="rId754" Type="http://schemas.openxmlformats.org/officeDocument/2006/relationships/hyperlink" Target="https://twitter.com/#!/mcr_charity/status/1158422896596979712" TargetMode="External" /><Relationship Id="rId755" Type="http://schemas.openxmlformats.org/officeDocument/2006/relationships/hyperlink" Target="https://twitter.com/#!/tom_gardiner95/status/1158444035935260673" TargetMode="External" /><Relationship Id="rId756" Type="http://schemas.openxmlformats.org/officeDocument/2006/relationships/hyperlink" Target="https://twitter.com/#!/eadphev/status/1158459266161946624" TargetMode="External" /><Relationship Id="rId757" Type="http://schemas.openxmlformats.org/officeDocument/2006/relationships/hyperlink" Target="https://twitter.com/#!/rhonaea/status/1158467490319622144" TargetMode="External" /><Relationship Id="rId758" Type="http://schemas.openxmlformats.org/officeDocument/2006/relationships/hyperlink" Target="https://twitter.com/#!/jasorourke/status/1158481658133303298" TargetMode="External" /><Relationship Id="rId759" Type="http://schemas.openxmlformats.org/officeDocument/2006/relationships/hyperlink" Target="https://twitter.com/#!/sinclair_tweets/status/1158504591173935105" TargetMode="External" /><Relationship Id="rId760" Type="http://schemas.openxmlformats.org/officeDocument/2006/relationships/hyperlink" Target="https://twitter.com/#!/lrussellwolpe/status/1158597725723607041" TargetMode="External" /><Relationship Id="rId761" Type="http://schemas.openxmlformats.org/officeDocument/2006/relationships/hyperlink" Target="https://twitter.com/#!/ihealthvisiting/status/1158615042293735425" TargetMode="External" /><Relationship Id="rId762" Type="http://schemas.openxmlformats.org/officeDocument/2006/relationships/hyperlink" Target="https://twitter.com/#!/babycatcher09/status/1158617825919062016" TargetMode="External" /><Relationship Id="rId763" Type="http://schemas.openxmlformats.org/officeDocument/2006/relationships/hyperlink" Target="https://twitter.com/#!/hvecop/status/1158618004592234496" TargetMode="External" /><Relationship Id="rId764" Type="http://schemas.openxmlformats.org/officeDocument/2006/relationships/hyperlink" Target="https://twitter.com/#!/lizmayessex/status/1158618597117386752" TargetMode="External" /><Relationship Id="rId765" Type="http://schemas.openxmlformats.org/officeDocument/2006/relationships/hyperlink" Target="https://twitter.com/#!/phplymouth/status/1158619670779486208" TargetMode="External" /><Relationship Id="rId766" Type="http://schemas.openxmlformats.org/officeDocument/2006/relationships/hyperlink" Target="https://twitter.com/#!/elaineyoungnhs1/status/1158622403704107008" TargetMode="External" /><Relationship Id="rId767" Type="http://schemas.openxmlformats.org/officeDocument/2006/relationships/hyperlink" Target="https://twitter.com/#!/london_hcc/status/1158623392246960129" TargetMode="External" /><Relationship Id="rId768" Type="http://schemas.openxmlformats.org/officeDocument/2006/relationships/hyperlink" Target="https://twitter.com/#!/lsharon_smith/status/1158624905551917056" TargetMode="External" /><Relationship Id="rId769" Type="http://schemas.openxmlformats.org/officeDocument/2006/relationships/hyperlink" Target="https://twitter.com/#!/dr_cscott/status/1158652948718792704" TargetMode="External" /><Relationship Id="rId770" Type="http://schemas.openxmlformats.org/officeDocument/2006/relationships/hyperlink" Target="https://twitter.com/#!/food_active/status/1158653695749435392" TargetMode="External" /><Relationship Id="rId771" Type="http://schemas.openxmlformats.org/officeDocument/2006/relationships/hyperlink" Target="https://twitter.com/#!/saphnasharonobe/status/1158654741116858368" TargetMode="External" /><Relationship Id="rId772" Type="http://schemas.openxmlformats.org/officeDocument/2006/relationships/hyperlink" Target="https://twitter.com/#!/evidencerobot/status/1156928164779712512" TargetMode="External" /><Relationship Id="rId773" Type="http://schemas.openxmlformats.org/officeDocument/2006/relationships/hyperlink" Target="https://twitter.com/#!/evidencerobot/status/1156928164779712512" TargetMode="External" /><Relationship Id="rId774" Type="http://schemas.openxmlformats.org/officeDocument/2006/relationships/hyperlink" Target="https://twitter.com/#!/evidencerobot/status/1158656897093918722" TargetMode="External" /><Relationship Id="rId775" Type="http://schemas.openxmlformats.org/officeDocument/2006/relationships/hyperlink" Target="https://twitter.com/#!/teethteam/status/1158658829854420992" TargetMode="External" /><Relationship Id="rId776" Type="http://schemas.openxmlformats.org/officeDocument/2006/relationships/hyperlink" Target="https://twitter.com/#!/babyhart/status/1158665078041743360" TargetMode="External" /><Relationship Id="rId777" Type="http://schemas.openxmlformats.org/officeDocument/2006/relationships/hyperlink" Target="https://twitter.com/#!/lakenutrition/status/1158665699495153666" TargetMode="External" /><Relationship Id="rId778" Type="http://schemas.openxmlformats.org/officeDocument/2006/relationships/hyperlink" Target="https://twitter.com/#!/bigo_project/status/1156899900984037378" TargetMode="External" /><Relationship Id="rId779" Type="http://schemas.openxmlformats.org/officeDocument/2006/relationships/hyperlink" Target="https://twitter.com/#!/bigo_project/status/1158668873387917312" TargetMode="External" /><Relationship Id="rId780" Type="http://schemas.openxmlformats.org/officeDocument/2006/relationships/hyperlink" Target="https://twitter.com/#!/bigo_project/status/1158668994611744769" TargetMode="External" /><Relationship Id="rId781" Type="http://schemas.openxmlformats.org/officeDocument/2006/relationships/hyperlink" Target="https://twitter.com/#!/bigo_project/status/1158668994611744769" TargetMode="External" /><Relationship Id="rId782" Type="http://schemas.openxmlformats.org/officeDocument/2006/relationships/hyperlink" Target="https://twitter.com/#!/bigo_project/status/1158668994611744769" TargetMode="External" /><Relationship Id="rId783" Type="http://schemas.openxmlformats.org/officeDocument/2006/relationships/hyperlink" Target="https://twitter.com/#!/thelancetendo/status/1148153723480358912" TargetMode="External" /><Relationship Id="rId784" Type="http://schemas.openxmlformats.org/officeDocument/2006/relationships/hyperlink" Target="https://twitter.com/#!/mmazariegos_/status/1158673462665318400" TargetMode="External" /><Relationship Id="rId785" Type="http://schemas.openxmlformats.org/officeDocument/2006/relationships/hyperlink" Target="https://twitter.com/#!/wendynowak/status/1158677682269446144" TargetMode="External" /><Relationship Id="rId786" Type="http://schemas.openxmlformats.org/officeDocument/2006/relationships/hyperlink" Target="https://twitter.com/#!/sportsandpe/status/1157607546456350720" TargetMode="External" /><Relationship Id="rId787" Type="http://schemas.openxmlformats.org/officeDocument/2006/relationships/hyperlink" Target="https://twitter.com/#!/sportsandpe/status/1158656196225753088" TargetMode="External" /><Relationship Id="rId788" Type="http://schemas.openxmlformats.org/officeDocument/2006/relationships/hyperlink" Target="https://twitter.com/#!/jaykatnumberone/status/1157631750773846016" TargetMode="External" /><Relationship Id="rId789" Type="http://schemas.openxmlformats.org/officeDocument/2006/relationships/hyperlink" Target="https://twitter.com/#!/jaykatnumberone/status/1158678071848964097" TargetMode="External" /><Relationship Id="rId790" Type="http://schemas.openxmlformats.org/officeDocument/2006/relationships/hyperlink" Target="https://twitter.com/#!/sportsandpe/status/1157607546456350720" TargetMode="External" /><Relationship Id="rId791" Type="http://schemas.openxmlformats.org/officeDocument/2006/relationships/hyperlink" Target="https://twitter.com/#!/sportsandpe/status/1158656196225753088" TargetMode="External" /><Relationship Id="rId792" Type="http://schemas.openxmlformats.org/officeDocument/2006/relationships/hyperlink" Target="https://twitter.com/#!/jaykatnumberone/status/1157631750773846016" TargetMode="External" /><Relationship Id="rId793" Type="http://schemas.openxmlformats.org/officeDocument/2006/relationships/hyperlink" Target="https://twitter.com/#!/jaykatnumberone/status/1158678071848964097" TargetMode="External" /><Relationship Id="rId794" Type="http://schemas.openxmlformats.org/officeDocument/2006/relationships/hyperlink" Target="https://twitter.com/#!/jaykatnumberone/status/1157631750773846016" TargetMode="External" /><Relationship Id="rId795" Type="http://schemas.openxmlformats.org/officeDocument/2006/relationships/hyperlink" Target="https://twitter.com/#!/jaykatnumberone/status/1158678071848964097" TargetMode="External" /><Relationship Id="rId796" Type="http://schemas.openxmlformats.org/officeDocument/2006/relationships/hyperlink" Target="https://twitter.com/#!/agilechilli/status/1158680362400325632" TargetMode="External" /><Relationship Id="rId797" Type="http://schemas.openxmlformats.org/officeDocument/2006/relationships/hyperlink" Target="https://twitter.com/#!/prca_ireland/status/1158680696401084416" TargetMode="External" /><Relationship Id="rId798" Type="http://schemas.openxmlformats.org/officeDocument/2006/relationships/hyperlink" Target="https://twitter.com/#!/hanovertweets/status/1158678639925452801" TargetMode="External" /><Relationship Id="rId799" Type="http://schemas.openxmlformats.org/officeDocument/2006/relationships/hyperlink" Target="https://twitter.com/#!/foodmfguk/status/1158682254245269509" TargetMode="External" /><Relationship Id="rId800" Type="http://schemas.openxmlformats.org/officeDocument/2006/relationships/hyperlink" Target="https://twitter.com/#!/meetingsobesity/status/1158703726447611904" TargetMode="External" /><Relationship Id="rId801" Type="http://schemas.openxmlformats.org/officeDocument/2006/relationships/hyperlink" Target="https://twitter.com/#!/rela_institute/status/1158709374304624640" TargetMode="External" /><Relationship Id="rId802" Type="http://schemas.openxmlformats.org/officeDocument/2006/relationships/hyperlink" Target="https://twitter.com/#!/robinheg/status/1158721213377785856" TargetMode="External" /><Relationship Id="rId803" Type="http://schemas.openxmlformats.org/officeDocument/2006/relationships/hyperlink" Target="https://twitter.com/#!/magdalenamuc/status/1158726575346606080" TargetMode="External" /><Relationship Id="rId804" Type="http://schemas.openxmlformats.org/officeDocument/2006/relationships/hyperlink" Target="https://twitter.com/#!/cpphtx/status/1158739484114128902" TargetMode="External" /><Relationship Id="rId805" Type="http://schemas.openxmlformats.org/officeDocument/2006/relationships/hyperlink" Target="https://twitter.com/#!/sarahmessiah/status/1158739620735135745" TargetMode="External" /><Relationship Id="rId806" Type="http://schemas.openxmlformats.org/officeDocument/2006/relationships/hyperlink" Target="https://twitter.com/#!/acpartner/status/1158768741389340675" TargetMode="External" /><Relationship Id="rId807" Type="http://schemas.openxmlformats.org/officeDocument/2006/relationships/hyperlink" Target="https://twitter.com/#!/inftodforum/status/1158800370195472386" TargetMode="External" /><Relationship Id="rId808" Type="http://schemas.openxmlformats.org/officeDocument/2006/relationships/hyperlink" Target="https://twitter.com/#!/francescarosep1/status/1159030735296258048" TargetMode="External" /><Relationship Id="rId809" Type="http://schemas.openxmlformats.org/officeDocument/2006/relationships/hyperlink" Target="https://twitter.com/#!/armandompereira/status/1159030823225561089" TargetMode="External" /><Relationship Id="rId810" Type="http://schemas.openxmlformats.org/officeDocument/2006/relationships/hyperlink" Target="https://twitter.com/#!/tombspencer/status/1159043298528509953" TargetMode="External" /><Relationship Id="rId811" Type="http://schemas.openxmlformats.org/officeDocument/2006/relationships/hyperlink" Target="https://twitter.com/#!/tombspencer/status/1159043298528509953" TargetMode="External" /><Relationship Id="rId812" Type="http://schemas.openxmlformats.org/officeDocument/2006/relationships/hyperlink" Target="https://twitter.com/#!/dzayski/status/1159072565433794560" TargetMode="External" /><Relationship Id="rId813" Type="http://schemas.openxmlformats.org/officeDocument/2006/relationships/hyperlink" Target="https://twitter.com/#!/louisaahodge/status/1159085008218394625" TargetMode="External" /><Relationship Id="rId814" Type="http://schemas.openxmlformats.org/officeDocument/2006/relationships/hyperlink" Target="https://twitter.com/#!/amcaritas/status/1159087052966813696" TargetMode="External" /><Relationship Id="rId815" Type="http://schemas.openxmlformats.org/officeDocument/2006/relationships/hyperlink" Target="https://twitter.com/#!/selfhelpteam/status/1159087192301625344" TargetMode="External" /><Relationship Id="rId816" Type="http://schemas.openxmlformats.org/officeDocument/2006/relationships/hyperlink" Target="https://twitter.com/#!/capitoladvocate/status/1159089914211966976" TargetMode="External" /><Relationship Id="rId817" Type="http://schemas.openxmlformats.org/officeDocument/2006/relationships/hyperlink" Target="https://twitter.com/#!/lineymason/status/1159094638067798017" TargetMode="External" /><Relationship Id="rId818" Type="http://schemas.openxmlformats.org/officeDocument/2006/relationships/hyperlink" Target="https://twitter.com/#!/iggykain/status/1159085160954044417" TargetMode="External" /><Relationship Id="rId819" Type="http://schemas.openxmlformats.org/officeDocument/2006/relationships/hyperlink" Target="https://twitter.com/#!/iggykain/status/1159127849938427904" TargetMode="External" /><Relationship Id="rId820" Type="http://schemas.openxmlformats.org/officeDocument/2006/relationships/hyperlink" Target="https://twitter.com/#!/crisribes/status/1159132976560660482" TargetMode="External" /><Relationship Id="rId821" Type="http://schemas.openxmlformats.org/officeDocument/2006/relationships/hyperlink" Target="https://twitter.com/#!/crisribes/status/1159132976560660482" TargetMode="External" /><Relationship Id="rId822" Type="http://schemas.openxmlformats.org/officeDocument/2006/relationships/hyperlink" Target="https://twitter.com/#!/healthaction_uk/status/1159132653339254784" TargetMode="External" /><Relationship Id="rId823" Type="http://schemas.openxmlformats.org/officeDocument/2006/relationships/hyperlink" Target="https://twitter.com/#!/nicole01823312/status/1159134120636817409" TargetMode="External" /><Relationship Id="rId824" Type="http://schemas.openxmlformats.org/officeDocument/2006/relationships/hyperlink" Target="https://twitter.com/#!/chali4pa/status/1159144877537542144" TargetMode="External" /><Relationship Id="rId825" Type="http://schemas.openxmlformats.org/officeDocument/2006/relationships/hyperlink" Target="https://twitter.com/#!/neil_play/status/1159170261209571329" TargetMode="External" /><Relationship Id="rId826" Type="http://schemas.openxmlformats.org/officeDocument/2006/relationships/hyperlink" Target="https://twitter.com/#!/alisonddcox/status/1159171364345057281" TargetMode="External" /><Relationship Id="rId827" Type="http://schemas.openxmlformats.org/officeDocument/2006/relationships/hyperlink" Target="https://twitter.com/#!/brohannon6/status/1159204410645471233" TargetMode="External" /><Relationship Id="rId828" Type="http://schemas.openxmlformats.org/officeDocument/2006/relationships/hyperlink" Target="https://twitter.com/#!/salj42/status/1159216098987970560" TargetMode="External" /><Relationship Id="rId829" Type="http://schemas.openxmlformats.org/officeDocument/2006/relationships/hyperlink" Target="https://twitter.com/#!/sandynesh/status/1159218112585011200" TargetMode="External" /><Relationship Id="rId830" Type="http://schemas.openxmlformats.org/officeDocument/2006/relationships/hyperlink" Target="https://twitter.com/#!/jo_kwon/status/1159256892306100224" TargetMode="External" /><Relationship Id="rId831" Type="http://schemas.openxmlformats.org/officeDocument/2006/relationships/hyperlink" Target="https://twitter.com/#!/sandynesh/status/1159218112585011200" TargetMode="External" /><Relationship Id="rId832" Type="http://schemas.openxmlformats.org/officeDocument/2006/relationships/hyperlink" Target="https://twitter.com/#!/jo_kwon/status/1159256892306100224" TargetMode="External" /><Relationship Id="rId833" Type="http://schemas.openxmlformats.org/officeDocument/2006/relationships/hyperlink" Target="https://twitter.com/#!/sandynesh/status/1159218112585011200" TargetMode="External" /><Relationship Id="rId834" Type="http://schemas.openxmlformats.org/officeDocument/2006/relationships/hyperlink" Target="https://twitter.com/#!/jo_kwon/status/1159256892306100224" TargetMode="External" /><Relationship Id="rId835" Type="http://schemas.openxmlformats.org/officeDocument/2006/relationships/hyperlink" Target="https://twitter.com/#!/spalmeri_rd/status/1159280636655538177" TargetMode="External" /><Relationship Id="rId836" Type="http://schemas.openxmlformats.org/officeDocument/2006/relationships/hyperlink" Target="https://twitter.com/#!/tyleigh64/status/1159306396090998784" TargetMode="External" /><Relationship Id="rId837" Type="http://schemas.openxmlformats.org/officeDocument/2006/relationships/hyperlink" Target="https://twitter.com/#!/tyleigh64/status/1159306396090998784" TargetMode="External" /><Relationship Id="rId838" Type="http://schemas.openxmlformats.org/officeDocument/2006/relationships/hyperlink" Target="https://twitter.com/#!/spalmeri_rd/status/1159280636655538177" TargetMode="External" /><Relationship Id="rId839" Type="http://schemas.openxmlformats.org/officeDocument/2006/relationships/hyperlink" Target="https://twitter.com/#!/eliseanderson2/status/1159308784310870016" TargetMode="External" /><Relationship Id="rId840" Type="http://schemas.openxmlformats.org/officeDocument/2006/relationships/hyperlink" Target="https://twitter.com/#!/eliseanderson2/status/1159308784310870016" TargetMode="External" /><Relationship Id="rId841" Type="http://schemas.openxmlformats.org/officeDocument/2006/relationships/hyperlink" Target="https://twitter.com/#!/wilpertwitt/status/1157146312006967296" TargetMode="External" /><Relationship Id="rId842" Type="http://schemas.openxmlformats.org/officeDocument/2006/relationships/hyperlink" Target="https://twitter.com/#!/wilpertwitt/status/1157146312006967296" TargetMode="External" /><Relationship Id="rId843" Type="http://schemas.openxmlformats.org/officeDocument/2006/relationships/hyperlink" Target="https://twitter.com/#!/wilpertwitt/status/1159308870856118273" TargetMode="External" /><Relationship Id="rId844" Type="http://schemas.openxmlformats.org/officeDocument/2006/relationships/hyperlink" Target="https://twitter.com/#!/ketogeniccook/status/1159335956949823488" TargetMode="External" /><Relationship Id="rId845" Type="http://schemas.openxmlformats.org/officeDocument/2006/relationships/hyperlink" Target="https://twitter.com/#!/prcpsdvi/status/1159342610466639872" TargetMode="External" /><Relationship Id="rId846" Type="http://schemas.openxmlformats.org/officeDocument/2006/relationships/hyperlink" Target="https://twitter.com/#!/prcpsdvi/status/1159342859889328128" TargetMode="External" /><Relationship Id="rId847" Type="http://schemas.openxmlformats.org/officeDocument/2006/relationships/hyperlink" Target="https://twitter.com/#!/prcpsdvi/status/1159343081356963840" TargetMode="External" /><Relationship Id="rId848" Type="http://schemas.openxmlformats.org/officeDocument/2006/relationships/hyperlink" Target="https://twitter.com/#!/prcpsdvi/status/1159343185249918976" TargetMode="External" /><Relationship Id="rId849" Type="http://schemas.openxmlformats.org/officeDocument/2006/relationships/hyperlink" Target="https://twitter.com/#!/2020dentistry3/status/1159373445890793474" TargetMode="External" /><Relationship Id="rId850" Type="http://schemas.openxmlformats.org/officeDocument/2006/relationships/hyperlink" Target="https://twitter.com/#!/holly_gabe/status/1158684203552301056" TargetMode="External" /><Relationship Id="rId851" Type="http://schemas.openxmlformats.org/officeDocument/2006/relationships/hyperlink" Target="https://twitter.com/#!/thinkingslimmer/status/1158653862963585024" TargetMode="External" /><Relationship Id="rId852" Type="http://schemas.openxmlformats.org/officeDocument/2006/relationships/hyperlink" Target="https://twitter.com/#!/thinkingslimmer/status/1159380928277471232" TargetMode="External" /><Relationship Id="rId853" Type="http://schemas.openxmlformats.org/officeDocument/2006/relationships/hyperlink" Target="https://twitter.com/#!/thinkingslimmer/status/1159380928277471232" TargetMode="External" /><Relationship Id="rId854" Type="http://schemas.openxmlformats.org/officeDocument/2006/relationships/hyperlink" Target="https://twitter.com/#!/tessatricks/status/1159393896339841025" TargetMode="External" /><Relationship Id="rId855" Type="http://schemas.openxmlformats.org/officeDocument/2006/relationships/hyperlink" Target="https://twitter.com/#!/holly_gabe/status/1159374414468833281" TargetMode="External" /><Relationship Id="rId856" Type="http://schemas.openxmlformats.org/officeDocument/2006/relationships/hyperlink" Target="https://twitter.com/#!/actiononsugar/status/1159374958361006082" TargetMode="External" /><Relationship Id="rId857" Type="http://schemas.openxmlformats.org/officeDocument/2006/relationships/hyperlink" Target="https://twitter.com/#!/actiononsalt/status/1159388821068406791" TargetMode="External" /><Relationship Id="rId858" Type="http://schemas.openxmlformats.org/officeDocument/2006/relationships/hyperlink" Target="https://twitter.com/#!/actiononsalt/status/1159388821068406791" TargetMode="External" /><Relationship Id="rId859" Type="http://schemas.openxmlformats.org/officeDocument/2006/relationships/hyperlink" Target="https://twitter.com/#!/actiononsalt/status/1159388821068406791" TargetMode="External" /><Relationship Id="rId860" Type="http://schemas.openxmlformats.org/officeDocument/2006/relationships/hyperlink" Target="https://twitter.com/#!/sputniknewsuk/status/1159398932411310081" TargetMode="External" /><Relationship Id="rId861" Type="http://schemas.openxmlformats.org/officeDocument/2006/relationships/hyperlink" Target="https://twitter.com/#!/holly_gabe/status/1159374414468833281" TargetMode="External" /><Relationship Id="rId862" Type="http://schemas.openxmlformats.org/officeDocument/2006/relationships/hyperlink" Target="https://twitter.com/#!/actiononsugar/status/1158391260148895744" TargetMode="External" /><Relationship Id="rId863" Type="http://schemas.openxmlformats.org/officeDocument/2006/relationships/hyperlink" Target="https://twitter.com/#!/actiononsugar/status/1158651925430243329" TargetMode="External" /><Relationship Id="rId864" Type="http://schemas.openxmlformats.org/officeDocument/2006/relationships/hyperlink" Target="https://twitter.com/#!/actiononsugar/status/1159374958361006082" TargetMode="External" /><Relationship Id="rId865" Type="http://schemas.openxmlformats.org/officeDocument/2006/relationships/hyperlink" Target="https://twitter.com/#!/actiononsugar/status/1159374958361006082" TargetMode="External" /><Relationship Id="rId866" Type="http://schemas.openxmlformats.org/officeDocument/2006/relationships/hyperlink" Target="https://twitter.com/#!/sputniknewsuk/status/1159398932411310081" TargetMode="External" /><Relationship Id="rId867" Type="http://schemas.openxmlformats.org/officeDocument/2006/relationships/hyperlink" Target="https://twitter.com/#!/holly_gabe/status/1158390970146263042" TargetMode="External" /><Relationship Id="rId868" Type="http://schemas.openxmlformats.org/officeDocument/2006/relationships/hyperlink" Target="https://twitter.com/#!/holly_gabe/status/1159374414468833281" TargetMode="External" /><Relationship Id="rId869" Type="http://schemas.openxmlformats.org/officeDocument/2006/relationships/hyperlink" Target="https://twitter.com/#!/sputniknewsuk/status/1159398932411310081" TargetMode="External" /><Relationship Id="rId870" Type="http://schemas.openxmlformats.org/officeDocument/2006/relationships/hyperlink" Target="https://twitter.com/#!/k_worldpanel/status/1156828843765829632" TargetMode="External" /><Relationship Id="rId871" Type="http://schemas.openxmlformats.org/officeDocument/2006/relationships/hyperlink" Target="https://twitter.com/#!/foodmatterslive/status/1156489779275587591" TargetMode="External" /><Relationship Id="rId872" Type="http://schemas.openxmlformats.org/officeDocument/2006/relationships/hyperlink" Target="https://twitter.com/#!/foodmatterslive/status/1158649182334410752" TargetMode="External" /><Relationship Id="rId873" Type="http://schemas.openxmlformats.org/officeDocument/2006/relationships/hyperlink" Target="https://twitter.com/#!/foodmatterslive/status/1156489779275587591" TargetMode="External" /><Relationship Id="rId874" Type="http://schemas.openxmlformats.org/officeDocument/2006/relationships/hyperlink" Target="https://twitter.com/#!/foodmatterslive/status/1158649182334410752" TargetMode="External" /><Relationship Id="rId875" Type="http://schemas.openxmlformats.org/officeDocument/2006/relationships/hyperlink" Target="https://twitter.com/#!/ahj_dr/status/1159504895646535680" TargetMode="External" /><Relationship Id="rId876" Type="http://schemas.openxmlformats.org/officeDocument/2006/relationships/hyperlink" Target="https://twitter.com/#!/alzeinpeds/status/1159505834306678784" TargetMode="External" /><Relationship Id="rId877" Type="http://schemas.openxmlformats.org/officeDocument/2006/relationships/hyperlink" Target="https://twitter.com/#!/sancroftint/status/1159507083571662848" TargetMode="External" /><Relationship Id="rId878" Type="http://schemas.openxmlformats.org/officeDocument/2006/relationships/hyperlink" Target="https://twitter.com/#!/saucyaffairraw/status/1159011422237597696" TargetMode="External" /><Relationship Id="rId879" Type="http://schemas.openxmlformats.org/officeDocument/2006/relationships/hyperlink" Target="https://twitter.com/#!/morecurricular/status/1159567741638103040" TargetMode="External" /><Relationship Id="rId880" Type="http://schemas.openxmlformats.org/officeDocument/2006/relationships/hyperlink" Target="https://twitter.com/#!/jm10gaiton/status/1159569449730682899" TargetMode="External" /><Relationship Id="rId881" Type="http://schemas.openxmlformats.org/officeDocument/2006/relationships/hyperlink" Target="https://twitter.com/#!/jm10gaiton/status/1159569449730682899" TargetMode="External" /><Relationship Id="rId882" Type="http://schemas.openxmlformats.org/officeDocument/2006/relationships/hyperlink" Target="https://twitter.com/#!/yuqi2109/status/1159634591809822720" TargetMode="External" /><Relationship Id="rId883" Type="http://schemas.openxmlformats.org/officeDocument/2006/relationships/hyperlink" Target="https://twitter.com/#!/qutmedia/status/1159645501790273537" TargetMode="External" /><Relationship Id="rId884" Type="http://schemas.openxmlformats.org/officeDocument/2006/relationships/hyperlink" Target="https://twitter.com/#!/qutmedia/status/1159645501790273537" TargetMode="External" /><Relationship Id="rId885" Type="http://schemas.openxmlformats.org/officeDocument/2006/relationships/hyperlink" Target="https://twitter.com/#!/c_springsteen/status/1159666048158904320" TargetMode="External" /><Relationship Id="rId886" Type="http://schemas.openxmlformats.org/officeDocument/2006/relationships/hyperlink" Target="https://twitter.com/#!/sophiam66540189/status/1151739600139763713" TargetMode="External" /><Relationship Id="rId887" Type="http://schemas.openxmlformats.org/officeDocument/2006/relationships/hyperlink" Target="https://twitter.com/#!/sophiam66540189/status/1150609788813762560" TargetMode="External" /><Relationship Id="rId888" Type="http://schemas.openxmlformats.org/officeDocument/2006/relationships/hyperlink" Target="https://twitter.com/#!/sophiam66540189/status/1149170880179666944" TargetMode="External" /><Relationship Id="rId889" Type="http://schemas.openxmlformats.org/officeDocument/2006/relationships/hyperlink" Target="https://twitter.com/#!/sophiam66540189/status/1148839047386632192" TargetMode="External" /><Relationship Id="rId890" Type="http://schemas.openxmlformats.org/officeDocument/2006/relationships/hyperlink" Target="https://twitter.com/#!/sophiam66540189/status/1158347430775013376" TargetMode="External" /><Relationship Id="rId891" Type="http://schemas.openxmlformats.org/officeDocument/2006/relationships/hyperlink" Target="https://twitter.com/#!/sophiam66540189/status/1158635126311358465" TargetMode="External" /><Relationship Id="rId892" Type="http://schemas.openxmlformats.org/officeDocument/2006/relationships/hyperlink" Target="https://twitter.com/#!/sophiam66540189/status/1158949140170043392" TargetMode="External" /><Relationship Id="rId893" Type="http://schemas.openxmlformats.org/officeDocument/2006/relationships/hyperlink" Target="https://twitter.com/#!/sophiam66540189/status/1159321027286990849" TargetMode="External" /><Relationship Id="rId894" Type="http://schemas.openxmlformats.org/officeDocument/2006/relationships/hyperlink" Target="https://twitter.com/#!/milton_theresa/status/1159695987100782592" TargetMode="External" /><Relationship Id="rId895" Type="http://schemas.openxmlformats.org/officeDocument/2006/relationships/hyperlink" Target="https://twitter.com/#!/qutmedia/status/1159645501790273537" TargetMode="External" /><Relationship Id="rId896" Type="http://schemas.openxmlformats.org/officeDocument/2006/relationships/hyperlink" Target="https://twitter.com/#!/kamiladavidson/status/1159719872252661762" TargetMode="External" /><Relationship Id="rId897" Type="http://schemas.openxmlformats.org/officeDocument/2006/relationships/hyperlink" Target="https://twitter.com/#!/georges75825230/status/1159408230985953287" TargetMode="External" /><Relationship Id="rId898" Type="http://schemas.openxmlformats.org/officeDocument/2006/relationships/hyperlink" Target="https://twitter.com/#!/georges75825230/status/1156963934676480000" TargetMode="External" /><Relationship Id="rId899" Type="http://schemas.openxmlformats.org/officeDocument/2006/relationships/hyperlink" Target="https://twitter.com/#!/georges75825230/status/1157259599398916096" TargetMode="External" /><Relationship Id="rId900" Type="http://schemas.openxmlformats.org/officeDocument/2006/relationships/hyperlink" Target="https://twitter.com/#!/georges75825230/status/1158407606219579393" TargetMode="External" /><Relationship Id="rId901" Type="http://schemas.openxmlformats.org/officeDocument/2006/relationships/hyperlink" Target="https://twitter.com/#!/georges75825230/status/1158410303966609409" TargetMode="External" /><Relationship Id="rId902" Type="http://schemas.openxmlformats.org/officeDocument/2006/relationships/hyperlink" Target="https://twitter.com/#!/georges75825230/status/1159142211394498560" TargetMode="External" /><Relationship Id="rId903" Type="http://schemas.openxmlformats.org/officeDocument/2006/relationships/hyperlink" Target="https://twitter.com/#!/georges75825230/status/1159781160437735425" TargetMode="External" /><Relationship Id="rId904" Type="http://schemas.openxmlformats.org/officeDocument/2006/relationships/hyperlink" Target="https://twitter.com/#!/raiseddactylion/status/1159835095441661954" TargetMode="External" /><Relationship Id="rId905" Type="http://schemas.openxmlformats.org/officeDocument/2006/relationships/hyperlink" Target="https://twitter.com/#!/astho/status/1157034846600028168" TargetMode="External" /><Relationship Id="rId906" Type="http://schemas.openxmlformats.org/officeDocument/2006/relationships/hyperlink" Target="https://twitter.com/#!/astho/status/1157034846600028168" TargetMode="External" /><Relationship Id="rId907" Type="http://schemas.openxmlformats.org/officeDocument/2006/relationships/hyperlink" Target="https://twitter.com/#!/harvardprc/status/1157325364215066624" TargetMode="External" /><Relationship Id="rId908" Type="http://schemas.openxmlformats.org/officeDocument/2006/relationships/hyperlink" Target="https://twitter.com/#!/energykrazed/status/1159842341538025474" TargetMode="External" /><Relationship Id="rId909" Type="http://schemas.openxmlformats.org/officeDocument/2006/relationships/hyperlink" Target="https://twitter.com/#!/shapeupsville/status/1159854552633528320" TargetMode="External" /><Relationship Id="rId910" Type="http://schemas.openxmlformats.org/officeDocument/2006/relationships/hyperlink" Target="https://twitter.com/#!/goulding76/status/1159919320698359808" TargetMode="External" /><Relationship Id="rId911" Type="http://schemas.openxmlformats.org/officeDocument/2006/relationships/hyperlink" Target="https://twitter.com/#!/rfradaeli/status/1159925874382254081" TargetMode="External" /><Relationship Id="rId912" Type="http://schemas.openxmlformats.org/officeDocument/2006/relationships/hyperlink" Target="https://twitter.com/#!/organicerica/status/1158333804286742528" TargetMode="External" /><Relationship Id="rId913" Type="http://schemas.openxmlformats.org/officeDocument/2006/relationships/hyperlink" Target="https://twitter.com/#!/organicerica/status/1160144548133265408" TargetMode="External" /><Relationship Id="rId914" Type="http://schemas.openxmlformats.org/officeDocument/2006/relationships/hyperlink" Target="https://twitter.com/#!/helenlloyd_or/status/1158333031314350080" TargetMode="External" /><Relationship Id="rId915" Type="http://schemas.openxmlformats.org/officeDocument/2006/relationships/hyperlink" Target="https://twitter.com/#!/helenlloyd_or/status/1160145354328854528" TargetMode="External" /><Relationship Id="rId916" Type="http://schemas.openxmlformats.org/officeDocument/2006/relationships/hyperlink" Target="https://twitter.com/#!/phdprof1/status/1157243160529121281" TargetMode="External" /><Relationship Id="rId917" Type="http://schemas.openxmlformats.org/officeDocument/2006/relationships/hyperlink" Target="https://twitter.com/#!/phdprof1/status/1160171223940292608" TargetMode="External" /><Relationship Id="rId918" Type="http://schemas.openxmlformats.org/officeDocument/2006/relationships/hyperlink" Target="https://twitter.com/#!/maritahennessy/status/1156924968422318081" TargetMode="External" /><Relationship Id="rId919" Type="http://schemas.openxmlformats.org/officeDocument/2006/relationships/hyperlink" Target="https://twitter.com/#!/maritahennessy/status/1156924968422318081" TargetMode="External" /><Relationship Id="rId920" Type="http://schemas.openxmlformats.org/officeDocument/2006/relationships/hyperlink" Target="https://twitter.com/#!/maritahennessy/status/1156924968422318081" TargetMode="External" /><Relationship Id="rId921" Type="http://schemas.openxmlformats.org/officeDocument/2006/relationships/hyperlink" Target="https://twitter.com/#!/maritahennessy/status/1158628630156779520" TargetMode="External" /><Relationship Id="rId922" Type="http://schemas.openxmlformats.org/officeDocument/2006/relationships/hyperlink" Target="https://twitter.com/#!/maritahennessy/status/1158628630156779520" TargetMode="External" /><Relationship Id="rId923" Type="http://schemas.openxmlformats.org/officeDocument/2006/relationships/hyperlink" Target="https://twitter.com/#!/maritahennessy/status/1158628630156779520" TargetMode="External" /><Relationship Id="rId924" Type="http://schemas.openxmlformats.org/officeDocument/2006/relationships/hyperlink" Target="https://twitter.com/#!/maritahennessy/status/1158629382237368320" TargetMode="External" /><Relationship Id="rId925" Type="http://schemas.openxmlformats.org/officeDocument/2006/relationships/hyperlink" Target="https://twitter.com/#!/maritahennessy/status/1158638759887474688" TargetMode="External" /><Relationship Id="rId926" Type="http://schemas.openxmlformats.org/officeDocument/2006/relationships/hyperlink" Target="https://twitter.com/#!/maritahennessy/status/1158653341221736448" TargetMode="External" /><Relationship Id="rId927" Type="http://schemas.openxmlformats.org/officeDocument/2006/relationships/hyperlink" Target="https://twitter.com/#!/maritahennessy/status/1158653341221736448" TargetMode="External" /><Relationship Id="rId928" Type="http://schemas.openxmlformats.org/officeDocument/2006/relationships/hyperlink" Target="https://twitter.com/#!/globalfoodman/status/1159544971562835968" TargetMode="External" /><Relationship Id="rId929" Type="http://schemas.openxmlformats.org/officeDocument/2006/relationships/hyperlink" Target="https://twitter.com/#!/maritahennessy/status/1159510036412076032" TargetMode="External" /><Relationship Id="rId930" Type="http://schemas.openxmlformats.org/officeDocument/2006/relationships/hyperlink" Target="https://twitter.com/#!/maritahennessy/status/1159510768401944579" TargetMode="External" /><Relationship Id="rId931" Type="http://schemas.openxmlformats.org/officeDocument/2006/relationships/hyperlink" Target="https://twitter.com/#!/maritahennessy/status/1159510768401944579" TargetMode="External" /><Relationship Id="rId932" Type="http://schemas.openxmlformats.org/officeDocument/2006/relationships/hyperlink" Target="https://twitter.com/#!/maritahennessy/status/1159510768401944579" TargetMode="External" /><Relationship Id="rId933" Type="http://schemas.openxmlformats.org/officeDocument/2006/relationships/hyperlink" Target="https://twitter.com/#!/maritahennessy/status/1159820301481517056" TargetMode="External" /><Relationship Id="rId934" Type="http://schemas.openxmlformats.org/officeDocument/2006/relationships/hyperlink" Target="https://twitter.com/#!/maritahennessy/status/1159820301481517056" TargetMode="External" /><Relationship Id="rId935" Type="http://schemas.openxmlformats.org/officeDocument/2006/relationships/hyperlink" Target="https://twitter.com/#!/maritahennessy/status/1160164410268295168" TargetMode="External" /><Relationship Id="rId936" Type="http://schemas.openxmlformats.org/officeDocument/2006/relationships/hyperlink" Target="https://twitter.com/#!/maritahennessy/status/1160164410268295168" TargetMode="External" /><Relationship Id="rId937" Type="http://schemas.openxmlformats.org/officeDocument/2006/relationships/hyperlink" Target="https://twitter.com/#!/maritahennessy/status/1160164410268295168" TargetMode="External" /><Relationship Id="rId938" Type="http://schemas.openxmlformats.org/officeDocument/2006/relationships/hyperlink" Target="https://twitter.com/#!/caring_mobile/status/1160175832037564416" TargetMode="External" /><Relationship Id="rId939" Type="http://schemas.openxmlformats.org/officeDocument/2006/relationships/hyperlink" Target="https://twitter.com/#!/maritahennessy/status/1160162510726676480" TargetMode="External" /><Relationship Id="rId940" Type="http://schemas.openxmlformats.org/officeDocument/2006/relationships/hyperlink" Target="https://twitter.com/#!/mslichai/status/1160178309033951232" TargetMode="External" /><Relationship Id="rId941" Type="http://schemas.openxmlformats.org/officeDocument/2006/relationships/hyperlink" Target="https://twitter.com/#!/oliverdietitian/status/1160187693478772747" TargetMode="External" /><Relationship Id="rId942" Type="http://schemas.openxmlformats.org/officeDocument/2006/relationships/hyperlink" Target="https://twitter.com/#!/tomrebair/status/1160192115034525696" TargetMode="External" /><Relationship Id="rId943" Type="http://schemas.openxmlformats.org/officeDocument/2006/relationships/hyperlink" Target="https://twitter.com/#!/maritahennessy/status/1160162510726676480" TargetMode="External" /><Relationship Id="rId944" Type="http://schemas.openxmlformats.org/officeDocument/2006/relationships/hyperlink" Target="https://twitter.com/#!/profccollins/status/1160290318559797248" TargetMode="External" /><Relationship Id="rId945" Type="http://schemas.openxmlformats.org/officeDocument/2006/relationships/hyperlink" Target="https://twitter.com/#!/krishnaradha310/status/1160291047932456960" TargetMode="External" /><Relationship Id="rId946" Type="http://schemas.openxmlformats.org/officeDocument/2006/relationships/hyperlink" Target="https://twitter.com/#!/drvikramlotwala/status/1160296877880774657" TargetMode="External" /><Relationship Id="rId947" Type="http://schemas.openxmlformats.org/officeDocument/2006/relationships/hyperlink" Target="https://twitter.com/#!/drvikramlotwala/status/1160297916851900416" TargetMode="External" /><Relationship Id="rId948" Type="http://schemas.openxmlformats.org/officeDocument/2006/relationships/hyperlink" Target="https://twitter.com/#!/maritahennessy/status/1160162510726676480" TargetMode="External" /><Relationship Id="rId949" Type="http://schemas.openxmlformats.org/officeDocument/2006/relationships/hyperlink" Target="https://twitter.com/#!/drtracyburrows/status/1160475345268572160" TargetMode="External" /><Relationship Id="rId950" Type="http://schemas.openxmlformats.org/officeDocument/2006/relationships/hyperlink" Target="https://twitter.com/#!/journo_oliver/status/1160504667069210624" TargetMode="External" /><Relationship Id="rId951" Type="http://schemas.openxmlformats.org/officeDocument/2006/relationships/hyperlink" Target="https://twitter.com/#!/wendy_allen2/status/1160609198671106048" TargetMode="External" /><Relationship Id="rId952" Type="http://schemas.openxmlformats.org/officeDocument/2006/relationships/hyperlink" Target="https://twitter.com/#!/wendy_allen2/status/1160609198671106048" TargetMode="External" /><Relationship Id="rId953" Type="http://schemas.openxmlformats.org/officeDocument/2006/relationships/hyperlink" Target="https://twitter.com/#!/bodyhealthcom/status/1160623674136903680" TargetMode="External" /><Relationship Id="rId954" Type="http://schemas.openxmlformats.org/officeDocument/2006/relationships/hyperlink" Target="https://twitter.com/#!/childofgodlu9/status/1160630345697562626" TargetMode="External" /><Relationship Id="rId955" Type="http://schemas.openxmlformats.org/officeDocument/2006/relationships/hyperlink" Target="https://twitter.com/#!/icesupreme/status/1160655213591535616" TargetMode="External" /><Relationship Id="rId956" Type="http://schemas.openxmlformats.org/officeDocument/2006/relationships/hyperlink" Target="https://twitter.com/#!/kerrywekelo/status/1159653096341028864" TargetMode="External" /><Relationship Id="rId957" Type="http://schemas.openxmlformats.org/officeDocument/2006/relationships/hyperlink" Target="https://twitter.com/#!/fettkeven/status/1160707497516290048" TargetMode="External" /><Relationship Id="rId958" Type="http://schemas.openxmlformats.org/officeDocument/2006/relationships/hyperlink" Target="https://twitter.com/#!/worldobesity/status/1160850781890842625" TargetMode="External" /><Relationship Id="rId959" Type="http://schemas.openxmlformats.org/officeDocument/2006/relationships/hyperlink" Target="https://twitter.com/#!/worldobesity/status/1160850781890842625" TargetMode="External" /><Relationship Id="rId960" Type="http://schemas.openxmlformats.org/officeDocument/2006/relationships/hyperlink" Target="https://twitter.com/#!/fitbygayle/status/1160879234606219264" TargetMode="External" /><Relationship Id="rId961" Type="http://schemas.openxmlformats.org/officeDocument/2006/relationships/hyperlink" Target="https://twitter.com/#!/allendersteve/status/1160884584621494272" TargetMode="External" /><Relationship Id="rId962" Type="http://schemas.openxmlformats.org/officeDocument/2006/relationships/hyperlink" Target="https://twitter.com/#!/gasolfoundation/status/1159087292885143552" TargetMode="External" /><Relationship Id="rId963" Type="http://schemas.openxmlformats.org/officeDocument/2006/relationships/hyperlink" Target="https://twitter.com/#!/allendersteve/status/1160884584621494272" TargetMode="External" /><Relationship Id="rId964" Type="http://schemas.openxmlformats.org/officeDocument/2006/relationships/hyperlink" Target="https://twitter.com/#!/corinnahawkes/status/1160898607551307777" TargetMode="External" /><Relationship Id="rId965" Type="http://schemas.openxmlformats.org/officeDocument/2006/relationships/hyperlink" Target="https://twitter.com/#!/corinnahawkes/status/1160898607551307777" TargetMode="External" /><Relationship Id="rId966" Type="http://schemas.openxmlformats.org/officeDocument/2006/relationships/hyperlink" Target="https://twitter.com/#!/enriquepalenzue/status/1160900400825978881" TargetMode="External" /><Relationship Id="rId967" Type="http://schemas.openxmlformats.org/officeDocument/2006/relationships/hyperlink" Target="https://twitter.com/#!/enriquepalenzue/status/1160900400825978881" TargetMode="External" /><Relationship Id="rId968" Type="http://schemas.openxmlformats.org/officeDocument/2006/relationships/hyperlink" Target="https://twitter.com/#!/enriquepalenzue/status/1160900400825978881" TargetMode="External" /><Relationship Id="rId969" Type="http://schemas.openxmlformats.org/officeDocument/2006/relationships/hyperlink" Target="https://twitter.com/#!/asklorraines/status/1160902314544259072" TargetMode="External" /><Relationship Id="rId970" Type="http://schemas.openxmlformats.org/officeDocument/2006/relationships/hyperlink" Target="https://twitter.com/#!/allendersteve/status/1160884584621494272" TargetMode="External" /><Relationship Id="rId971" Type="http://schemas.openxmlformats.org/officeDocument/2006/relationships/hyperlink" Target="https://twitter.com/#!/ciara_litch/status/1160904958859972608" TargetMode="External" /><Relationship Id="rId972" Type="http://schemas.openxmlformats.org/officeDocument/2006/relationships/hyperlink" Target="https://twitter.com/#!/maritahennessy/status/1158628630156779520" TargetMode="External" /><Relationship Id="rId973" Type="http://schemas.openxmlformats.org/officeDocument/2006/relationships/hyperlink" Target="https://twitter.com/#!/ciara_litch/status/1160904958859972608" TargetMode="External" /><Relationship Id="rId974" Type="http://schemas.openxmlformats.org/officeDocument/2006/relationships/hyperlink" Target="https://twitter.com/#!/team_morelife/status/1160912347986354176" TargetMode="External" /><Relationship Id="rId975" Type="http://schemas.openxmlformats.org/officeDocument/2006/relationships/hyperlink" Target="https://twitter.com/#!/team_morelife/status/1160912347986354176" TargetMode="External" /><Relationship Id="rId976" Type="http://schemas.openxmlformats.org/officeDocument/2006/relationships/hyperlink" Target="https://twitter.com/#!/asolermarin/status/1160912680850468864" TargetMode="External" /><Relationship Id="rId977" Type="http://schemas.openxmlformats.org/officeDocument/2006/relationships/hyperlink" Target="https://twitter.com/#!/asolermarin/status/1160912680850468864" TargetMode="External" /><Relationship Id="rId978" Type="http://schemas.openxmlformats.org/officeDocument/2006/relationships/hyperlink" Target="https://twitter.com/#!/asolermarin/status/1160912680850468864" TargetMode="External" /><Relationship Id="rId979" Type="http://schemas.openxmlformats.org/officeDocument/2006/relationships/hyperlink" Target="https://twitter.com/#!/dorofischer/status/1160914941525843969" TargetMode="External" /><Relationship Id="rId980" Type="http://schemas.openxmlformats.org/officeDocument/2006/relationships/hyperlink" Target="https://twitter.com/#!/ucam_alimenta/status/1160916010364473345" TargetMode="External" /><Relationship Id="rId981" Type="http://schemas.openxmlformats.org/officeDocument/2006/relationships/hyperlink" Target="https://twitter.com/#!/ucam_alimenta/status/1160916010364473345" TargetMode="External" /><Relationship Id="rId982" Type="http://schemas.openxmlformats.org/officeDocument/2006/relationships/hyperlink" Target="https://twitter.com/#!/ucam_alimenta/status/1160916010364473345" TargetMode="External" /><Relationship Id="rId983" Type="http://schemas.openxmlformats.org/officeDocument/2006/relationships/hyperlink" Target="https://twitter.com/#!/cemasvlc/status/1160825670508978176" TargetMode="External" /><Relationship Id="rId984" Type="http://schemas.openxmlformats.org/officeDocument/2006/relationships/hyperlink" Target="https://twitter.com/#!/cemasvlc/status/1160889074724614144" TargetMode="External" /><Relationship Id="rId985" Type="http://schemas.openxmlformats.org/officeDocument/2006/relationships/hyperlink" Target="https://twitter.com/#!/photographyand6/status/1160927198582386689" TargetMode="External" /><Relationship Id="rId986" Type="http://schemas.openxmlformats.org/officeDocument/2006/relationships/hyperlink" Target="https://twitter.com/#!/ucam_openred/status/1160944126357049344" TargetMode="External" /><Relationship Id="rId987" Type="http://schemas.openxmlformats.org/officeDocument/2006/relationships/hyperlink" Target="https://twitter.com/#!/ucam_openred/status/1160944126357049344" TargetMode="External" /><Relationship Id="rId988" Type="http://schemas.openxmlformats.org/officeDocument/2006/relationships/hyperlink" Target="https://twitter.com/#!/ucam_openred/status/1160944126357049344" TargetMode="External" /><Relationship Id="rId989" Type="http://schemas.openxmlformats.org/officeDocument/2006/relationships/hyperlink" Target="https://twitter.com/#!/ucam_ciard/status/1160946436361654272" TargetMode="External" /><Relationship Id="rId990" Type="http://schemas.openxmlformats.org/officeDocument/2006/relationships/hyperlink" Target="https://twitter.com/#!/ucam_ciard/status/1160946436361654272" TargetMode="External" /><Relationship Id="rId991" Type="http://schemas.openxmlformats.org/officeDocument/2006/relationships/hyperlink" Target="https://twitter.com/#!/ucam_ciard/status/1160946436361654272" TargetMode="External" /><Relationship Id="rId992" Type="http://schemas.openxmlformats.org/officeDocument/2006/relationships/hyperlink" Target="https://twitter.com/#!/ketansheth3/status/1160960212750278657" TargetMode="External" /><Relationship Id="rId993" Type="http://schemas.openxmlformats.org/officeDocument/2006/relationships/hyperlink" Target="https://twitter.com/#!/liebertpub/status/1160967988822061057" TargetMode="External" /><Relationship Id="rId994" Type="http://schemas.openxmlformats.org/officeDocument/2006/relationships/hyperlink" Target="https://twitter.com/#!/liebertpub/status/1160967988822061057" TargetMode="External" /><Relationship Id="rId995" Type="http://schemas.openxmlformats.org/officeDocument/2006/relationships/hyperlink" Target="https://twitter.com/#!/ucam_mu_ard/status/1160970302391771137" TargetMode="External" /><Relationship Id="rId996" Type="http://schemas.openxmlformats.org/officeDocument/2006/relationships/hyperlink" Target="https://twitter.com/#!/ucam_mu_ard/status/1160970302391771137" TargetMode="External" /><Relationship Id="rId997" Type="http://schemas.openxmlformats.org/officeDocument/2006/relationships/hyperlink" Target="https://twitter.com/#!/ucam_mu_ard/status/1160970302391771137" TargetMode="External" /><Relationship Id="rId998" Type="http://schemas.openxmlformats.org/officeDocument/2006/relationships/hyperlink" Target="https://twitter.com/#!/gasolfoundation/status/1160892120422658050" TargetMode="External" /><Relationship Id="rId999" Type="http://schemas.openxmlformats.org/officeDocument/2006/relationships/hyperlink" Target="https://twitter.com/#!/ucam/status/1160897639363350528" TargetMode="External" /><Relationship Id="rId1000" Type="http://schemas.openxmlformats.org/officeDocument/2006/relationships/hyperlink" Target="https://twitter.com/#!/ucam/status/1160897639363350528" TargetMode="External" /><Relationship Id="rId1001" Type="http://schemas.openxmlformats.org/officeDocument/2006/relationships/hyperlink" Target="https://twitter.com/#!/pedroe_alcaraz/status/1160942701833068545" TargetMode="External" /><Relationship Id="rId1002" Type="http://schemas.openxmlformats.org/officeDocument/2006/relationships/hyperlink" Target="https://twitter.com/#!/ucam_nsca_hps/status/1160970927464693765" TargetMode="External" /><Relationship Id="rId1003" Type="http://schemas.openxmlformats.org/officeDocument/2006/relationships/hyperlink" Target="https://twitter.com/#!/gasolfoundation/status/1160892120422658050" TargetMode="External" /><Relationship Id="rId1004" Type="http://schemas.openxmlformats.org/officeDocument/2006/relationships/hyperlink" Target="https://twitter.com/#!/pedroe_alcaraz/status/1160942701833068545" TargetMode="External" /><Relationship Id="rId1005" Type="http://schemas.openxmlformats.org/officeDocument/2006/relationships/hyperlink" Target="https://twitter.com/#!/ucam_nsca_hps/status/1160970927464693765" TargetMode="External" /><Relationship Id="rId1006" Type="http://schemas.openxmlformats.org/officeDocument/2006/relationships/hyperlink" Target="https://twitter.com/#!/ucam_nsca_hps/status/1160970927464693765" TargetMode="External" /><Relationship Id="rId1007" Type="http://schemas.openxmlformats.org/officeDocument/2006/relationships/hyperlink" Target="https://twitter.com/#!/aasthabariatric/status/1160990928250834946" TargetMode="External" /><Relationship Id="rId1008" Type="http://schemas.openxmlformats.org/officeDocument/2006/relationships/hyperlink" Target="https://twitter.com/#!/aasthabariatric/status/1160991144303562752" TargetMode="External" /><Relationship Id="rId1009" Type="http://schemas.openxmlformats.org/officeDocument/2006/relationships/hyperlink" Target="https://twitter.com/#!/diethealth_tips/status/1161004944062930944" TargetMode="External" /><Relationship Id="rId1010" Type="http://schemas.openxmlformats.org/officeDocument/2006/relationships/hyperlink" Target="https://twitter.com/#!/msjoycetarot/status/1161013816076972032" TargetMode="External" /><Relationship Id="rId1011" Type="http://schemas.openxmlformats.org/officeDocument/2006/relationships/hyperlink" Target="https://twitter.com/#!/hlthydrvnchi/status/1158422606007156737" TargetMode="External" /><Relationship Id="rId1012" Type="http://schemas.openxmlformats.org/officeDocument/2006/relationships/hyperlink" Target="https://twitter.com/#!/hlthydrvnchi/status/1161021662806052864" TargetMode="External" /><Relationship Id="rId1013" Type="http://schemas.openxmlformats.org/officeDocument/2006/relationships/hyperlink" Target="https://twitter.com/#!/greatindoor/status/1157086369002377216" TargetMode="External" /><Relationship Id="rId1014" Type="http://schemas.openxmlformats.org/officeDocument/2006/relationships/hyperlink" Target="https://twitter.com/#!/greatindoor/status/1158562592870129664" TargetMode="External" /><Relationship Id="rId1015" Type="http://schemas.openxmlformats.org/officeDocument/2006/relationships/hyperlink" Target="https://twitter.com/#!/greatindoor/status/1161030038948478976" TargetMode="External" /><Relationship Id="rId1016" Type="http://schemas.openxmlformats.org/officeDocument/2006/relationships/hyperlink" Target="https://twitter.com/#!/cecil4allofus/status/1161185723396980736" TargetMode="External" /><Relationship Id="rId1017" Type="http://schemas.openxmlformats.org/officeDocument/2006/relationships/hyperlink" Target="https://twitter.com/#!/cecil4allofus/status/1161186173651263488" TargetMode="External" /><Relationship Id="rId1018" Type="http://schemas.openxmlformats.org/officeDocument/2006/relationships/hyperlink" Target="https://twitter.com/#!/gsttcharity/status/1156892150988193795" TargetMode="External" /><Relationship Id="rId1019" Type="http://schemas.openxmlformats.org/officeDocument/2006/relationships/hyperlink" Target="https://twitter.com/#!/shareaction/status/1159080499001716737" TargetMode="External" /><Relationship Id="rId1020" Type="http://schemas.openxmlformats.org/officeDocument/2006/relationships/hyperlink" Target="https://twitter.com/#!/shareaction/status/1159174860448436226" TargetMode="External" /><Relationship Id="rId1021" Type="http://schemas.openxmlformats.org/officeDocument/2006/relationships/hyperlink" Target="https://twitter.com/#!/gsttcharity/status/1159122688214016002" TargetMode="External" /><Relationship Id="rId1022" Type="http://schemas.openxmlformats.org/officeDocument/2006/relationships/hyperlink" Target="https://twitter.com/#!/oha_updates/status/1158357773463228417" TargetMode="External" /><Relationship Id="rId1023" Type="http://schemas.openxmlformats.org/officeDocument/2006/relationships/hyperlink" Target="https://twitter.com/#!/oha_updates/status/1159032878526869504" TargetMode="External" /><Relationship Id="rId1024" Type="http://schemas.openxmlformats.org/officeDocument/2006/relationships/hyperlink" Target="https://twitter.com/#!/oha_updates/status/1159032878526869504" TargetMode="External" /><Relationship Id="rId1025" Type="http://schemas.openxmlformats.org/officeDocument/2006/relationships/hyperlink" Target="https://twitter.com/#!/henryhealthy/status/1161205289485557761" TargetMode="External" /><Relationship Id="rId1026" Type="http://schemas.openxmlformats.org/officeDocument/2006/relationships/hyperlink" Target="https://twitter.com/#!/julierevelant/status/1159766520404332545" TargetMode="External" /><Relationship Id="rId1027" Type="http://schemas.openxmlformats.org/officeDocument/2006/relationships/hyperlink" Target="https://twitter.com/#!/julierevelant/status/1160853613431930880" TargetMode="External" /><Relationship Id="rId1028" Type="http://schemas.openxmlformats.org/officeDocument/2006/relationships/hyperlink" Target="https://twitter.com/#!/julierevelant/status/1161216002887180288" TargetMode="External" /><Relationship Id="rId1029" Type="http://schemas.openxmlformats.org/officeDocument/2006/relationships/hyperlink" Target="https://twitter.com/#!/stepits3/status/1158670884971958272" TargetMode="External" /><Relationship Id="rId1030" Type="http://schemas.openxmlformats.org/officeDocument/2006/relationships/hyperlink" Target="https://twitter.com/#!/stepits3/status/1160832623129837570" TargetMode="External" /><Relationship Id="rId1031" Type="http://schemas.openxmlformats.org/officeDocument/2006/relationships/hyperlink" Target="https://twitter.com/#!/stepits3/status/1160832623129837570" TargetMode="External" /><Relationship Id="rId1032" Type="http://schemas.openxmlformats.org/officeDocument/2006/relationships/hyperlink" Target="https://twitter.com/#!/stepits3/status/1161238468975968256" TargetMode="External" /><Relationship Id="rId1033" Type="http://schemas.openxmlformats.org/officeDocument/2006/relationships/hyperlink" Target="https://twitter.com/#!/maritahennessy/status/1159134889775706115" TargetMode="External" /><Relationship Id="rId1034" Type="http://schemas.openxmlformats.org/officeDocument/2006/relationships/hyperlink" Target="https://twitter.com/#!/maritahennessy/status/1159141883228168192" TargetMode="External" /><Relationship Id="rId1035" Type="http://schemas.openxmlformats.org/officeDocument/2006/relationships/hyperlink" Target="https://twitter.com/#!/maritahennessy/status/1159516734975598592" TargetMode="External" /><Relationship Id="rId1036" Type="http://schemas.openxmlformats.org/officeDocument/2006/relationships/hyperlink" Target="https://twitter.com/#!/maritahennessy/status/1159812288657969153" TargetMode="External" /><Relationship Id="rId1037" Type="http://schemas.openxmlformats.org/officeDocument/2006/relationships/hyperlink" Target="https://twitter.com/#!/maritahennessy/status/1159820301481517056" TargetMode="External" /><Relationship Id="rId1038" Type="http://schemas.openxmlformats.org/officeDocument/2006/relationships/hyperlink" Target="https://twitter.com/#!/maritahennessy/status/1159914273570807809" TargetMode="External" /><Relationship Id="rId1039" Type="http://schemas.openxmlformats.org/officeDocument/2006/relationships/hyperlink" Target="https://twitter.com/#!/maritahennessy/status/1160174162012491777" TargetMode="External" /><Relationship Id="rId1040" Type="http://schemas.openxmlformats.org/officeDocument/2006/relationships/hyperlink" Target="https://twitter.com/#!/henryhealthy/status/1159821611870146561" TargetMode="External" /><Relationship Id="rId1041" Type="http://schemas.openxmlformats.org/officeDocument/2006/relationships/hyperlink" Target="https://twitter.com/#!/thehuggroup/status/1158671330025324544" TargetMode="External" /><Relationship Id="rId1042" Type="http://schemas.openxmlformats.org/officeDocument/2006/relationships/hyperlink" Target="https://twitter.com/#!/foodmatterslive/status/1157214722468585472" TargetMode="External" /><Relationship Id="rId1043" Type="http://schemas.openxmlformats.org/officeDocument/2006/relationships/hyperlink" Target="https://twitter.com/#!/foodmatterslive/status/1159047023351517184" TargetMode="External" /><Relationship Id="rId1044" Type="http://schemas.openxmlformats.org/officeDocument/2006/relationships/hyperlink" Target="https://twitter.com/#!/foodmatterslive/status/1159449377666142211" TargetMode="External" /><Relationship Id="rId1045" Type="http://schemas.openxmlformats.org/officeDocument/2006/relationships/hyperlink" Target="https://twitter.com/#!/henryhealthy/status/1159032783018348544" TargetMode="External" /><Relationship Id="rId1046" Type="http://schemas.openxmlformats.org/officeDocument/2006/relationships/hyperlink" Target="https://twitter.com/#!/thehuggroup/status/1160832920908697606" TargetMode="External" /><Relationship Id="rId1047" Type="http://schemas.openxmlformats.org/officeDocument/2006/relationships/hyperlink" Target="https://twitter.com/#!/henryhealthy/status/1158738550273130499" TargetMode="External" /><Relationship Id="rId1048" Type="http://schemas.openxmlformats.org/officeDocument/2006/relationships/hyperlink" Target="https://twitter.com/#!/thehuggroup/status/1160832920908697606" TargetMode="External" /><Relationship Id="rId1049" Type="http://schemas.openxmlformats.org/officeDocument/2006/relationships/hyperlink" Target="https://twitter.com/#!/educatormaguk/status/1156909413392887808" TargetMode="External" /><Relationship Id="rId1050" Type="http://schemas.openxmlformats.org/officeDocument/2006/relationships/hyperlink" Target="https://twitter.com/#!/educatormaguk/status/1157634184019660801" TargetMode="External" /><Relationship Id="rId1051" Type="http://schemas.openxmlformats.org/officeDocument/2006/relationships/hyperlink" Target="https://twitter.com/#!/educatormaguk/status/1158359030965919744" TargetMode="External" /><Relationship Id="rId1052" Type="http://schemas.openxmlformats.org/officeDocument/2006/relationships/hyperlink" Target="https://twitter.com/#!/educatormaguk/status/1159083732638347265" TargetMode="External" /><Relationship Id="rId1053" Type="http://schemas.openxmlformats.org/officeDocument/2006/relationships/hyperlink" Target="https://twitter.com/#!/educatormaguk/status/1159808519329210368" TargetMode="External" /><Relationship Id="rId1054" Type="http://schemas.openxmlformats.org/officeDocument/2006/relationships/hyperlink" Target="https://twitter.com/#!/educatormaguk/status/1160533285753294850" TargetMode="External" /><Relationship Id="rId1055" Type="http://schemas.openxmlformats.org/officeDocument/2006/relationships/hyperlink" Target="https://twitter.com/#!/educatormaguk/status/1161258064114278401" TargetMode="External" /><Relationship Id="rId1056" Type="http://schemas.openxmlformats.org/officeDocument/2006/relationships/hyperlink" Target="https://twitter.com/#!/n_q_p_c/status/1161271609551982592" TargetMode="External" /><Relationship Id="rId1057" Type="http://schemas.openxmlformats.org/officeDocument/2006/relationships/hyperlink" Target="https://twitter.com/#!/bigcitieshealth/status/1157290115921842178" TargetMode="External" /><Relationship Id="rId1058" Type="http://schemas.openxmlformats.org/officeDocument/2006/relationships/hyperlink" Target="https://twitter.com/#!/harvardprc/status/1157001762357862400" TargetMode="External" /><Relationship Id="rId1059" Type="http://schemas.openxmlformats.org/officeDocument/2006/relationships/hyperlink" Target="https://twitter.com/#!/harvardprc/status/1157325364215066624" TargetMode="External" /><Relationship Id="rId1060" Type="http://schemas.openxmlformats.org/officeDocument/2006/relationships/hyperlink" Target="https://twitter.com/#!/harvardprc/status/1159841363082354688" TargetMode="External" /><Relationship Id="rId1061" Type="http://schemas.openxmlformats.org/officeDocument/2006/relationships/hyperlink" Target="https://twitter.com/#!/choicesproject/status/1157325410721501188" TargetMode="External" /><Relationship Id="rId1062" Type="http://schemas.openxmlformats.org/officeDocument/2006/relationships/hyperlink" Target="https://twitter.com/#!/bigcitieshealth/status/1157290115921842178" TargetMode="External" /><Relationship Id="rId1063" Type="http://schemas.openxmlformats.org/officeDocument/2006/relationships/hyperlink" Target="https://twitter.com/#!/choicesproject/status/1157325410721501188" TargetMode="External" /><Relationship Id="rId1064" Type="http://schemas.openxmlformats.org/officeDocument/2006/relationships/hyperlink" Target="https://twitter.com/#!/choicesproject/status/1157002436525117441" TargetMode="External" /><Relationship Id="rId1065" Type="http://schemas.openxmlformats.org/officeDocument/2006/relationships/hyperlink" Target="https://twitter.com/#!/choicesproject/status/1159841058638798848" TargetMode="External" /><Relationship Id="rId1066" Type="http://schemas.openxmlformats.org/officeDocument/2006/relationships/hyperlink" Target="https://twitter.com/#!/choicesproject/status/1161276222833397760" TargetMode="External" /><Relationship Id="rId1067" Type="http://schemas.openxmlformats.org/officeDocument/2006/relationships/hyperlink" Target="https://twitter.com/#!/drprasad77/status/1161278974611349506" TargetMode="External" /><Relationship Id="rId1068" Type="http://schemas.openxmlformats.org/officeDocument/2006/relationships/hyperlink" Target="https://twitter.com/#!/drprasad77/status/1161278974611349506" TargetMode="External" /><Relationship Id="rId1069" Type="http://schemas.openxmlformats.org/officeDocument/2006/relationships/hyperlink" Target="https://twitter.com/#!/drprasad77/status/1161278974611349506" TargetMode="External" /><Relationship Id="rId1070" Type="http://schemas.openxmlformats.org/officeDocument/2006/relationships/hyperlink" Target="https://twitter.com/#!/drprasad77/status/1161278974611349506" TargetMode="External" /><Relationship Id="rId1071" Type="http://schemas.openxmlformats.org/officeDocument/2006/relationships/hyperlink" Target="https://twitter.com/#!/nccor/status/1156580277965115392" TargetMode="External" /><Relationship Id="rId1072" Type="http://schemas.openxmlformats.org/officeDocument/2006/relationships/hyperlink" Target="https://twitter.com/#!/monitor_ph/status/1156580311775531008" TargetMode="External" /><Relationship Id="rId1073" Type="http://schemas.openxmlformats.org/officeDocument/2006/relationships/hyperlink" Target="https://twitter.com/#!/monitor_ph/status/1161327096821616645" TargetMode="External" /><Relationship Id="rId1074" Type="http://schemas.openxmlformats.org/officeDocument/2006/relationships/hyperlink" Target="https://twitter.com/#!/ffl_lamsouth/status/1159068713477427200" TargetMode="External" /><Relationship Id="rId1075" Type="http://schemas.openxmlformats.org/officeDocument/2006/relationships/hyperlink" Target="https://twitter.com/#!/ffl_lamsouth/status/1159068713477427200" TargetMode="External" /><Relationship Id="rId1076" Type="http://schemas.openxmlformats.org/officeDocument/2006/relationships/hyperlink" Target="https://twitter.com/#!/ffl_lamsouth/status/1161329047118471169" TargetMode="External" /><Relationship Id="rId1077" Type="http://schemas.openxmlformats.org/officeDocument/2006/relationships/hyperlink" Target="https://twitter.com/#!/ffl_lamsouth/status/1161329047118471169" TargetMode="External" /><Relationship Id="rId1078" Type="http://schemas.openxmlformats.org/officeDocument/2006/relationships/hyperlink" Target="https://twitter.com/#!/ffl_lamsouth/status/1159471951636832258" TargetMode="External" /><Relationship Id="rId1079" Type="http://schemas.openxmlformats.org/officeDocument/2006/relationships/hyperlink" Target="https://twitter.com/#!/harvardchansph/status/1161327056162099207" TargetMode="External" /><Relationship Id="rId1080" Type="http://schemas.openxmlformats.org/officeDocument/2006/relationships/hyperlink" Target="https://twitter.com/#!/cdevalicourt/status/1161331724011397127" TargetMode="External" /><Relationship Id="rId1081" Type="http://schemas.openxmlformats.org/officeDocument/2006/relationships/hyperlink" Target="https://twitter.com/#!/leyfcareers/status/1161347939828035584" TargetMode="External" /><Relationship Id="rId1082" Type="http://schemas.openxmlformats.org/officeDocument/2006/relationships/hyperlink" Target="https://twitter.com/#!/gsttcharity/status/1158373366237188097" TargetMode="External" /><Relationship Id="rId1083" Type="http://schemas.openxmlformats.org/officeDocument/2006/relationships/hyperlink" Target="https://twitter.com/#!/gsttcharity/status/1161194815259910144" TargetMode="External" /><Relationship Id="rId1084" Type="http://schemas.openxmlformats.org/officeDocument/2006/relationships/hyperlink" Target="https://twitter.com/#!/leyfcareers/status/1161347939828035584" TargetMode="External" /><Relationship Id="rId1085" Type="http://schemas.openxmlformats.org/officeDocument/2006/relationships/hyperlink" Target="https://twitter.com/#!/weightnomoredc/status/1158451394564755456" TargetMode="External" /><Relationship Id="rId1086" Type="http://schemas.openxmlformats.org/officeDocument/2006/relationships/hyperlink" Target="https://twitter.com/#!/weightnomoredc/status/1158815475557646337" TargetMode="External" /><Relationship Id="rId1087" Type="http://schemas.openxmlformats.org/officeDocument/2006/relationships/hyperlink" Target="https://twitter.com/#!/weightnomoredc/status/1159176176134447105" TargetMode="External" /><Relationship Id="rId1088" Type="http://schemas.openxmlformats.org/officeDocument/2006/relationships/hyperlink" Target="https://twitter.com/#!/weightnomoredc/status/1159538562695667712" TargetMode="External" /><Relationship Id="rId1089" Type="http://schemas.openxmlformats.org/officeDocument/2006/relationships/hyperlink" Target="https://twitter.com/#!/weightnomoredc/status/1159904744913031168" TargetMode="External" /><Relationship Id="rId1090" Type="http://schemas.openxmlformats.org/officeDocument/2006/relationships/hyperlink" Target="https://twitter.com/#!/weightnomoredc/status/1161004779855896576" TargetMode="External" /><Relationship Id="rId1091" Type="http://schemas.openxmlformats.org/officeDocument/2006/relationships/hyperlink" Target="https://twitter.com/#!/weightnomoredc/status/1161361823783956481" TargetMode="External" /><Relationship Id="rId1092" Type="http://schemas.openxmlformats.org/officeDocument/2006/relationships/hyperlink" Target="https://twitter.com/#!/randirobics/status/1159453265697955840" TargetMode="External" /><Relationship Id="rId1093" Type="http://schemas.openxmlformats.org/officeDocument/2006/relationships/hyperlink" Target="https://twitter.com/#!/skoocofficial/status/1156875412674424832" TargetMode="External" /><Relationship Id="rId1094" Type="http://schemas.openxmlformats.org/officeDocument/2006/relationships/hyperlink" Target="https://twitter.com/#!/skoocofficial/status/1158327536331497472" TargetMode="External" /><Relationship Id="rId1095" Type="http://schemas.openxmlformats.org/officeDocument/2006/relationships/hyperlink" Target="https://twitter.com/#!/skoocofficial/status/1158994063183556608" TargetMode="External" /><Relationship Id="rId1096" Type="http://schemas.openxmlformats.org/officeDocument/2006/relationships/hyperlink" Target="https://twitter.com/#!/skoocofficial/status/1159361065970491392" TargetMode="External" /><Relationship Id="rId1097" Type="http://schemas.openxmlformats.org/officeDocument/2006/relationships/hyperlink" Target="https://twitter.com/#!/skoocofficial/status/1160732682629918720" TargetMode="External" /><Relationship Id="rId1098" Type="http://schemas.openxmlformats.org/officeDocument/2006/relationships/hyperlink" Target="https://twitter.com/#!/skoocofficial/status/1161276705446793216" TargetMode="External" /><Relationship Id="rId1099" Type="http://schemas.openxmlformats.org/officeDocument/2006/relationships/hyperlink" Target="https://twitter.com/#!/skoocofficial/status/1161276733229805571" TargetMode="External" /><Relationship Id="rId1100" Type="http://schemas.openxmlformats.org/officeDocument/2006/relationships/hyperlink" Target="https://twitter.com/#!/randirobics/status/1161421785780371458" TargetMode="External" /><Relationship Id="rId1101" Type="http://schemas.openxmlformats.org/officeDocument/2006/relationships/hyperlink" Target="https://twitter.com/#!/thehuggroup/status/1161238599662280705" TargetMode="External" /><Relationship Id="rId1102" Type="http://schemas.openxmlformats.org/officeDocument/2006/relationships/hyperlink" Target="https://twitter.com/#!/randirobics/status/1161421843057795074" TargetMode="External" /><Relationship Id="rId1103" Type="http://schemas.openxmlformats.org/officeDocument/2006/relationships/hyperlink" Target="https://twitter.com/#!/schoolsimprove/status/1160978253768777728" TargetMode="External" /><Relationship Id="rId1104" Type="http://schemas.openxmlformats.org/officeDocument/2006/relationships/hyperlink" Target="https://twitter.com/#!/randirobics/status/1161422593305587713" TargetMode="External" /><Relationship Id="rId1105" Type="http://schemas.openxmlformats.org/officeDocument/2006/relationships/hyperlink" Target="https://twitter.com/#!/randirobics/status/1156890578405253122" TargetMode="External" /><Relationship Id="rId1106" Type="http://schemas.openxmlformats.org/officeDocument/2006/relationships/hyperlink" Target="https://twitter.com/#!/randirobics/status/1158334408774082560" TargetMode="External" /><Relationship Id="rId1107" Type="http://schemas.openxmlformats.org/officeDocument/2006/relationships/hyperlink" Target="https://twitter.com/#!/randirobics/status/1160565297159577607" TargetMode="External" /><Relationship Id="rId1108" Type="http://schemas.openxmlformats.org/officeDocument/2006/relationships/hyperlink" Target="https://twitter.com/#!/randirobics/status/1161005017295413250" TargetMode="External" /><Relationship Id="rId1109" Type="http://schemas.openxmlformats.org/officeDocument/2006/relationships/hyperlink" Target="https://twitter.com/#!/randirobics/status/1161421429608538114" TargetMode="External" /><Relationship Id="rId1110" Type="http://schemas.openxmlformats.org/officeDocument/2006/relationships/hyperlink" Target="https://twitter.com/#!/randirobics/status/1161424386244718592" TargetMode="External" /><Relationship Id="rId1111" Type="http://schemas.openxmlformats.org/officeDocument/2006/relationships/hyperlink" Target="https://twitter.com/#!/randirobics/status/1161424738088038401" TargetMode="External" /><Relationship Id="rId1112" Type="http://schemas.openxmlformats.org/officeDocument/2006/relationships/hyperlink" Target="https://twitter.com/#!/citywide45/status/1161424885849165833" TargetMode="External" /><Relationship Id="rId1113" Type="http://schemas.openxmlformats.org/officeDocument/2006/relationships/hyperlink" Target="https://twitter.com/#!/citywide45/status/1161424957882195970" TargetMode="External" /><Relationship Id="rId1114" Type="http://schemas.openxmlformats.org/officeDocument/2006/relationships/hyperlink" Target="https://api.twitter.com/1.1/geo/id/544762ebf7fda780.json" TargetMode="External" /><Relationship Id="rId1115" Type="http://schemas.openxmlformats.org/officeDocument/2006/relationships/hyperlink" Target="https://api.twitter.com/1.1/geo/id/7929cea6bd5b32bd.json" TargetMode="External" /><Relationship Id="rId1116" Type="http://schemas.openxmlformats.org/officeDocument/2006/relationships/hyperlink" Target="https://api.twitter.com/1.1/geo/id/7929cea6bd5b32bd.json" TargetMode="External" /><Relationship Id="rId1117" Type="http://schemas.openxmlformats.org/officeDocument/2006/relationships/hyperlink" Target="https://api.twitter.com/1.1/geo/id/7929cea6bd5b32bd.json" TargetMode="External" /><Relationship Id="rId1118" Type="http://schemas.openxmlformats.org/officeDocument/2006/relationships/hyperlink" Target="https://api.twitter.com/1.1/geo/id/7929cea6bd5b32bd.json" TargetMode="External" /><Relationship Id="rId1119" Type="http://schemas.openxmlformats.org/officeDocument/2006/relationships/hyperlink" Target="https://api.twitter.com/1.1/geo/id/7929cea6bd5b32bd.json" TargetMode="External" /><Relationship Id="rId1120" Type="http://schemas.openxmlformats.org/officeDocument/2006/relationships/comments" Target="../comments1.xml" /><Relationship Id="rId1121" Type="http://schemas.openxmlformats.org/officeDocument/2006/relationships/vmlDrawing" Target="../drawings/vmlDrawing1.vml" /><Relationship Id="rId1122" Type="http://schemas.openxmlformats.org/officeDocument/2006/relationships/table" Target="../tables/table1.xml" /><Relationship Id="rId11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eeproductions.com/ebfbdb/" TargetMode="External" /><Relationship Id="rId2" Type="http://schemas.openxmlformats.org/officeDocument/2006/relationships/hyperlink" Target="https://www.meeproductions.com/ebfbdb/" TargetMode="External" /><Relationship Id="rId3" Type="http://schemas.openxmlformats.org/officeDocument/2006/relationships/hyperlink" Target="https://www.meeproductions.com/ebfbdb/" TargetMode="External" /><Relationship Id="rId4" Type="http://schemas.openxmlformats.org/officeDocument/2006/relationships/hyperlink" Target="https://www.gov.uk/government/consultations/further-advertising-restrictions-for-products-high-in-fat-salt-and-sugar" TargetMode="External" /><Relationship Id="rId5" Type="http://schemas.openxmlformats.org/officeDocument/2006/relationships/hyperlink" Target="https://www.youtube.com/watch?v=g4QVkoQZgCE&amp;feature=youtu.be" TargetMode="External" /><Relationship Id="rId6" Type="http://schemas.openxmlformats.org/officeDocument/2006/relationships/hyperlink" Target="http://healthykidsblog.org/for-children-exercise-is-the-key-to-battling-obesity/" TargetMode="External" /><Relationship Id="rId7" Type="http://schemas.openxmlformats.org/officeDocument/2006/relationships/hyperlink" Target="http://healthykidsblog.org/for-children-exercise-is-the-key-to-battling-obesity/" TargetMode="External" /><Relationship Id="rId8" Type="http://schemas.openxmlformats.org/officeDocument/2006/relationships/hyperlink" Target="http://ow.ly/XLEq50vd6uG" TargetMode="External" /><Relationship Id="rId9" Type="http://schemas.openxmlformats.org/officeDocument/2006/relationships/hyperlink" Target="https://www.mghclaycenter.org/parenting-concerns/families/tv-doesnt-necessarily-make-kids-fat/" TargetMode="External" /><Relationship Id="rId10" Type="http://schemas.openxmlformats.org/officeDocument/2006/relationships/hyperlink" Target="https://www.epicpc.com/news/infographics/overweight-and-obesity-how-to-raise-healthy-kids/" TargetMode="External" /><Relationship Id="rId11" Type="http://schemas.openxmlformats.org/officeDocument/2006/relationships/hyperlink" Target="https://www.meeproductions.com/ebfbdb/" TargetMode="External" /><Relationship Id="rId12" Type="http://schemas.openxmlformats.org/officeDocument/2006/relationships/hyperlink" Target="https://thrivingschools.kaiserpermanente.org/tackling-root-causes-of-childhood-obesity/" TargetMode="External" /><Relationship Id="rId13" Type="http://schemas.openxmlformats.org/officeDocument/2006/relationships/hyperlink" Target="https://votesmart.org/public-statement/983523/issue-position-shawna-sterling-will-put-ice-cream-back-in-the-schools#.XUWFEt8pA0M" TargetMode="External" /><Relationship Id="rId14" Type="http://schemas.openxmlformats.org/officeDocument/2006/relationships/hyperlink" Target="https://www.instagram.com/p/B0vzOOqnl7A/?igshid=y4ehhhv4kjci" TargetMode="External" /><Relationship Id="rId15" Type="http://schemas.openxmlformats.org/officeDocument/2006/relationships/hyperlink" Target="https://www.linkedin.com/slink?code=gfVx7AK" TargetMode="External" /><Relationship Id="rId16" Type="http://schemas.openxmlformats.org/officeDocument/2006/relationships/hyperlink" Target="https://t.co/yM0CnZH7b3#KidsFitness" TargetMode="External" /><Relationship Id="rId17" Type="http://schemas.openxmlformats.org/officeDocument/2006/relationships/hyperlink" Target="https://t.co/yM0CnZH7b3#KidsFitness" TargetMode="External" /><Relationship Id="rId18" Type="http://schemas.openxmlformats.org/officeDocument/2006/relationships/hyperlink" Target="https://www.cityam.com/ad-industry-urges-boris-johnson-to-ditch-onerous-junk-food-ad-ban/" TargetMode="External" /><Relationship Id="rId19" Type="http://schemas.openxmlformats.org/officeDocument/2006/relationships/hyperlink" Target="http://hubs.ly/H0jBtsH0" TargetMode="External" /><Relationship Id="rId20" Type="http://schemas.openxmlformats.org/officeDocument/2006/relationships/hyperlink" Target="http://hubs.ly/H0jBtsH0" TargetMode="External" /><Relationship Id="rId21" Type="http://schemas.openxmlformats.org/officeDocument/2006/relationships/hyperlink" Target="https://twitter.com/apiplay/status/1157603279884496896" TargetMode="External" /><Relationship Id="rId22" Type="http://schemas.openxmlformats.org/officeDocument/2006/relationships/hyperlink" Target="https://twitter.com/apiplay/status/1158399844945448960" TargetMode="External" /><Relationship Id="rId23" Type="http://schemas.openxmlformats.org/officeDocument/2006/relationships/hyperlink" Target="https://www.shorturl.at/wKPR6" TargetMode="External" /><Relationship Id="rId24" Type="http://schemas.openxmlformats.org/officeDocument/2006/relationships/hyperlink" Target="https://www.relainstitute.com/blog/childhood-obesity/" TargetMode="External" /><Relationship Id="rId25" Type="http://schemas.openxmlformats.org/officeDocument/2006/relationships/hyperlink" Target="http://www.infantandtoddlerforum.org/toddlers-to-preschool/healthy-eating-5/how-much-to-feed" TargetMode="External" /><Relationship Id="rId26" Type="http://schemas.openxmlformats.org/officeDocument/2006/relationships/hyperlink" Target="https://twitter.com/ShareAction/status/1159080499001716737" TargetMode="External" /><Relationship Id="rId27" Type="http://schemas.openxmlformats.org/officeDocument/2006/relationships/hyperlink" Target="https://www.independent.co.uk/news/uk/politics/calorie-tax-campaign-health-food-levy-sugar-soft-drinks-a9044521.html" TargetMode="External" /><Relationship Id="rId28" Type="http://schemas.openxmlformats.org/officeDocument/2006/relationships/hyperlink" Target="https://twitter.com/jo_kwon/status/1158444108370702337" TargetMode="External" /><Relationship Id="rId29" Type="http://schemas.openxmlformats.org/officeDocument/2006/relationships/hyperlink" Target="https://www.thestar.com/life/health_wellness/2019/08/06/the-rise-of-sugar-and-why-your-dad-puts-sweetener-on-strawberries.html" TargetMode="External" /><Relationship Id="rId30" Type="http://schemas.openxmlformats.org/officeDocument/2006/relationships/hyperlink" Target="https://news.sky.com/story/call-for-calorie-tax-on-processed-food-after-success-of-sugar-levy-11779137?utm_source=Greenhouse+Morning+News&amp;utm_campaign=925a7e4c19-Greenhouse_Morning_News_GMN__8th_August_2019&amp;utm_medium=email&amp;utm_term=0_e40c447c1a-925a7e4c19-123998953" TargetMode="External" /><Relationship Id="rId31" Type="http://schemas.openxmlformats.org/officeDocument/2006/relationships/hyperlink" Target="https://soundcloud.com/radiosputnik/obesity-we-believe-liability-here-is-with-the-food-industry-expert" TargetMode="External" /><Relationship Id="rId32" Type="http://schemas.openxmlformats.org/officeDocument/2006/relationships/hyperlink" Target="https://www.foodmatterslive.com/visit/2019-schedule/2019-sessions-details-update-the-calorie-and-sugar-reduction-programme" TargetMode="External" /><Relationship Id="rId33" Type="http://schemas.openxmlformats.org/officeDocument/2006/relationships/hyperlink" Target="https://www.foodmatterslive.com/visit/2019-schedule/2019-sessions-details-update-the-calorie-and-sugar-reduction-programme" TargetMode="External" /><Relationship Id="rId34" Type="http://schemas.openxmlformats.org/officeDocument/2006/relationships/hyperlink" Target="https://www.sciencedaily.com/releases/2019/07/190725092521.htm" TargetMode="External" /><Relationship Id="rId35" Type="http://schemas.openxmlformats.org/officeDocument/2006/relationships/hyperlink" Target="https://www.independent.co.uk/news/uk/politics/calorie-tax-campaign-health-food-levy-sugar-soft-drinks-a9044521.html%3Famp" TargetMode="External" /><Relationship Id="rId36" Type="http://schemas.openxmlformats.org/officeDocument/2006/relationships/hyperlink" Target="https://bmcpublichealth.biomedcentral.com/articles/10.1186/s12889-019-7349-1" TargetMode="External" /><Relationship Id="rId37" Type="http://schemas.openxmlformats.org/officeDocument/2006/relationships/hyperlink" Target="http://r.socialstudio.radian6.com/69ddb28f-1348-4fb8-b4a9-a777558881ac" TargetMode="External" /><Relationship Id="rId38" Type="http://schemas.openxmlformats.org/officeDocument/2006/relationships/hyperlink" Target="https://obesityconference.euroscicon.com/" TargetMode="External" /><Relationship Id="rId39" Type="http://schemas.openxmlformats.org/officeDocument/2006/relationships/hyperlink" Target="https://obesityconference.euroscicon.com/" TargetMode="External" /><Relationship Id="rId40" Type="http://schemas.openxmlformats.org/officeDocument/2006/relationships/hyperlink" Target="https://obesityconference.euroscicon.com/" TargetMode="External" /><Relationship Id="rId41" Type="http://schemas.openxmlformats.org/officeDocument/2006/relationships/hyperlink" Target="https://obesityconference.euroscicon.com/" TargetMode="External" /><Relationship Id="rId42" Type="http://schemas.openxmlformats.org/officeDocument/2006/relationships/hyperlink" Target="https://obesityconference.euroscicon.com/" TargetMode="External" /><Relationship Id="rId43" Type="http://schemas.openxmlformats.org/officeDocument/2006/relationships/hyperlink" Target="https://obesityconference.euroscicon.com/" TargetMode="External" /><Relationship Id="rId44" Type="http://schemas.openxmlformats.org/officeDocument/2006/relationships/hyperlink" Target="https://obesityconference.euroscicon.com/" TargetMode="External" /><Relationship Id="rId45" Type="http://schemas.openxmlformats.org/officeDocument/2006/relationships/hyperlink" Target="https://choicesproject.org/news/choices-partnership-opportunity-announcement-2019/" TargetMode="External" /><Relationship Id="rId46" Type="http://schemas.openxmlformats.org/officeDocument/2006/relationships/hyperlink" Target="https://www.sciencedaily.com/releases/2019/07/190725092521.htm" TargetMode="External" /><Relationship Id="rId47" Type="http://schemas.openxmlformats.org/officeDocument/2006/relationships/hyperlink" Target="https://twitter.com/MaritaHennessy/status/1156924968422318081" TargetMode="External" /><Relationship Id="rId48" Type="http://schemas.openxmlformats.org/officeDocument/2006/relationships/hyperlink" Target="https://www.tandfonline.com/doi/full/10.1080/17437199.2019.1605838?scroll=top&amp;needAccess=true&amp;cookieSet=1" TargetMode="External" /><Relationship Id="rId49" Type="http://schemas.openxmlformats.org/officeDocument/2006/relationships/hyperlink" Target="https://journals.plos.org/plosone/article?id=10.1371/journal.pone.0220169" TargetMode="External" /><Relationship Id="rId50" Type="http://schemas.openxmlformats.org/officeDocument/2006/relationships/hyperlink" Target="https://www.sciencedirect.com/science/article/pii/S1471015318304033" TargetMode="External" /><Relationship Id="rId51" Type="http://schemas.openxmlformats.org/officeDocument/2006/relationships/hyperlink" Target="https://secure.jbs.elsevierhealth.com/action/getSharedSiteSession?redirect=https%3A%2F%2Fwww.nmcd-journal.com%2Farticle%2FS0939-4753%2819%2930161-9%2Fabstract&amp;rc=0" TargetMode="External" /><Relationship Id="rId52" Type="http://schemas.openxmlformats.org/officeDocument/2006/relationships/hyperlink" Target="https://jamanetwork.com/journals/jamapediatrics/fullarticle/2747328?guestAccessKey=8f525aa4-e5ac-4592-b578-acb2215b984b&amp;utm_source=silverchair&amp;utm_medium=email&amp;utm_campaign=article_alert-jamapediatrics&amp;utm_content=olf&amp;utm_term=080519" TargetMode="External" /><Relationship Id="rId53" Type="http://schemas.openxmlformats.org/officeDocument/2006/relationships/hyperlink" Target="https://www.tandfonline.com/doi/full/10.1080/19320248.2019.1649777?scroll=top&amp;needAccess=true&amp;cookieSet=1" TargetMode="External" /><Relationship Id="rId54" Type="http://schemas.openxmlformats.org/officeDocument/2006/relationships/hyperlink" Target="https://www.liebertpub.com/doi/abs/10.1089/chi.2019.0106?rfr_dat=cr_pub%3Dpubmed&amp;url_ver=Z39.88-2003&amp;rfr_id=ori%3Arid%3Acrossref.org&amp;journalCode=chi&amp;cookieSet=1" TargetMode="External" /><Relationship Id="rId55" Type="http://schemas.openxmlformats.org/officeDocument/2006/relationships/hyperlink" Target="https://bmcpublichealth.biomedcentral.com/articles/10.1186/s12889-019-7410-0" TargetMode="External" /><Relationship Id="rId56" Type="http://schemas.openxmlformats.org/officeDocument/2006/relationships/hyperlink" Target="https://onlinelibrary.wiley.com/doi/full/10.1111/1753-6405.12928?cookieSet=1" TargetMode="External" /><Relationship Id="rId57" Type="http://schemas.openxmlformats.org/officeDocument/2006/relationships/hyperlink" Target="https://journals.sagepub.com/doi/full/10.1177/1357633X19864819?cookieSet=1" TargetMode="External" /><Relationship Id="rId58" Type="http://schemas.openxmlformats.org/officeDocument/2006/relationships/hyperlink" Target="https://twitter.com/Independent/status/1159019693023342592" TargetMode="External" /><Relationship Id="rId59" Type="http://schemas.openxmlformats.org/officeDocument/2006/relationships/hyperlink" Target="https://www.eypae.com/publication/2019/moving-needle-childhood-obesity" TargetMode="External" /><Relationship Id="rId60" Type="http://schemas.openxmlformats.org/officeDocument/2006/relationships/hyperlink" Target="https://twitter.com/helenraw/status/1160503824819380224" TargetMode="External" /><Relationship Id="rId61" Type="http://schemas.openxmlformats.org/officeDocument/2006/relationships/hyperlink" Target="https://www.instagram.com/p/B1CavQMhzLE/?igshid=4c1qo817bggw" TargetMode="External" /><Relationship Id="rId62" Type="http://schemas.openxmlformats.org/officeDocument/2006/relationships/hyperlink" Target="http://www.thechildrensbookreview.com/weblog/2016/06/if-it-does-not-grow-say-no-eatable-activities-for-kids-dedicated-review.html/" TargetMode="External" /><Relationship Id="rId63" Type="http://schemas.openxmlformats.org/officeDocument/2006/relationships/hyperlink" Target="https://www.gasolfoundation.org/en/gasol-foundation-in-the-childhood-obesity-conference-2019/#more-10766" TargetMode="External" /><Relationship Id="rId64" Type="http://schemas.openxmlformats.org/officeDocument/2006/relationships/hyperlink" Target="https://www.linkedin.com/slink?code=eWWeuf9" TargetMode="External" /><Relationship Id="rId65" Type="http://schemas.openxmlformats.org/officeDocument/2006/relationships/hyperlink" Target="https://www.foodwatch.org/de/aktuelle-nachrichten/2019/am-12-august-ist-kinder-ueberzuckerungstag/" TargetMode="External" /><Relationship Id="rId66" Type="http://schemas.openxmlformats.org/officeDocument/2006/relationships/hyperlink" Target="http://www.washingtonpost.com/health/students-bored-by-cafeteria-fare-love-food-delivery-services-schools-dont/2019/06/07/2568d12c-8617-11e9-98c1-e945ae5db8fb_story.html?tid=ss_tw" TargetMode="External" /><Relationship Id="rId67" Type="http://schemas.openxmlformats.org/officeDocument/2006/relationships/hyperlink" Target="https://www.youtube.com/watch?v=cqYyOEA5PxU" TargetMode="External" /><Relationship Id="rId68" Type="http://schemas.openxmlformats.org/officeDocument/2006/relationships/hyperlink" Target="https://www.instagram.com/p/B1EzaIsgSj9/?igshid=1076i5outcbup" TargetMode="External" /><Relationship Id="rId69" Type="http://schemas.openxmlformats.org/officeDocument/2006/relationships/hyperlink" Target="https://www.linkedin.com/slink?code=fsD2Cf8" TargetMode="External" /><Relationship Id="rId70" Type="http://schemas.openxmlformats.org/officeDocument/2006/relationships/hyperlink" Target="https://www.linkedin.com/posts/loriboxer_weightloss-health-fitness-activity-6564868228844138496-AsA0" TargetMode="External" /><Relationship Id="rId71" Type="http://schemas.openxmlformats.org/officeDocument/2006/relationships/hyperlink" Target="https://www.pinterest.com/" TargetMode="External" /><Relationship Id="rId72" Type="http://schemas.openxmlformats.org/officeDocument/2006/relationships/hyperlink" Target="https://www.healthydrivenchicago.com/childrens-health/taking-steps-to-address-childhood-obesity/" TargetMode="External" /><Relationship Id="rId73" Type="http://schemas.openxmlformats.org/officeDocument/2006/relationships/hyperlink" Target="https://www.healthydrivenchicago.com/childrens-health/taking-steps-to-address-childhood-obesity/" TargetMode="External" /><Relationship Id="rId74" Type="http://schemas.openxmlformats.org/officeDocument/2006/relationships/hyperlink" Target="https://www.youtube.com/watch?v=8QvCAHRjFXw&amp;feature=youtu.be" TargetMode="External" /><Relationship Id="rId75" Type="http://schemas.openxmlformats.org/officeDocument/2006/relationships/hyperlink" Target="https://www.pinterest.com/" TargetMode="External" /><Relationship Id="rId76" Type="http://schemas.openxmlformats.org/officeDocument/2006/relationships/hyperlink" Target="https://www.pinterest.com/" TargetMode="External" /><Relationship Id="rId77" Type="http://schemas.openxmlformats.org/officeDocument/2006/relationships/hyperlink" Target="https://www.gsttcharity.org.uk/get-involved/news-and-opinion/news/programmes-roundup-may-june-2019" TargetMode="External" /><Relationship Id="rId78" Type="http://schemas.openxmlformats.org/officeDocument/2006/relationships/hyperlink" Target="https://shareaction.org/uk-government-clips-the-wings-of-energy-drinks/" TargetMode="External" /><Relationship Id="rId79" Type="http://schemas.openxmlformats.org/officeDocument/2006/relationships/hyperlink" Target="https://twitter.com/ShareAction/status/1159080499001716737" TargetMode="External" /><Relationship Id="rId80" Type="http://schemas.openxmlformats.org/officeDocument/2006/relationships/hyperlink" Target="https://www.julierevelant.com/10-best-tips-for-packing-a-healthy-school-lunch/" TargetMode="External" /><Relationship Id="rId81" Type="http://schemas.openxmlformats.org/officeDocument/2006/relationships/hyperlink" Target="https://www.julierevelant.com/ask-childs-pediatrician-nutritional-advice/" TargetMode="External" /><Relationship Id="rId82" Type="http://schemas.openxmlformats.org/officeDocument/2006/relationships/hyperlink" Target="https://www.julierevelant.com/how-to-pick-a-healthy-peanut-butter-for-kids-best-brands/" TargetMode="External" /><Relationship Id="rId83" Type="http://schemas.openxmlformats.org/officeDocument/2006/relationships/hyperlink" Target="https://bmcpediatr.biomedcentral.com/articles/10.1186/s12887-019-1647-8" TargetMode="External" /><Relationship Id="rId84" Type="http://schemas.openxmlformats.org/officeDocument/2006/relationships/hyperlink" Target="https://bmcpublichealth.biomedcentral.com/articles/10.1186/s12889-019-7406-9" TargetMode="External" /><Relationship Id="rId85" Type="http://schemas.openxmlformats.org/officeDocument/2006/relationships/hyperlink" Target="https://bmcpublichealth.biomedcentral.com/articles/10.1186/s12889-019-7349-1" TargetMode="External" /><Relationship Id="rId86" Type="http://schemas.openxmlformats.org/officeDocument/2006/relationships/hyperlink" Target="https://www.sciencedirect.com/science/article/abs/pii/S1871402119304783" TargetMode="External" /><Relationship Id="rId87" Type="http://schemas.openxmlformats.org/officeDocument/2006/relationships/hyperlink" Target="https://www.liebertpub.com/doi/10.1089/chi.2019.0064?cookieSet=1" TargetMode="External" /><Relationship Id="rId88" Type="http://schemas.openxmlformats.org/officeDocument/2006/relationships/hyperlink" Target="https://www.cambridge.org/core/journals/journal-of-developmental-origins-of-health-and-disease/article/feasibility-of-conducting-an-early-pregnancy-diet-and-lifestyle-ehealth-intervention-the-pregnancy-lifestyle-activity-nutrition-plan-project/3A370AF04F1FC628B0A1809D236CF61D#fndtn-information" TargetMode="External" /><Relationship Id="rId89" Type="http://schemas.openxmlformats.org/officeDocument/2006/relationships/hyperlink" Target="https://www.foodmatterslive.com/visit/2019-schedule/2019-sessions-details-update-the-calorie-and-sugar-reduction-programme" TargetMode="External" /><Relationship Id="rId90" Type="http://schemas.openxmlformats.org/officeDocument/2006/relationships/hyperlink" Target="https://www.foodmatterslive.com/visit/2019-schedule/2019-sessions-details-reformulation-and-portion-size-approaches-to-meeting-calorie-and-sugar-reduction-targets" TargetMode="External" /><Relationship Id="rId91" Type="http://schemas.openxmlformats.org/officeDocument/2006/relationships/hyperlink" Target="https://twitter.com/CRUK_Policy/status/1156509256658706432" TargetMode="External" /><Relationship Id="rId92" Type="http://schemas.openxmlformats.org/officeDocument/2006/relationships/hyperlink" Target="https://hsph.me/choicesy5rfp" TargetMode="External" /><Relationship Id="rId93" Type="http://schemas.openxmlformats.org/officeDocument/2006/relationships/hyperlink" Target="https://hsph.me/choicesy5rfp" TargetMode="External" /><Relationship Id="rId94" Type="http://schemas.openxmlformats.org/officeDocument/2006/relationships/hyperlink" Target="https://hsph.me/choicesy5rfp" TargetMode="External" /><Relationship Id="rId95" Type="http://schemas.openxmlformats.org/officeDocument/2006/relationships/hyperlink" Target="https://twitter.com/CHOICESproject/status/1157002436525117441" TargetMode="External" /><Relationship Id="rId96" Type="http://schemas.openxmlformats.org/officeDocument/2006/relationships/hyperlink" Target="https://hsph.me/choicesy5rfp" TargetMode="External" /><Relationship Id="rId97" Type="http://schemas.openxmlformats.org/officeDocument/2006/relationships/hyperlink" Target="https://twitter.com/nathanirr/status/1161236383119208449" TargetMode="External" /><Relationship Id="rId98" Type="http://schemas.openxmlformats.org/officeDocument/2006/relationships/hyperlink" Target="https://www.feedinghungryminds.co.uk/rethinking-healthy-eating-in-lambeth-southwark-with-the-soil-association/" TargetMode="External" /><Relationship Id="rId99" Type="http://schemas.openxmlformats.org/officeDocument/2006/relationships/hyperlink" Target="https://twitter.com/CHOICESproject/status/1159841058638798848" TargetMode="External" /><Relationship Id="rId100" Type="http://schemas.openxmlformats.org/officeDocument/2006/relationships/hyperlink" Target="https://www.gsttcharity.org.uk/what-we-do/our-programmes/childhood-obesity-0" TargetMode="External" /><Relationship Id="rId101" Type="http://schemas.openxmlformats.org/officeDocument/2006/relationships/hyperlink" Target="https://www.gsttcharity.org.uk/content/our-place-based-approach-improving-urban-health#2" TargetMode="External" /><Relationship Id="rId102" Type="http://schemas.openxmlformats.org/officeDocument/2006/relationships/hyperlink" Target="https://www.linkedin.com/pulse/dear-parents-lori-boxer-/" TargetMode="External" /><Relationship Id="rId103" Type="http://schemas.openxmlformats.org/officeDocument/2006/relationships/hyperlink" Target="https://www.linkedin.com/pulse/dear-parents-lori-boxer-/" TargetMode="External" /><Relationship Id="rId104" Type="http://schemas.openxmlformats.org/officeDocument/2006/relationships/hyperlink" Target="https://www.linkedin.com/pulse/dear-parents-lori-boxer-/" TargetMode="External" /><Relationship Id="rId105" Type="http://schemas.openxmlformats.org/officeDocument/2006/relationships/hyperlink" Target="https://www.linkedin.com/pulse/dear-parents-lori-boxer-/" TargetMode="External" /><Relationship Id="rId106" Type="http://schemas.openxmlformats.org/officeDocument/2006/relationships/hyperlink" Target="https://www.linkedin.com/pulse/dear-parents-lori-boxer-/" TargetMode="External" /><Relationship Id="rId107" Type="http://schemas.openxmlformats.org/officeDocument/2006/relationships/hyperlink" Target="https://www.linkedin.com/posts/loriboxer_weightloss-health-fitness-activity-6564868228844138496-AsA0" TargetMode="External" /><Relationship Id="rId108" Type="http://schemas.openxmlformats.org/officeDocument/2006/relationships/hyperlink" Target="https://www.linkedin.com/posts/loriboxer_weightloss-health-fitness-activity-6564868228844138496-AsA0" TargetMode="External" /><Relationship Id="rId109" Type="http://schemas.openxmlformats.org/officeDocument/2006/relationships/hyperlink" Target="https://www.medicalnewsbulletin.com/bpa-substitutes-causing-childhood-obesity/" TargetMode="External" /><Relationship Id="rId110" Type="http://schemas.openxmlformats.org/officeDocument/2006/relationships/hyperlink" Target="https://www.mrt.com/business/healthy_living/article/Childhood-obesity-can-be-remedied-14273829.php" TargetMode="External" /><Relationship Id="rId111" Type="http://schemas.openxmlformats.org/officeDocument/2006/relationships/hyperlink" Target="https://www.healio.com/endocrinology/obesity/news/online/%7Bb2a8ae3f-3689-4174-a52c-22b9b49a8d1d%7D/parental-education-levels-bmi-influence-childhood-obesity-risk" TargetMode="External" /><Relationship Id="rId112" Type="http://schemas.openxmlformats.org/officeDocument/2006/relationships/hyperlink" Target="http://www.newindianexpress.com/lifestyle/health/2019/aug/08/childhood-obesity-can-lead-to-bullying-2015614.html" TargetMode="External" /><Relationship Id="rId113" Type="http://schemas.openxmlformats.org/officeDocument/2006/relationships/hyperlink" Target="http://www.nst.com.my/opinion/columnists/2019/08/509728/we-are-facing-childhood-obesity-emergency" TargetMode="External" /><Relationship Id="rId114" Type="http://schemas.openxmlformats.org/officeDocument/2006/relationships/hyperlink" Target="https://www.ndtv.com/food/childhood-obesity-may-up-risk-of-hip-disease-in-teenage-what-to-eat-and-avoid-in-obesity-1935637" TargetMode="External" /><Relationship Id="rId115" Type="http://schemas.openxmlformats.org/officeDocument/2006/relationships/hyperlink" Target="https://www.gov.uk/government/news/record-high-levels-of-severe-obesity-found-in-year-6-children" TargetMode="External" /><Relationship Id="rId116" Type="http://schemas.openxmlformats.org/officeDocument/2006/relationships/hyperlink" Target="https://www.gov.uk/government/news/record-high-levels-of-severe-obesity-found-in-year-6-children" TargetMode="External" /><Relationship Id="rId117" Type="http://schemas.openxmlformats.org/officeDocument/2006/relationships/hyperlink" Target="https://schoolsimprovement.net/why-are-school-lunches-still-so-unhealthy/" TargetMode="External" /><Relationship Id="rId118" Type="http://schemas.openxmlformats.org/officeDocument/2006/relationships/hyperlink" Target="https://www.youtube.com/watch?v=8QvCAHRjFXw&amp;feature=youtu.be" TargetMode="External" /><Relationship Id="rId119" Type="http://schemas.openxmlformats.org/officeDocument/2006/relationships/hyperlink" Target="https://www.pinterest.com/" TargetMode="External" /><Relationship Id="rId120" Type="http://schemas.openxmlformats.org/officeDocument/2006/relationships/hyperlink" Target="https://www.pinterest.com/" TargetMode="External" /><Relationship Id="rId121" Type="http://schemas.openxmlformats.org/officeDocument/2006/relationships/hyperlink" Target="https://www.pinterest.com/" TargetMode="External" /><Relationship Id="rId122" Type="http://schemas.openxmlformats.org/officeDocument/2006/relationships/hyperlink" Target="https://www.pinterest.com/" TargetMode="External" /><Relationship Id="rId123" Type="http://schemas.openxmlformats.org/officeDocument/2006/relationships/hyperlink" Target="https://twitter.com/BBSRadio/status/1158097009821257728" TargetMode="External" /><Relationship Id="rId124" Type="http://schemas.openxmlformats.org/officeDocument/2006/relationships/hyperlink" Target="http://syossetjerichotribune.com/2018/12/18/intergalactic-fitness-for-kids/" TargetMode="External" /><Relationship Id="rId125" Type="http://schemas.openxmlformats.org/officeDocument/2006/relationships/hyperlink" Target="http://syossetjerichotribune.com/2018/12/18/intergalactic-fitness-for-kids/" TargetMode="External" /><Relationship Id="rId126" Type="http://schemas.openxmlformats.org/officeDocument/2006/relationships/hyperlink" Target="https://www.pinterest.com/" TargetMode="External" /><Relationship Id="rId127" Type="http://schemas.openxmlformats.org/officeDocument/2006/relationships/hyperlink" Target="https://pbs.twimg.com/media/EA1Il1oW4AAd_II.jpg" TargetMode="External" /><Relationship Id="rId128" Type="http://schemas.openxmlformats.org/officeDocument/2006/relationships/hyperlink" Target="https://pbs.twimg.com/media/EA1I8WRWwAAx-hw.jpg" TargetMode="External" /><Relationship Id="rId129" Type="http://schemas.openxmlformats.org/officeDocument/2006/relationships/hyperlink" Target="https://pbs.twimg.com/media/EA1D1hkXoAElfnZ.jpg" TargetMode="External" /><Relationship Id="rId130" Type="http://schemas.openxmlformats.org/officeDocument/2006/relationships/hyperlink" Target="https://pbs.twimg.com/amplify_video_thumb/1123207785813020673/img/mcAFROj9OoLJIdiu.jpg" TargetMode="External" /><Relationship Id="rId131" Type="http://schemas.openxmlformats.org/officeDocument/2006/relationships/hyperlink" Target="https://pbs.twimg.com/media/EA40NlCXYAAa39a.jpg" TargetMode="External" /><Relationship Id="rId132" Type="http://schemas.openxmlformats.org/officeDocument/2006/relationships/hyperlink" Target="https://pbs.twimg.com/media/EA5EZxjWsAAJG-8.jpg" TargetMode="External" /><Relationship Id="rId133" Type="http://schemas.openxmlformats.org/officeDocument/2006/relationships/hyperlink" Target="https://pbs.twimg.com/media/EA06O4hXYAE-yiv.jpg" TargetMode="External" /><Relationship Id="rId134" Type="http://schemas.openxmlformats.org/officeDocument/2006/relationships/hyperlink" Target="https://pbs.twimg.com/media/EAqIPJTX4AM-IDU.jpg" TargetMode="External" /><Relationship Id="rId135" Type="http://schemas.openxmlformats.org/officeDocument/2006/relationships/hyperlink" Target="https://pbs.twimg.com/media/EAivAfbXkAEJ0kq.jpg" TargetMode="External" /><Relationship Id="rId136" Type="http://schemas.openxmlformats.org/officeDocument/2006/relationships/hyperlink" Target="https://pbs.twimg.com/media/EA-TOmVXoAAcg62.jpg" TargetMode="External" /><Relationship Id="rId137" Type="http://schemas.openxmlformats.org/officeDocument/2006/relationships/hyperlink" Target="https://pbs.twimg.com/media/EA1DlRUXYAA-sYr.jpg" TargetMode="External" /><Relationship Id="rId138" Type="http://schemas.openxmlformats.org/officeDocument/2006/relationships/hyperlink" Target="https://pbs.twimg.com/media/EBE6wzrUIAAAgU3.jpg" TargetMode="External" /><Relationship Id="rId139" Type="http://schemas.openxmlformats.org/officeDocument/2006/relationships/hyperlink" Target="https://pbs.twimg.com/media/EBNGy4VXkAAXLJo.jpg" TargetMode="External" /><Relationship Id="rId140" Type="http://schemas.openxmlformats.org/officeDocument/2006/relationships/hyperlink" Target="https://pbs.twimg.com/media/D-8Prn8XkAAhXwy.jpg" TargetMode="External" /><Relationship Id="rId141" Type="http://schemas.openxmlformats.org/officeDocument/2006/relationships/hyperlink" Target="https://pbs.twimg.com/media/EBR0FOxXsAEJr8F.jpg" TargetMode="External" /><Relationship Id="rId142" Type="http://schemas.openxmlformats.org/officeDocument/2006/relationships/hyperlink" Target="https://pbs.twimg.com/media/EBSK1m6U0AAyp-E.jpg" TargetMode="External" /><Relationship Id="rId143" Type="http://schemas.openxmlformats.org/officeDocument/2006/relationships/hyperlink" Target="https://pbs.twimg.com/media/EBSQCRCXUAAMs7K.jpg" TargetMode="External" /><Relationship Id="rId144" Type="http://schemas.openxmlformats.org/officeDocument/2006/relationships/hyperlink" Target="https://pbs.twimg.com/media/EBSrar0X4AAgimV.jpg" TargetMode="External" /><Relationship Id="rId145" Type="http://schemas.openxmlformats.org/officeDocument/2006/relationships/hyperlink" Target="https://pbs.twimg.com/media/EBTGBh2WsAA_uPX.jpg" TargetMode="External" /><Relationship Id="rId146" Type="http://schemas.openxmlformats.org/officeDocument/2006/relationships/hyperlink" Target="https://pbs.twimg.com/media/EBTiy6uXoAAd1DF.png" TargetMode="External" /><Relationship Id="rId147" Type="http://schemas.openxmlformats.org/officeDocument/2006/relationships/hyperlink" Target="https://pbs.twimg.com/media/EBXnTQxXkAAUEt-.jpg" TargetMode="External" /><Relationship Id="rId148" Type="http://schemas.openxmlformats.org/officeDocument/2006/relationships/hyperlink" Target="https://pbs.twimg.com/media/EBXnqHNWsAIKasM.png" TargetMode="External" /><Relationship Id="rId149" Type="http://schemas.openxmlformats.org/officeDocument/2006/relationships/hyperlink" Target="https://pbs.twimg.com/media/EBRZSn-WsAAaMtV.png" TargetMode="External" /><Relationship Id="rId150" Type="http://schemas.openxmlformats.org/officeDocument/2006/relationships/hyperlink" Target="https://pbs.twimg.com/media/EBdkaWAWsAAX0ER.jpg" TargetMode="External" /><Relationship Id="rId151" Type="http://schemas.openxmlformats.org/officeDocument/2006/relationships/hyperlink" Target="https://pbs.twimg.com/media/EBfjb3vXoAAtQiB.jpg" TargetMode="External" /><Relationship Id="rId152" Type="http://schemas.openxmlformats.org/officeDocument/2006/relationships/hyperlink" Target="https://pbs.twimg.com/media/D_vM-nAU0AATDr_.jpg" TargetMode="External" /><Relationship Id="rId153" Type="http://schemas.openxmlformats.org/officeDocument/2006/relationships/hyperlink" Target="https://pbs.twimg.com/media/D_fJetXUIAIg-qh.jpg" TargetMode="External" /><Relationship Id="rId154" Type="http://schemas.openxmlformats.org/officeDocument/2006/relationships/hyperlink" Target="https://pbs.twimg.com/media/D_KsoQqVAAEZ1Tk.jpg" TargetMode="External" /><Relationship Id="rId155" Type="http://schemas.openxmlformats.org/officeDocument/2006/relationships/hyperlink" Target="https://pbs.twimg.com/media/D_F-_kcVUAA_PD5.jpg" TargetMode="External" /><Relationship Id="rId156" Type="http://schemas.openxmlformats.org/officeDocument/2006/relationships/hyperlink" Target="https://pbs.twimg.com/media/EBNG17jUwAARPw2.jpg" TargetMode="External" /><Relationship Id="rId157" Type="http://schemas.openxmlformats.org/officeDocument/2006/relationships/hyperlink" Target="https://pbs.twimg.com/media/EBRMgPyU8AASvkA.jpg" TargetMode="External" /><Relationship Id="rId158" Type="http://schemas.openxmlformats.org/officeDocument/2006/relationships/hyperlink" Target="https://pbs.twimg.com/media/EBVqGPmU4AAD9cA.jpg" TargetMode="External" /><Relationship Id="rId159" Type="http://schemas.openxmlformats.org/officeDocument/2006/relationships/hyperlink" Target="https://pbs.twimg.com/media/EBa8UucU0AEF-NI.jpg" TargetMode="External" /><Relationship Id="rId160" Type="http://schemas.openxmlformats.org/officeDocument/2006/relationships/hyperlink" Target="https://pbs.twimg.com/media/EBcLo3YUIAABuI6.jpg" TargetMode="External" /><Relationship Id="rId161" Type="http://schemas.openxmlformats.org/officeDocument/2006/relationships/hyperlink" Target="https://pbs.twimg.com/media/EA5ci_qUYAEkFHh.jpg" TargetMode="External" /><Relationship Id="rId162" Type="http://schemas.openxmlformats.org/officeDocument/2006/relationships/hyperlink" Target="https://pbs.twimg.com/media/EA9pczHU4AEhXaD.jpg" TargetMode="External" /><Relationship Id="rId163" Type="http://schemas.openxmlformats.org/officeDocument/2006/relationships/hyperlink" Target="https://pbs.twimg.com/media/EBN9kvRU8AAQ1qS.jpg" TargetMode="External" /><Relationship Id="rId164" Type="http://schemas.openxmlformats.org/officeDocument/2006/relationships/hyperlink" Target="https://pbs.twimg.com/media/EBOABqKUwAITc_v.jpg" TargetMode="External" /><Relationship Id="rId165" Type="http://schemas.openxmlformats.org/officeDocument/2006/relationships/hyperlink" Target="https://pbs.twimg.com/media/EBYZr9pUEAA23ei.jpg" TargetMode="External" /><Relationship Id="rId166" Type="http://schemas.openxmlformats.org/officeDocument/2006/relationships/hyperlink" Target="https://pbs.twimg.com/media/EBhezydVAAAbLqM.jpg" TargetMode="External" /><Relationship Id="rId167" Type="http://schemas.openxmlformats.org/officeDocument/2006/relationships/hyperlink" Target="https://pbs.twimg.com/media/EA6dD6aX4AAu3I5.png" TargetMode="External" /><Relationship Id="rId168" Type="http://schemas.openxmlformats.org/officeDocument/2006/relationships/hyperlink" Target="https://pbs.twimg.com/media/EBiWdkrUcAIzbQK.jpg" TargetMode="External" /><Relationship Id="rId169" Type="http://schemas.openxmlformats.org/officeDocument/2006/relationships/hyperlink" Target="https://pbs.twimg.com/media/EBM6dQAXoAAUG7f.jpg" TargetMode="External" /><Relationship Id="rId170" Type="http://schemas.openxmlformats.org/officeDocument/2006/relationships/hyperlink" Target="https://pbs.twimg.com/media/EBmpUanXUAALQqq.jpg" TargetMode="External" /><Relationship Id="rId171" Type="http://schemas.openxmlformats.org/officeDocument/2006/relationships/hyperlink" Target="https://pbs.twimg.com/media/EBM5wPtXkAE73Gw.jpg" TargetMode="External" /><Relationship Id="rId172" Type="http://schemas.openxmlformats.org/officeDocument/2006/relationships/hyperlink" Target="https://pbs.twimg.com/media/EBmqDVuWsAA34JE.jpg" TargetMode="External" /><Relationship Id="rId173" Type="http://schemas.openxmlformats.org/officeDocument/2006/relationships/hyperlink" Target="https://pbs.twimg.com/media/EA45H0-XsAATIcU.jpg" TargetMode="External" /><Relationship Id="rId174" Type="http://schemas.openxmlformats.org/officeDocument/2006/relationships/hyperlink" Target="https://pbs.twimg.com/media/EBoz2pwU0AAsscY.jpg" TargetMode="External" /><Relationship Id="rId175" Type="http://schemas.openxmlformats.org/officeDocument/2006/relationships/hyperlink" Target="https://pbs.twimg.com/media/EBo0zIHU8AAGt6y.jpg" TargetMode="External" /><Relationship Id="rId176" Type="http://schemas.openxmlformats.org/officeDocument/2006/relationships/hyperlink" Target="https://pbs.twimg.com/media/EBtdFHIX4AEMh1g.jpg" TargetMode="External" /><Relationship Id="rId177" Type="http://schemas.openxmlformats.org/officeDocument/2006/relationships/hyperlink" Target="https://pbs.twimg.com/media/EBfqWEZWkAEXiG4.jpg" TargetMode="External" /><Relationship Id="rId178" Type="http://schemas.openxmlformats.org/officeDocument/2006/relationships/hyperlink" Target="https://pbs.twimg.com/media/EBxKX9pXsAAMM55.jpg" TargetMode="External" /><Relationship Id="rId179" Type="http://schemas.openxmlformats.org/officeDocument/2006/relationships/hyperlink" Target="https://pbs.twimg.com/media/EBwUx8hWwAEpGPG.jpg" TargetMode="External" /><Relationship Id="rId180" Type="http://schemas.openxmlformats.org/officeDocument/2006/relationships/hyperlink" Target="https://pbs.twimg.com/media/EBxOcyvXUAAtMg5.jpg" TargetMode="External" /><Relationship Id="rId181" Type="http://schemas.openxmlformats.org/officeDocument/2006/relationships/hyperlink" Target="https://pbs.twimg.com/media/EByPKI4W4AAVYqA.jpg" TargetMode="External" /><Relationship Id="rId182" Type="http://schemas.openxmlformats.org/officeDocument/2006/relationships/hyperlink" Target="https://pbs.twimg.com/media/EByWO6_XYAURW3P.jpg" TargetMode="External" /><Relationship Id="rId183" Type="http://schemas.openxmlformats.org/officeDocument/2006/relationships/hyperlink" Target="https://pbs.twimg.com/media/EBzHDFOWwAAFq3b.jpg" TargetMode="External" /><Relationship Id="rId184" Type="http://schemas.openxmlformats.org/officeDocument/2006/relationships/hyperlink" Target="https://pbs.twimg.com/tweet_video_thumb/EB1cQRYUIAEuGD0.jpg" TargetMode="External" /><Relationship Id="rId185" Type="http://schemas.openxmlformats.org/officeDocument/2006/relationships/hyperlink" Target="https://pbs.twimg.com/media/EA4bRxdXkAE7KPn.jpg" TargetMode="External" /><Relationship Id="rId186" Type="http://schemas.openxmlformats.org/officeDocument/2006/relationships/hyperlink" Target="https://pbs.twimg.com/media/EBNQQMGWwAA7xe7.jpg" TargetMode="External" /><Relationship Id="rId187" Type="http://schemas.openxmlformats.org/officeDocument/2006/relationships/hyperlink" Target="https://pbs.twimg.com/media/EBhRgP6WwAEHQ8F.jpg" TargetMode="External" /><Relationship Id="rId188" Type="http://schemas.openxmlformats.org/officeDocument/2006/relationships/hyperlink" Target="https://pbs.twimg.com/media/EB13zFpX4AAjp-s.jpg" TargetMode="External" /><Relationship Id="rId189" Type="http://schemas.openxmlformats.org/officeDocument/2006/relationships/hyperlink" Target="https://pbs.twimg.com/media/EByBNPQXoAgs7SZ.png" TargetMode="External" /><Relationship Id="rId190" Type="http://schemas.openxmlformats.org/officeDocument/2006/relationships/hyperlink" Target="https://pbs.twimg.com/media/EBnEMKQXkAAU3PA.jpg" TargetMode="External" /><Relationship Id="rId191" Type="http://schemas.openxmlformats.org/officeDocument/2006/relationships/hyperlink" Target="https://pbs.twimg.com/media/EBcxD-gXYAAbt3x.jpg" TargetMode="External" /><Relationship Id="rId192" Type="http://schemas.openxmlformats.org/officeDocument/2006/relationships/hyperlink" Target="https://pbs.twimg.com/media/EBW2K8JWsAEcbl0.jpg" TargetMode="External" /><Relationship Id="rId193" Type="http://schemas.openxmlformats.org/officeDocument/2006/relationships/hyperlink" Target="https://pbs.twimg.com/media/EA4q-wpWwAA-sQd.jpg" TargetMode="External" /><Relationship Id="rId194" Type="http://schemas.openxmlformats.org/officeDocument/2006/relationships/hyperlink" Target="https://pbs.twimg.com/media/EBC-J9KW4AA8GQU.jpg" TargetMode="External" /><Relationship Id="rId195" Type="http://schemas.openxmlformats.org/officeDocument/2006/relationships/hyperlink" Target="https://pbs.twimg.com/media/EBNRZj8XYAE3g9z.jpg" TargetMode="External" /><Relationship Id="rId196" Type="http://schemas.openxmlformats.org/officeDocument/2006/relationships/hyperlink" Target="https://pbs.twimg.com/media/EBXkgx2XoAAMFvP.jpg" TargetMode="External" /><Relationship Id="rId197" Type="http://schemas.openxmlformats.org/officeDocument/2006/relationships/hyperlink" Target="https://pbs.twimg.com/media/EBh3s8CXUAIu0Fz.jpg" TargetMode="External" /><Relationship Id="rId198" Type="http://schemas.openxmlformats.org/officeDocument/2006/relationships/hyperlink" Target="https://pbs.twimg.com/media/EBsK31FXoAM1GNX.jpg" TargetMode="External" /><Relationship Id="rId199" Type="http://schemas.openxmlformats.org/officeDocument/2006/relationships/hyperlink" Target="https://pbs.twimg.com/media/EB2eDiyW4AE1f_4.jpg" TargetMode="External" /><Relationship Id="rId200" Type="http://schemas.openxmlformats.org/officeDocument/2006/relationships/hyperlink" Target="https://pbs.twimg.com/media/EA5-9NhXkAEOi4x.jpg" TargetMode="External" /><Relationship Id="rId201" Type="http://schemas.openxmlformats.org/officeDocument/2006/relationships/hyperlink" Target="https://pbs.twimg.com/media/EA5_lClXsAEkBYB.jpg" TargetMode="External" /><Relationship Id="rId202" Type="http://schemas.openxmlformats.org/officeDocument/2006/relationships/hyperlink" Target="https://pbs.twimg.com/media/EBjet0JUwAAc4mb.jpg" TargetMode="External" /><Relationship Id="rId203" Type="http://schemas.openxmlformats.org/officeDocument/2006/relationships/hyperlink" Target="https://pbs.twimg.com/media/EBXW2e7WsAEpFPS.jpg" TargetMode="External" /><Relationship Id="rId204" Type="http://schemas.openxmlformats.org/officeDocument/2006/relationships/hyperlink" Target="https://pbs.twimg.com/media/EB3elBdWwAAt9j5.jpg" TargetMode="External" /><Relationship Id="rId205" Type="http://schemas.openxmlformats.org/officeDocument/2006/relationships/hyperlink" Target="https://pbs.twimg.com/media/EB2Y-EbXkAM1SO5.jpg" TargetMode="External" /><Relationship Id="rId206" Type="http://schemas.openxmlformats.org/officeDocument/2006/relationships/hyperlink" Target="https://pbs.twimg.com/media/EBNecAoW4AYAyyl.jpg" TargetMode="External" /><Relationship Id="rId207" Type="http://schemas.openxmlformats.org/officeDocument/2006/relationships/hyperlink" Target="https://pbs.twimg.com/tweet_video_thumb/EB1khG5XkAAc0Ys.jpg" TargetMode="External" /><Relationship Id="rId208" Type="http://schemas.openxmlformats.org/officeDocument/2006/relationships/hyperlink" Target="https://pbs.twimg.com/media/EA4MDqDXkAAnIKJ.jpg" TargetMode="External" /><Relationship Id="rId209" Type="http://schemas.openxmlformats.org/officeDocument/2006/relationships/hyperlink" Target="https://pbs.twimg.com/media/EBM0wW8WkAAmgy4.jpg" TargetMode="External" /><Relationship Id="rId210" Type="http://schemas.openxmlformats.org/officeDocument/2006/relationships/hyperlink" Target="https://pbs.twimg.com/media/EBWS9WCXUAESALH.jpg" TargetMode="External" /><Relationship Id="rId211" Type="http://schemas.openxmlformats.org/officeDocument/2006/relationships/hyperlink" Target="https://pbs.twimg.com/media/EBbgvtYW4AEO7nD.jpg" TargetMode="External" /><Relationship Id="rId212" Type="http://schemas.openxmlformats.org/officeDocument/2006/relationships/hyperlink" Target="https://pbs.twimg.com/media/EBvAOTvXkAAsHp9.jpg" TargetMode="External" /><Relationship Id="rId213" Type="http://schemas.openxmlformats.org/officeDocument/2006/relationships/hyperlink" Target="https://pbs.twimg.com/media/EB2MWkSX4AEP5AW.jpg" TargetMode="External" /><Relationship Id="rId214" Type="http://schemas.openxmlformats.org/officeDocument/2006/relationships/hyperlink" Target="https://pbs.twimg.com/media/EA1Il1oW4AAd_II.jpg" TargetMode="External" /><Relationship Id="rId215" Type="http://schemas.openxmlformats.org/officeDocument/2006/relationships/hyperlink" Target="https://pbs.twimg.com/media/EA1I8WRWwAAx-hw.jpg" TargetMode="External" /><Relationship Id="rId216" Type="http://schemas.openxmlformats.org/officeDocument/2006/relationships/hyperlink" Target="https://pbs.twimg.com/media/EA1D1hkXoAElfnZ.jpg" TargetMode="External" /><Relationship Id="rId217" Type="http://schemas.openxmlformats.org/officeDocument/2006/relationships/hyperlink" Target="https://pbs.twimg.com/amplify_video_thumb/1123207785813020673/img/mcAFROj9OoLJIdiu.jpg" TargetMode="External" /><Relationship Id="rId218" Type="http://schemas.openxmlformats.org/officeDocument/2006/relationships/hyperlink" Target="http://pbs.twimg.com/profile_images/1108025351429652481/TVNIvC1m_normal.jpg" TargetMode="External" /><Relationship Id="rId219" Type="http://schemas.openxmlformats.org/officeDocument/2006/relationships/hyperlink" Target="http://pbs.twimg.com/profile_images/769763389161762816/4QqLZ_4S_normal.jpg" TargetMode="External" /><Relationship Id="rId220" Type="http://schemas.openxmlformats.org/officeDocument/2006/relationships/hyperlink" Target="https://pbs.twimg.com/media/EA40NlCXYAAa39a.jpg" TargetMode="External" /><Relationship Id="rId221" Type="http://schemas.openxmlformats.org/officeDocument/2006/relationships/hyperlink" Target="https://pbs.twimg.com/media/EA5EZxjWsAAJG-8.jpg" TargetMode="External" /><Relationship Id="rId222" Type="http://schemas.openxmlformats.org/officeDocument/2006/relationships/hyperlink" Target="https://pbs.twimg.com/media/EA06O4hXYAE-yiv.jpg" TargetMode="External" /><Relationship Id="rId223" Type="http://schemas.openxmlformats.org/officeDocument/2006/relationships/hyperlink" Target="http://pbs.twimg.com/profile_images/1036666276255416320/AKQ3bO7S_normal.jpg" TargetMode="External" /><Relationship Id="rId224" Type="http://schemas.openxmlformats.org/officeDocument/2006/relationships/hyperlink" Target="http://pbs.twimg.com/profile_images/941763655271665667/M0ENFXBK_normal.jpg" TargetMode="External" /><Relationship Id="rId225" Type="http://schemas.openxmlformats.org/officeDocument/2006/relationships/hyperlink" Target="http://pbs.twimg.com/profile_images/953242880319152129/eWCE-H5i_normal.jpg" TargetMode="External" /><Relationship Id="rId226" Type="http://schemas.openxmlformats.org/officeDocument/2006/relationships/hyperlink" Target="http://pbs.twimg.com/profile_images/616731175332151296/04LgOcoW_normal.png" TargetMode="External" /><Relationship Id="rId227" Type="http://schemas.openxmlformats.org/officeDocument/2006/relationships/hyperlink" Target="https://pbs.twimg.com/media/EAqIPJTX4AM-IDU.jpg" TargetMode="External" /><Relationship Id="rId228" Type="http://schemas.openxmlformats.org/officeDocument/2006/relationships/hyperlink" Target="http://pbs.twimg.com/profile_images/848004580491366401/pBNfRIyD_normal.jpg" TargetMode="External" /><Relationship Id="rId229" Type="http://schemas.openxmlformats.org/officeDocument/2006/relationships/hyperlink" Target="https://pbs.twimg.com/media/EAivAfbXkAEJ0kq.jpg" TargetMode="External" /><Relationship Id="rId230" Type="http://schemas.openxmlformats.org/officeDocument/2006/relationships/hyperlink" Target="http://pbs.twimg.com/profile_images/550539498590068736/ImuKJPsS_normal.jpeg" TargetMode="External" /><Relationship Id="rId231" Type="http://schemas.openxmlformats.org/officeDocument/2006/relationships/hyperlink" Target="http://pbs.twimg.com/profile_images/697110852080693248/l04VTewd_normal.jpg" TargetMode="External" /><Relationship Id="rId232" Type="http://schemas.openxmlformats.org/officeDocument/2006/relationships/hyperlink" Target="http://pbs.twimg.com/profile_images/707531207995760640/3uZiAiHB_normal.jpg" TargetMode="External" /><Relationship Id="rId233" Type="http://schemas.openxmlformats.org/officeDocument/2006/relationships/hyperlink" Target="http://pbs.twimg.com/profile_images/1134789340779962368/qntYMNiw_normal.jpg" TargetMode="External" /><Relationship Id="rId234" Type="http://schemas.openxmlformats.org/officeDocument/2006/relationships/hyperlink" Target="http://pbs.twimg.com/profile_images/1000079425638227970/YBTExDK__normal.jpg" TargetMode="External" /><Relationship Id="rId235" Type="http://schemas.openxmlformats.org/officeDocument/2006/relationships/hyperlink" Target="http://pbs.twimg.com/profile_images/827584459675410435/gE5qF2LB_normal.jpg" TargetMode="External" /><Relationship Id="rId236" Type="http://schemas.openxmlformats.org/officeDocument/2006/relationships/hyperlink" Target="https://pbs.twimg.com/media/EA-TOmVXoAAcg62.jpg" TargetMode="External" /><Relationship Id="rId237" Type="http://schemas.openxmlformats.org/officeDocument/2006/relationships/hyperlink" Target="http://pbs.twimg.com/profile_images/647806494361133056/qGeKSbKp_normal.jpg" TargetMode="External" /><Relationship Id="rId238" Type="http://schemas.openxmlformats.org/officeDocument/2006/relationships/hyperlink" Target="http://pbs.twimg.com/profile_images/1145703101585854470/dSItZ0KJ_normal.png" TargetMode="External" /><Relationship Id="rId239" Type="http://schemas.openxmlformats.org/officeDocument/2006/relationships/hyperlink" Target="https://pbs.twimg.com/media/EA1DlRUXYAA-sYr.jpg" TargetMode="External" /><Relationship Id="rId240" Type="http://schemas.openxmlformats.org/officeDocument/2006/relationships/hyperlink" Target="http://pbs.twimg.com/profile_images/450462164902359040/O1uBndkm_normal.jpeg" TargetMode="External" /><Relationship Id="rId241" Type="http://schemas.openxmlformats.org/officeDocument/2006/relationships/hyperlink" Target="http://pbs.twimg.com/profile_images/1003286674078457859/imC5pANg_normal.jpg" TargetMode="External" /><Relationship Id="rId242" Type="http://schemas.openxmlformats.org/officeDocument/2006/relationships/hyperlink" Target="http://pbs.twimg.com/profile_images/927915838568624128/_JxjXf2Y_normal.jpg" TargetMode="External" /><Relationship Id="rId243" Type="http://schemas.openxmlformats.org/officeDocument/2006/relationships/hyperlink" Target="http://pbs.twimg.com/profile_images/484756288841060352/1ewtdcQT_normal.jpeg" TargetMode="External" /><Relationship Id="rId244" Type="http://schemas.openxmlformats.org/officeDocument/2006/relationships/hyperlink" Target="http://pbs.twimg.com/profile_images/421042345144881153/_ePhWwmB_normal.jpeg" TargetMode="External" /><Relationship Id="rId245" Type="http://schemas.openxmlformats.org/officeDocument/2006/relationships/hyperlink" Target="http://pbs.twimg.com/profile_images/481848346135379968/lqSd_4pd_normal.jpeg" TargetMode="External" /><Relationship Id="rId246" Type="http://schemas.openxmlformats.org/officeDocument/2006/relationships/hyperlink" Target="http://pbs.twimg.com/profile_images/719688849606230016/LmnIPxI5_normal.jpg" TargetMode="External" /><Relationship Id="rId247" Type="http://schemas.openxmlformats.org/officeDocument/2006/relationships/hyperlink" Target="https://pbs.twimg.com/media/EBE6wzrUIAAAgU3.jpg" TargetMode="External" /><Relationship Id="rId248" Type="http://schemas.openxmlformats.org/officeDocument/2006/relationships/hyperlink" Target="http://pbs.twimg.com/profile_images/378800000317464153/aca922cbd6727760edeff93a4f6f223d_normal.jpeg" TargetMode="External" /><Relationship Id="rId249" Type="http://schemas.openxmlformats.org/officeDocument/2006/relationships/hyperlink" Target="http://pbs.twimg.com/profile_images/1017134946295656448/t3nNTTGs_normal.jpg" TargetMode="External" /><Relationship Id="rId250" Type="http://schemas.openxmlformats.org/officeDocument/2006/relationships/hyperlink" Target="http://pbs.twimg.com/profile_images/1117105155780911104/wHKxyVPI_normal.jpg" TargetMode="External" /><Relationship Id="rId251" Type="http://schemas.openxmlformats.org/officeDocument/2006/relationships/hyperlink" Target="http://pbs.twimg.com/profile_images/998849399982735360/J0vq8jJ5_normal.jpg" TargetMode="External" /><Relationship Id="rId252" Type="http://schemas.openxmlformats.org/officeDocument/2006/relationships/hyperlink" Target="https://pbs.twimg.com/media/EBNGy4VXkAAXLJo.jpg" TargetMode="External" /><Relationship Id="rId253" Type="http://schemas.openxmlformats.org/officeDocument/2006/relationships/hyperlink" Target="http://pbs.twimg.com/profile_images/2696014099/061f29d67362ad158aba8bd38ab6f97b_normal.jpeg" TargetMode="External" /><Relationship Id="rId254" Type="http://schemas.openxmlformats.org/officeDocument/2006/relationships/hyperlink" Target="http://pbs.twimg.com/profile_images/1126149918018678784/VlyZK3gK_normal.png" TargetMode="External" /><Relationship Id="rId255" Type="http://schemas.openxmlformats.org/officeDocument/2006/relationships/hyperlink" Target="http://pbs.twimg.com/profile_images/1066427650611265536/2rb68DGI_normal.jpg" TargetMode="External" /><Relationship Id="rId256" Type="http://schemas.openxmlformats.org/officeDocument/2006/relationships/hyperlink" Target="http://pbs.twimg.com/profile_images/915914219958276096/zEAOnUOJ_normal.jpg" TargetMode="External" /><Relationship Id="rId257" Type="http://schemas.openxmlformats.org/officeDocument/2006/relationships/hyperlink" Target="http://pbs.twimg.com/profile_images/1062334962626674688/h58jRq-2_normal.jpg" TargetMode="External" /><Relationship Id="rId258" Type="http://schemas.openxmlformats.org/officeDocument/2006/relationships/hyperlink" Target="http://pbs.twimg.com/profile_images/378800000780676446/f237307ef56d594aa0e943fe03216391_normal.jpeg" TargetMode="External" /><Relationship Id="rId259" Type="http://schemas.openxmlformats.org/officeDocument/2006/relationships/hyperlink" Target="http://pbs.twimg.com/profile_images/1062334962626674688/h58jRq-2_normal.jpg" TargetMode="External" /><Relationship Id="rId260" Type="http://schemas.openxmlformats.org/officeDocument/2006/relationships/hyperlink" Target="http://pbs.twimg.com/profile_images/972075883770019840/GUPZ2Z8k_normal.jpg" TargetMode="External" /><Relationship Id="rId261" Type="http://schemas.openxmlformats.org/officeDocument/2006/relationships/hyperlink" Target="http://pbs.twimg.com/profile_images/1035643441500364800/KO40Wps6_normal.jpg" TargetMode="External" /><Relationship Id="rId262" Type="http://schemas.openxmlformats.org/officeDocument/2006/relationships/hyperlink" Target="http://pbs.twimg.com/profile_images/648791451372011520/_wVUYtwL_normal.png" TargetMode="External" /><Relationship Id="rId263" Type="http://schemas.openxmlformats.org/officeDocument/2006/relationships/hyperlink" Target="http://pbs.twimg.com/profile_images/1110353523345145856/BWgyjb_b_normal.jpg" TargetMode="External" /><Relationship Id="rId264" Type="http://schemas.openxmlformats.org/officeDocument/2006/relationships/hyperlink" Target="http://pbs.twimg.com/profile_images/848637347273080832/yuP-sazu_normal.jpg" TargetMode="External" /><Relationship Id="rId265" Type="http://schemas.openxmlformats.org/officeDocument/2006/relationships/hyperlink" Target="http://pbs.twimg.com/profile_images/987024801750380544/tBzvT_tj_normal.jpg" TargetMode="External" /><Relationship Id="rId266" Type="http://schemas.openxmlformats.org/officeDocument/2006/relationships/hyperlink" Target="http://pbs.twimg.com/profile_images/900608823899021316/gTi-uQyJ_normal.jpg" TargetMode="External" /><Relationship Id="rId267" Type="http://schemas.openxmlformats.org/officeDocument/2006/relationships/hyperlink" Target="http://pbs.twimg.com/profile_images/618861657083658241/3IKF_a-6_normal.png" TargetMode="External" /><Relationship Id="rId268" Type="http://schemas.openxmlformats.org/officeDocument/2006/relationships/hyperlink" Target="http://pbs.twimg.com/profile_images/1150276175245324288/XOG6oHCK_normal.jpg" TargetMode="External" /><Relationship Id="rId269" Type="http://schemas.openxmlformats.org/officeDocument/2006/relationships/hyperlink" Target="http://pbs.twimg.com/profile_images/575735462779822083/z41QAqc__normal.jpeg" TargetMode="External" /><Relationship Id="rId270" Type="http://schemas.openxmlformats.org/officeDocument/2006/relationships/hyperlink" Target="http://pbs.twimg.com/profile_images/1155503106320490497/4LjcmyFe_normal.jpg" TargetMode="External" /><Relationship Id="rId271" Type="http://schemas.openxmlformats.org/officeDocument/2006/relationships/hyperlink" Target="http://pbs.twimg.com/profile_images/1050684898976120832/jeMWXGTF_normal.jpg" TargetMode="External" /><Relationship Id="rId272" Type="http://schemas.openxmlformats.org/officeDocument/2006/relationships/hyperlink" Target="http://pbs.twimg.com/profile_images/1105917780635865088/5hO_e8ke_normal.jpg" TargetMode="External" /><Relationship Id="rId273" Type="http://schemas.openxmlformats.org/officeDocument/2006/relationships/hyperlink" Target="http://pbs.twimg.com/profile_images/799271730116173824/Deqcs150_normal.jpg" TargetMode="External" /><Relationship Id="rId274" Type="http://schemas.openxmlformats.org/officeDocument/2006/relationships/hyperlink" Target="http://pbs.twimg.com/profile_images/1149665511111704577/dGGh5mQ5_normal.jpg" TargetMode="External" /><Relationship Id="rId275" Type="http://schemas.openxmlformats.org/officeDocument/2006/relationships/hyperlink" Target="http://pbs.twimg.com/profile_images/666203250002120704/wYFqiQOh_normal.jpg" TargetMode="External" /><Relationship Id="rId276" Type="http://schemas.openxmlformats.org/officeDocument/2006/relationships/hyperlink" Target="http://pbs.twimg.com/profile_images/1082217758895624192/QZQ_M-VB_normal.jpg" TargetMode="External" /><Relationship Id="rId277" Type="http://schemas.openxmlformats.org/officeDocument/2006/relationships/hyperlink" Target="http://pbs.twimg.com/profile_images/550682286413594625/lC6sfoXR_normal.jpeg" TargetMode="External" /><Relationship Id="rId278" Type="http://schemas.openxmlformats.org/officeDocument/2006/relationships/hyperlink" Target="http://pbs.twimg.com/profile_images/986202760881336320/2MRBBaFE_normal.jpg" TargetMode="External" /><Relationship Id="rId279" Type="http://schemas.openxmlformats.org/officeDocument/2006/relationships/hyperlink" Target="http://pbs.twimg.com/profile_images/986202760881336320/2MRBBaFE_normal.jpg" TargetMode="External" /><Relationship Id="rId280" Type="http://schemas.openxmlformats.org/officeDocument/2006/relationships/hyperlink" Target="http://pbs.twimg.com/profile_images/838766542468829184/BUSPSPJV_normal.jpg" TargetMode="External" /><Relationship Id="rId281" Type="http://schemas.openxmlformats.org/officeDocument/2006/relationships/hyperlink" Target="http://pbs.twimg.com/profile_images/1125032533668843520/enVZwmuI_normal.jpg" TargetMode="External" /><Relationship Id="rId282" Type="http://schemas.openxmlformats.org/officeDocument/2006/relationships/hyperlink" Target="http://pbs.twimg.com/profile_images/968158900490067968/71a4pOal_normal.jpg" TargetMode="External" /><Relationship Id="rId283" Type="http://schemas.openxmlformats.org/officeDocument/2006/relationships/hyperlink" Target="http://pbs.twimg.com/profile_images/945993432538984449/g7VtvMJt_normal.jpg" TargetMode="External" /><Relationship Id="rId284" Type="http://schemas.openxmlformats.org/officeDocument/2006/relationships/hyperlink" Target="http://pbs.twimg.com/profile_images/945993432538984449/g7VtvMJt_normal.jpg" TargetMode="External" /><Relationship Id="rId285" Type="http://schemas.openxmlformats.org/officeDocument/2006/relationships/hyperlink" Target="http://pbs.twimg.com/profile_images/945993432538984449/g7VtvMJt_normal.jpg" TargetMode="External" /><Relationship Id="rId286" Type="http://schemas.openxmlformats.org/officeDocument/2006/relationships/hyperlink" Target="https://pbs.twimg.com/media/D-8Prn8XkAAhXwy.jpg" TargetMode="External" /><Relationship Id="rId287" Type="http://schemas.openxmlformats.org/officeDocument/2006/relationships/hyperlink" Target="http://pbs.twimg.com/profile_images/1101263083136339968/Q2vVZblf_normal.jpg" TargetMode="External" /><Relationship Id="rId288" Type="http://schemas.openxmlformats.org/officeDocument/2006/relationships/hyperlink" Target="http://pbs.twimg.com/profile_images/746486676558651392/fXI24M_9_normal.jpg" TargetMode="External" /><Relationship Id="rId289" Type="http://schemas.openxmlformats.org/officeDocument/2006/relationships/hyperlink" Target="http://pbs.twimg.com/profile_images/1009800500659834880/Yp2W8sl0_normal.jpg" TargetMode="External" /><Relationship Id="rId290" Type="http://schemas.openxmlformats.org/officeDocument/2006/relationships/hyperlink" Target="http://pbs.twimg.com/profile_images/1009800500659834880/Yp2W8sl0_normal.jpg" TargetMode="External" /><Relationship Id="rId291" Type="http://schemas.openxmlformats.org/officeDocument/2006/relationships/hyperlink" Target="http://pbs.twimg.com/profile_images/864776511437647872/5HY790ol_normal.jpg" TargetMode="External" /><Relationship Id="rId292" Type="http://schemas.openxmlformats.org/officeDocument/2006/relationships/hyperlink" Target="http://pbs.twimg.com/profile_images/864776511437647872/5HY790ol_normal.jpg" TargetMode="External" /><Relationship Id="rId293" Type="http://schemas.openxmlformats.org/officeDocument/2006/relationships/hyperlink" Target="http://pbs.twimg.com/profile_images/989152799018668032/Su83f-F6_normal.jpg" TargetMode="External" /><Relationship Id="rId294" Type="http://schemas.openxmlformats.org/officeDocument/2006/relationships/hyperlink" Target="http://pbs.twimg.com/profile_images/850007617804095488/wy4mWmQ__normal.jpg" TargetMode="External" /><Relationship Id="rId295" Type="http://schemas.openxmlformats.org/officeDocument/2006/relationships/hyperlink" Target="https://pbs.twimg.com/media/EBR0FOxXsAEJr8F.jpg" TargetMode="External" /><Relationship Id="rId296" Type="http://schemas.openxmlformats.org/officeDocument/2006/relationships/hyperlink" Target="http://pbs.twimg.com/profile_images/780423629473546241/9BjyjaKZ_normal.jpg" TargetMode="External" /><Relationship Id="rId297" Type="http://schemas.openxmlformats.org/officeDocument/2006/relationships/hyperlink" Target="https://pbs.twimg.com/media/EBSK1m6U0AAyp-E.jpg" TargetMode="External" /><Relationship Id="rId298" Type="http://schemas.openxmlformats.org/officeDocument/2006/relationships/hyperlink" Target="https://pbs.twimg.com/media/EBSQCRCXUAAMs7K.jpg" TargetMode="External" /><Relationship Id="rId299" Type="http://schemas.openxmlformats.org/officeDocument/2006/relationships/hyperlink" Target="http://pbs.twimg.com/profile_images/1080380520968716289/E-1zvoMK_normal.jpg" TargetMode="External" /><Relationship Id="rId300" Type="http://schemas.openxmlformats.org/officeDocument/2006/relationships/hyperlink" Target="http://pbs.twimg.com/profile_images/994566921587712000/sjtMgTIi_normal.jpg" TargetMode="External" /><Relationship Id="rId301" Type="http://schemas.openxmlformats.org/officeDocument/2006/relationships/hyperlink" Target="https://pbs.twimg.com/media/EBSrar0X4AAgimV.jpg" TargetMode="External" /><Relationship Id="rId302" Type="http://schemas.openxmlformats.org/officeDocument/2006/relationships/hyperlink" Target="http://pbs.twimg.com/profile_images/486303105240141824/iq21HpXh_normal.jpeg" TargetMode="External" /><Relationship Id="rId303" Type="http://schemas.openxmlformats.org/officeDocument/2006/relationships/hyperlink" Target="https://pbs.twimg.com/media/EBTGBh2WsAA_uPX.jpg" TargetMode="External" /><Relationship Id="rId304" Type="http://schemas.openxmlformats.org/officeDocument/2006/relationships/hyperlink" Target="https://pbs.twimg.com/media/EBTiy6uXoAAd1DF.png" TargetMode="External" /><Relationship Id="rId305" Type="http://schemas.openxmlformats.org/officeDocument/2006/relationships/hyperlink" Target="http://pbs.twimg.com/profile_images/1102508403031764993/rmwy8sPb_normal.jpg" TargetMode="External" /><Relationship Id="rId306" Type="http://schemas.openxmlformats.org/officeDocument/2006/relationships/hyperlink" Target="http://pbs.twimg.com/profile_images/1147964416304001024/Du8bXwP__normal.png" TargetMode="External" /><Relationship Id="rId307" Type="http://schemas.openxmlformats.org/officeDocument/2006/relationships/hyperlink" Target="http://pbs.twimg.com/profile_images/1102167968283328512/kADsSB91_normal.jpg" TargetMode="External" /><Relationship Id="rId308" Type="http://schemas.openxmlformats.org/officeDocument/2006/relationships/hyperlink" Target="http://pbs.twimg.com/profile_images/1139096637714735105/jaRvLh5S_normal.jpg" TargetMode="External" /><Relationship Id="rId309" Type="http://schemas.openxmlformats.org/officeDocument/2006/relationships/hyperlink" Target="http://pbs.twimg.com/profile_images/1002279562108076035/Ez1pYzTA_normal.jpg" TargetMode="External" /><Relationship Id="rId310" Type="http://schemas.openxmlformats.org/officeDocument/2006/relationships/hyperlink" Target="https://pbs.twimg.com/media/EBXnTQxXkAAUEt-.jpg" TargetMode="External" /><Relationship Id="rId311" Type="http://schemas.openxmlformats.org/officeDocument/2006/relationships/hyperlink" Target="https://pbs.twimg.com/media/EBXnqHNWsAIKasM.png" TargetMode="External" /><Relationship Id="rId312" Type="http://schemas.openxmlformats.org/officeDocument/2006/relationships/hyperlink" Target="http://pbs.twimg.com/profile_images/498884959969763328/5OWIr_NQ_normal.jpeg" TargetMode="External" /><Relationship Id="rId313" Type="http://schemas.openxmlformats.org/officeDocument/2006/relationships/hyperlink" Target="http://pbs.twimg.com/profile_images/958063733514883072/kGwOIkky_normal.jpg" TargetMode="External" /><Relationship Id="rId314" Type="http://schemas.openxmlformats.org/officeDocument/2006/relationships/hyperlink" Target="http://pbs.twimg.com/profile_images/1107987698328002561/eIpp9_IE_normal.png" TargetMode="External" /><Relationship Id="rId315" Type="http://schemas.openxmlformats.org/officeDocument/2006/relationships/hyperlink" Target="http://pbs.twimg.com/profile_images/1107987698328002561/eIpp9_IE_normal.png" TargetMode="External" /><Relationship Id="rId316" Type="http://schemas.openxmlformats.org/officeDocument/2006/relationships/hyperlink" Target="http://pbs.twimg.com/profile_images/894244711380246529/wiPqZEVI_normal.jpg" TargetMode="External" /><Relationship Id="rId317" Type="http://schemas.openxmlformats.org/officeDocument/2006/relationships/hyperlink" Target="http://pbs.twimg.com/profile_images/1082222180212109313/2xzatsgu_normal.jpg" TargetMode="External" /><Relationship Id="rId318" Type="http://schemas.openxmlformats.org/officeDocument/2006/relationships/hyperlink" Target="http://pbs.twimg.com/profile_images/1092703728346501120/7iyWdQu0_normal.jpg" TargetMode="External" /><Relationship Id="rId319" Type="http://schemas.openxmlformats.org/officeDocument/2006/relationships/hyperlink" Target="http://pbs.twimg.com/profile_images/1128153065692061696/LBpL2e1L_normal.jpg" TargetMode="External" /><Relationship Id="rId320" Type="http://schemas.openxmlformats.org/officeDocument/2006/relationships/hyperlink" Target="http://pbs.twimg.com/profile_images/1161251273972363264/YkN0iccU_normal.jpg" TargetMode="External" /><Relationship Id="rId321" Type="http://schemas.openxmlformats.org/officeDocument/2006/relationships/hyperlink" Target="http://pbs.twimg.com/profile_images/372216815/Conwy_Valley_060809_crop_normal.jpg" TargetMode="External" /><Relationship Id="rId322" Type="http://schemas.openxmlformats.org/officeDocument/2006/relationships/hyperlink" Target="http://pbs.twimg.com/profile_images/1020952512843665408/OHDPM3zA_normal.jpg" TargetMode="External" /><Relationship Id="rId323" Type="http://schemas.openxmlformats.org/officeDocument/2006/relationships/hyperlink" Target="http://pbs.twimg.com/profile_images/698345662329577473/ej5BMKzI_normal.jpg" TargetMode="External" /><Relationship Id="rId324" Type="http://schemas.openxmlformats.org/officeDocument/2006/relationships/hyperlink" Target="http://pbs.twimg.com/profile_images/378800000047386640/6e8e019d065547f25b6331dbb353f8a3_normal.jpeg" TargetMode="External" /><Relationship Id="rId325" Type="http://schemas.openxmlformats.org/officeDocument/2006/relationships/hyperlink" Target="http://pbs.twimg.com/profile_images/717597083000156160/6jKsGYfy_normal.jpg" TargetMode="External" /><Relationship Id="rId326" Type="http://schemas.openxmlformats.org/officeDocument/2006/relationships/hyperlink" Target="http://pbs.twimg.com/profile_images/1138819582951591937/9CTtXdux_normal.png" TargetMode="External" /><Relationship Id="rId327" Type="http://schemas.openxmlformats.org/officeDocument/2006/relationships/hyperlink" Target="http://pbs.twimg.com/profile_images/975123423801298944/IoZBc3T6_normal.jpg" TargetMode="External" /><Relationship Id="rId328" Type="http://schemas.openxmlformats.org/officeDocument/2006/relationships/hyperlink" Target="http://pbs.twimg.com/profile_images/808444491170508801/q_-AuLP9_normal.jpg" TargetMode="External" /><Relationship Id="rId329" Type="http://schemas.openxmlformats.org/officeDocument/2006/relationships/hyperlink" Target="http://pbs.twimg.com/profile_images/922202723096973313/Q_GKo8Fc_normal.jpg" TargetMode="External" /><Relationship Id="rId330" Type="http://schemas.openxmlformats.org/officeDocument/2006/relationships/hyperlink" Target="http://pbs.twimg.com/profile_images/922202723096973313/Q_GKo8Fc_normal.jpg" TargetMode="External" /><Relationship Id="rId331" Type="http://schemas.openxmlformats.org/officeDocument/2006/relationships/hyperlink" Target="http://pbs.twimg.com/profile_images/906266084541595648/vTlT2tLC_normal.jpg" TargetMode="External" /><Relationship Id="rId332" Type="http://schemas.openxmlformats.org/officeDocument/2006/relationships/hyperlink" Target="http://pbs.twimg.com/profile_images/2998759076/81e8f8eb1d04955a01e988e554baca08_normal.jpeg" TargetMode="External" /><Relationship Id="rId333" Type="http://schemas.openxmlformats.org/officeDocument/2006/relationships/hyperlink" Target="http://pbs.twimg.com/profile_images/2998759076/81e8f8eb1d04955a01e988e554baca08_normal.jpeg" TargetMode="External" /><Relationship Id="rId334" Type="http://schemas.openxmlformats.org/officeDocument/2006/relationships/hyperlink" Target="http://pbs.twimg.com/profile_images/2998759076/81e8f8eb1d04955a01e988e554baca08_normal.jpeg" TargetMode="External" /><Relationship Id="rId335" Type="http://schemas.openxmlformats.org/officeDocument/2006/relationships/hyperlink" Target="http://pbs.twimg.com/profile_images/2998759076/81e8f8eb1d04955a01e988e554baca08_normal.jpeg" TargetMode="External" /><Relationship Id="rId336" Type="http://schemas.openxmlformats.org/officeDocument/2006/relationships/hyperlink" Target="http://pbs.twimg.com/profile_images/865901096392425472/F6N3KVx2_normal.jpg" TargetMode="External" /><Relationship Id="rId337" Type="http://schemas.openxmlformats.org/officeDocument/2006/relationships/hyperlink" Target="http://pbs.twimg.com/profile_images/785207304253763586/P99xvrgG_normal.jpg" TargetMode="External" /><Relationship Id="rId338" Type="http://schemas.openxmlformats.org/officeDocument/2006/relationships/hyperlink" Target="http://pbs.twimg.com/profile_images/3386452415/14f492f309703b0ae4047c39c3a7b8ed_normal.jpeg" TargetMode="External" /><Relationship Id="rId339" Type="http://schemas.openxmlformats.org/officeDocument/2006/relationships/hyperlink" Target="http://pbs.twimg.com/profile_images/3386452415/14f492f309703b0ae4047c39c3a7b8ed_normal.jpeg" TargetMode="External" /><Relationship Id="rId340" Type="http://schemas.openxmlformats.org/officeDocument/2006/relationships/hyperlink" Target="http://pbs.twimg.com/profile_images/1018542843504103424/ap3rJlxV_normal.jpg" TargetMode="External" /><Relationship Id="rId341" Type="http://schemas.openxmlformats.org/officeDocument/2006/relationships/hyperlink" Target="http://pbs.twimg.com/profile_images/785207304253763586/P99xvrgG_normal.jpg" TargetMode="External" /><Relationship Id="rId342" Type="http://schemas.openxmlformats.org/officeDocument/2006/relationships/hyperlink" Target="http://pbs.twimg.com/profile_images/733658106043981825/uJCejYd__normal.jpg" TargetMode="External" /><Relationship Id="rId343" Type="http://schemas.openxmlformats.org/officeDocument/2006/relationships/hyperlink" Target="http://pbs.twimg.com/profile_images/1063435487451467777/zicDG6bf_normal.jpg" TargetMode="External" /><Relationship Id="rId344" Type="http://schemas.openxmlformats.org/officeDocument/2006/relationships/hyperlink" Target="http://pbs.twimg.com/profile_images/865141192194891777/jreOf59z_normal.jpg" TargetMode="External" /><Relationship Id="rId345" Type="http://schemas.openxmlformats.org/officeDocument/2006/relationships/hyperlink" Target="http://pbs.twimg.com/profile_images/733658106043981825/uJCejYd__normal.jpg" TargetMode="External" /><Relationship Id="rId346" Type="http://schemas.openxmlformats.org/officeDocument/2006/relationships/hyperlink" Target="http://pbs.twimg.com/profile_images/733658106043981825/uJCejYd__normal.jpg" TargetMode="External" /><Relationship Id="rId347" Type="http://schemas.openxmlformats.org/officeDocument/2006/relationships/hyperlink" Target="http://pbs.twimg.com/profile_images/785207304253763586/P99xvrgG_normal.jpg" TargetMode="External" /><Relationship Id="rId348" Type="http://schemas.openxmlformats.org/officeDocument/2006/relationships/hyperlink" Target="http://pbs.twimg.com/profile_images/1112975350185803777/iMd4uyfW_normal.png" TargetMode="External" /><Relationship Id="rId349" Type="http://schemas.openxmlformats.org/officeDocument/2006/relationships/hyperlink" Target="http://pbs.twimg.com/profile_images/996346887048499200/3YkUS1WQ_normal.jpg" TargetMode="External" /><Relationship Id="rId350" Type="http://schemas.openxmlformats.org/officeDocument/2006/relationships/hyperlink" Target="https://pbs.twimg.com/media/EBRZSn-WsAAaMtV.png" TargetMode="External" /><Relationship Id="rId351" Type="http://schemas.openxmlformats.org/officeDocument/2006/relationships/hyperlink" Target="http://pbs.twimg.com/profile_images/3020534095/0e9f10e3b56652032a533a0a9a0bd5e1_normal.png" TargetMode="External" /><Relationship Id="rId352" Type="http://schemas.openxmlformats.org/officeDocument/2006/relationships/hyperlink" Target="https://pbs.twimg.com/media/EBdkaWAWsAAX0ER.jpg" TargetMode="External" /><Relationship Id="rId353" Type="http://schemas.openxmlformats.org/officeDocument/2006/relationships/hyperlink" Target="http://pbs.twimg.com/profile_images/978182066318774278/w9YfusGY_normal.jpg" TargetMode="External" /><Relationship Id="rId354" Type="http://schemas.openxmlformats.org/officeDocument/2006/relationships/hyperlink" Target="http://pbs.twimg.com/profile_images/1061904398178246656/CefBZu_g_normal.jpg" TargetMode="External" /><Relationship Id="rId355" Type="http://schemas.openxmlformats.org/officeDocument/2006/relationships/hyperlink" Target="http://pbs.twimg.com/profile_images/650279558088802304/Foi8eSvx_normal.jpg" TargetMode="External" /><Relationship Id="rId356" Type="http://schemas.openxmlformats.org/officeDocument/2006/relationships/hyperlink" Target="http://pbs.twimg.com/profile_images/801503379788861440/M1mPEQhx_normal.jpg" TargetMode="External" /><Relationship Id="rId357" Type="http://schemas.openxmlformats.org/officeDocument/2006/relationships/hyperlink" Target="http://pbs.twimg.com/profile_images/1087131598711967744/evnpvvV2_normal.jpg" TargetMode="External" /><Relationship Id="rId358" Type="http://schemas.openxmlformats.org/officeDocument/2006/relationships/hyperlink" Target="https://pbs.twimg.com/media/EBfjb3vXoAAtQiB.jpg" TargetMode="External" /><Relationship Id="rId359" Type="http://schemas.openxmlformats.org/officeDocument/2006/relationships/hyperlink" Target="http://pbs.twimg.com/profile_images/765198503203274753/UfDOhrbX_normal.jpg" TargetMode="External" /><Relationship Id="rId360" Type="http://schemas.openxmlformats.org/officeDocument/2006/relationships/hyperlink" Target="https://pbs.twimg.com/media/D_vM-nAU0AATDr_.jpg" TargetMode="External" /><Relationship Id="rId361" Type="http://schemas.openxmlformats.org/officeDocument/2006/relationships/hyperlink" Target="https://pbs.twimg.com/media/D_fJetXUIAIg-qh.jpg" TargetMode="External" /><Relationship Id="rId362" Type="http://schemas.openxmlformats.org/officeDocument/2006/relationships/hyperlink" Target="https://pbs.twimg.com/media/D_KsoQqVAAEZ1Tk.jpg" TargetMode="External" /><Relationship Id="rId363" Type="http://schemas.openxmlformats.org/officeDocument/2006/relationships/hyperlink" Target="https://pbs.twimg.com/media/D_F-_kcVUAA_PD5.jpg" TargetMode="External" /><Relationship Id="rId364" Type="http://schemas.openxmlformats.org/officeDocument/2006/relationships/hyperlink" Target="https://pbs.twimg.com/media/EBNG17jUwAARPw2.jpg" TargetMode="External" /><Relationship Id="rId365" Type="http://schemas.openxmlformats.org/officeDocument/2006/relationships/hyperlink" Target="https://pbs.twimg.com/media/EBRMgPyU8AASvkA.jpg" TargetMode="External" /><Relationship Id="rId366" Type="http://schemas.openxmlformats.org/officeDocument/2006/relationships/hyperlink" Target="https://pbs.twimg.com/media/EBVqGPmU4AAD9cA.jpg" TargetMode="External" /><Relationship Id="rId367" Type="http://schemas.openxmlformats.org/officeDocument/2006/relationships/hyperlink" Target="https://pbs.twimg.com/media/EBa8UucU0AEF-NI.jpg" TargetMode="External" /><Relationship Id="rId368" Type="http://schemas.openxmlformats.org/officeDocument/2006/relationships/hyperlink" Target="http://pbs.twimg.com/profile_images/796604927787335680/TLj3BCwz_normal.jpg" TargetMode="External" /><Relationship Id="rId369" Type="http://schemas.openxmlformats.org/officeDocument/2006/relationships/hyperlink" Target="http://pbs.twimg.com/profile_images/644404106505777154/UdAyero2_normal.jpg" TargetMode="External" /><Relationship Id="rId370" Type="http://schemas.openxmlformats.org/officeDocument/2006/relationships/hyperlink" Target="https://pbs.twimg.com/media/EBcLo3YUIAABuI6.jpg" TargetMode="External" /><Relationship Id="rId371" Type="http://schemas.openxmlformats.org/officeDocument/2006/relationships/hyperlink" Target="https://pbs.twimg.com/media/EA5ci_qUYAEkFHh.jpg" TargetMode="External" /><Relationship Id="rId372" Type="http://schemas.openxmlformats.org/officeDocument/2006/relationships/hyperlink" Target="https://pbs.twimg.com/media/EA9pczHU4AEhXaD.jpg" TargetMode="External" /><Relationship Id="rId373" Type="http://schemas.openxmlformats.org/officeDocument/2006/relationships/hyperlink" Target="https://pbs.twimg.com/media/EBN9kvRU8AAQ1qS.jpg" TargetMode="External" /><Relationship Id="rId374" Type="http://schemas.openxmlformats.org/officeDocument/2006/relationships/hyperlink" Target="https://pbs.twimg.com/media/EBOABqKUwAITc_v.jpg" TargetMode="External" /><Relationship Id="rId375" Type="http://schemas.openxmlformats.org/officeDocument/2006/relationships/hyperlink" Target="https://pbs.twimg.com/media/EBYZr9pUEAA23ei.jpg" TargetMode="External" /><Relationship Id="rId376" Type="http://schemas.openxmlformats.org/officeDocument/2006/relationships/hyperlink" Target="https://pbs.twimg.com/media/EBhezydVAAAbLqM.jpg" TargetMode="External" /><Relationship Id="rId377" Type="http://schemas.openxmlformats.org/officeDocument/2006/relationships/hyperlink" Target="http://pbs.twimg.com/profile_images/1135736830169681920/jeMcQbwP_normal.jpg" TargetMode="External" /><Relationship Id="rId378" Type="http://schemas.openxmlformats.org/officeDocument/2006/relationships/hyperlink" Target="https://pbs.twimg.com/media/EA6dD6aX4AAu3I5.png" TargetMode="External" /><Relationship Id="rId379" Type="http://schemas.openxmlformats.org/officeDocument/2006/relationships/hyperlink" Target="http://pbs.twimg.com/profile_images/961704619729674240/k0MG4g7w_normal.jpg" TargetMode="External" /><Relationship Id="rId380" Type="http://schemas.openxmlformats.org/officeDocument/2006/relationships/hyperlink" Target="https://pbs.twimg.com/media/EBiWdkrUcAIzbQK.jpg" TargetMode="External" /><Relationship Id="rId381" Type="http://schemas.openxmlformats.org/officeDocument/2006/relationships/hyperlink" Target="http://pbs.twimg.com/profile_images/3346678364/df597d5eab11cb408e24b7a2a2a5961d_normal.png" TargetMode="External" /><Relationship Id="rId382" Type="http://schemas.openxmlformats.org/officeDocument/2006/relationships/hyperlink" Target="http://pbs.twimg.com/profile_images/1112290598562816000/LUwfYINX_normal.jpg" TargetMode="External" /><Relationship Id="rId383" Type="http://schemas.openxmlformats.org/officeDocument/2006/relationships/hyperlink" Target="http://pbs.twimg.com/profile_images/1384800514/10_normal.jpg" TargetMode="External" /><Relationship Id="rId384" Type="http://schemas.openxmlformats.org/officeDocument/2006/relationships/hyperlink" Target="https://pbs.twimg.com/media/EBM6dQAXoAAUG7f.jpg" TargetMode="External" /><Relationship Id="rId385" Type="http://schemas.openxmlformats.org/officeDocument/2006/relationships/hyperlink" Target="https://pbs.twimg.com/media/EBmpUanXUAALQqq.jpg" TargetMode="External" /><Relationship Id="rId386" Type="http://schemas.openxmlformats.org/officeDocument/2006/relationships/hyperlink" Target="https://pbs.twimg.com/media/EBM5wPtXkAE73Gw.jpg" TargetMode="External" /><Relationship Id="rId387" Type="http://schemas.openxmlformats.org/officeDocument/2006/relationships/hyperlink" Target="https://pbs.twimg.com/media/EBmqDVuWsAA34JE.jpg" TargetMode="External" /><Relationship Id="rId388" Type="http://schemas.openxmlformats.org/officeDocument/2006/relationships/hyperlink" Target="http://pbs.twimg.com/profile_images/1133373889772511232/BUGEydvS_normal.jpg" TargetMode="External" /><Relationship Id="rId389" Type="http://schemas.openxmlformats.org/officeDocument/2006/relationships/hyperlink" Target="http://pbs.twimg.com/profile_images/1133373889772511232/BUGEydvS_normal.jpg" TargetMode="External" /><Relationship Id="rId390" Type="http://schemas.openxmlformats.org/officeDocument/2006/relationships/hyperlink" Target="https://pbs.twimg.com/media/EA45H0-XsAATIcU.jpg" TargetMode="External" /><Relationship Id="rId391" Type="http://schemas.openxmlformats.org/officeDocument/2006/relationships/hyperlink" Target="http://pbs.twimg.com/profile_images/896056294246952972/BEWpvdiE_normal.jpg" TargetMode="External" /><Relationship Id="rId392" Type="http://schemas.openxmlformats.org/officeDocument/2006/relationships/hyperlink" Target="http://pbs.twimg.com/profile_images/896056294246952972/BEWpvdiE_normal.jpg" TargetMode="External" /><Relationship Id="rId393" Type="http://schemas.openxmlformats.org/officeDocument/2006/relationships/hyperlink" Target="http://pbs.twimg.com/profile_images/896056294246952972/BEWpvdiE_normal.jpg" TargetMode="External" /><Relationship Id="rId394" Type="http://schemas.openxmlformats.org/officeDocument/2006/relationships/hyperlink" Target="http://pbs.twimg.com/profile_images/896056294246952972/BEWpvdiE_normal.jpg" TargetMode="External" /><Relationship Id="rId395" Type="http://schemas.openxmlformats.org/officeDocument/2006/relationships/hyperlink" Target="http://pbs.twimg.com/profile_images/678544786337460225/1nS8KxK2_normal.jpg" TargetMode="External" /><Relationship Id="rId396" Type="http://schemas.openxmlformats.org/officeDocument/2006/relationships/hyperlink" Target="http://pbs.twimg.com/profile_images/896056294246952972/BEWpvdiE_normal.jpg" TargetMode="External" /><Relationship Id="rId397" Type="http://schemas.openxmlformats.org/officeDocument/2006/relationships/hyperlink" Target="http://pbs.twimg.com/profile_images/896056294246952972/BEWpvdiE_normal.jpg" TargetMode="External" /><Relationship Id="rId398" Type="http://schemas.openxmlformats.org/officeDocument/2006/relationships/hyperlink" Target="http://pbs.twimg.com/profile_images/896056294246952972/BEWpvdiE_normal.jpg" TargetMode="External" /><Relationship Id="rId399" Type="http://schemas.openxmlformats.org/officeDocument/2006/relationships/hyperlink" Target="http://pbs.twimg.com/profile_images/896056294246952972/BEWpvdiE_normal.jpg" TargetMode="External" /><Relationship Id="rId400" Type="http://schemas.openxmlformats.org/officeDocument/2006/relationships/hyperlink" Target="http://pbs.twimg.com/profile_images/727239253529350144/Syga1r2Z_normal.jpg" TargetMode="External" /><Relationship Id="rId401" Type="http://schemas.openxmlformats.org/officeDocument/2006/relationships/hyperlink" Target="http://pbs.twimg.com/profile_images/896056294246952972/BEWpvdiE_normal.jpg" TargetMode="External" /><Relationship Id="rId402" Type="http://schemas.openxmlformats.org/officeDocument/2006/relationships/hyperlink" Target="http://pbs.twimg.com/profile_images/804107816646512640/7mOLwBRk_normal.jpg" TargetMode="External" /><Relationship Id="rId403" Type="http://schemas.openxmlformats.org/officeDocument/2006/relationships/hyperlink" Target="http://pbs.twimg.com/profile_images/998455730821722113/SaWxYhZk_normal.jpg" TargetMode="External" /><Relationship Id="rId404" Type="http://schemas.openxmlformats.org/officeDocument/2006/relationships/hyperlink" Target="http://pbs.twimg.com/profile_images/974001091141566464/1oc131y8_normal.jpg" TargetMode="External" /><Relationship Id="rId405" Type="http://schemas.openxmlformats.org/officeDocument/2006/relationships/hyperlink" Target="http://pbs.twimg.com/profile_images/1084366403019300864/7Ud-ppjs_normal.jpg" TargetMode="External" /><Relationship Id="rId406" Type="http://schemas.openxmlformats.org/officeDocument/2006/relationships/hyperlink" Target="http://pbs.twimg.com/profile_images/1161543864303403010/rFvfBRm8_normal.jpg" TargetMode="External" /><Relationship Id="rId407" Type="http://schemas.openxmlformats.org/officeDocument/2006/relationships/hyperlink" Target="https://pbs.twimg.com/media/EBoz2pwU0AAsscY.jpg" TargetMode="External" /><Relationship Id="rId408" Type="http://schemas.openxmlformats.org/officeDocument/2006/relationships/hyperlink" Target="https://pbs.twimg.com/media/EBo0zIHU8AAGt6y.jpg" TargetMode="External" /><Relationship Id="rId409" Type="http://schemas.openxmlformats.org/officeDocument/2006/relationships/hyperlink" Target="http://pbs.twimg.com/profile_images/986017885842620416/CYUWqMqs_normal.jpg" TargetMode="External" /><Relationship Id="rId410" Type="http://schemas.openxmlformats.org/officeDocument/2006/relationships/hyperlink" Target="http://pbs.twimg.com/profile_images/1153757498354151424/fErdTQzp_normal.jpg" TargetMode="External" /><Relationship Id="rId411" Type="http://schemas.openxmlformats.org/officeDocument/2006/relationships/hyperlink" Target="http://pbs.twimg.com/profile_images/560934326851100673/THT1CeYJ_normal.jpeg" TargetMode="External" /><Relationship Id="rId412" Type="http://schemas.openxmlformats.org/officeDocument/2006/relationships/hyperlink" Target="https://pbs.twimg.com/media/EBtdFHIX4AEMh1g.jpg" TargetMode="External" /><Relationship Id="rId413" Type="http://schemas.openxmlformats.org/officeDocument/2006/relationships/hyperlink" Target="http://pbs.twimg.com/profile_images/1088926343109201925/PxH-06wx_normal.jpg" TargetMode="External" /><Relationship Id="rId414" Type="http://schemas.openxmlformats.org/officeDocument/2006/relationships/hyperlink" Target="http://pbs.twimg.com/profile_images/482894891572162560/VLFIJmhI_normal.jpeg" TargetMode="External" /><Relationship Id="rId415" Type="http://schemas.openxmlformats.org/officeDocument/2006/relationships/hyperlink" Target="https://pbs.twimg.com/media/EBfqWEZWkAEXiG4.jpg" TargetMode="External" /><Relationship Id="rId416" Type="http://schemas.openxmlformats.org/officeDocument/2006/relationships/hyperlink" Target="http://pbs.twimg.com/profile_images/833164243767853056/o2dAJMXS_normal.jpg" TargetMode="External" /><Relationship Id="rId417" Type="http://schemas.openxmlformats.org/officeDocument/2006/relationships/hyperlink" Target="http://pbs.twimg.com/profile_images/1057592862748172288/2AGBa2aM_normal.jpg" TargetMode="External" /><Relationship Id="rId418" Type="http://schemas.openxmlformats.org/officeDocument/2006/relationships/hyperlink" Target="http://pbs.twimg.com/profile_images/984464200339607553/dTVDd5RP_normal.jpg" TargetMode="External" /><Relationship Id="rId419" Type="http://schemas.openxmlformats.org/officeDocument/2006/relationships/hyperlink" Target="https://pbs.twimg.com/media/EBxKX9pXsAAMM55.jpg" TargetMode="External" /><Relationship Id="rId420" Type="http://schemas.openxmlformats.org/officeDocument/2006/relationships/hyperlink" Target="http://pbs.twimg.com/profile_images/1133326639067275266/6Qx0P3Oo_normal.jpg" TargetMode="External" /><Relationship Id="rId421" Type="http://schemas.openxmlformats.org/officeDocument/2006/relationships/hyperlink" Target="http://pbs.twimg.com/profile_images/1034050543818297344/6w_gf2Fu_normal.jpg" TargetMode="External" /><Relationship Id="rId422" Type="http://schemas.openxmlformats.org/officeDocument/2006/relationships/hyperlink" Target="http://pbs.twimg.com/profile_images/1156668007390830593/7AZw5s0K_normal.jpg" TargetMode="External" /><Relationship Id="rId423" Type="http://schemas.openxmlformats.org/officeDocument/2006/relationships/hyperlink" Target="http://pbs.twimg.com/profile_images/897133213000364033/v7UIuM9B_normal.jpg" TargetMode="External" /><Relationship Id="rId424" Type="http://schemas.openxmlformats.org/officeDocument/2006/relationships/hyperlink" Target="http://pbs.twimg.com/profile_images/1064589377299537920/w1Z2j4QJ_normal.jpg" TargetMode="External" /><Relationship Id="rId425" Type="http://schemas.openxmlformats.org/officeDocument/2006/relationships/hyperlink" Target="http://pbs.twimg.com/profile_images/1024237409427447808/aTNXvrVG_normal.jpg" TargetMode="External" /><Relationship Id="rId426" Type="http://schemas.openxmlformats.org/officeDocument/2006/relationships/hyperlink" Target="http://pbs.twimg.com/profile_images/1137609831408386050/0U0c3t3x_normal.jpg" TargetMode="External" /><Relationship Id="rId427" Type="http://schemas.openxmlformats.org/officeDocument/2006/relationships/hyperlink" Target="http://pbs.twimg.com/profile_images/1009364844947083264/GLoDY1Ly_normal.jpg" TargetMode="External" /><Relationship Id="rId428" Type="http://schemas.openxmlformats.org/officeDocument/2006/relationships/hyperlink" Target="http://pbs.twimg.com/profile_images/605304308393984000/OH6myOtQ_normal.jpg" TargetMode="External" /><Relationship Id="rId429" Type="http://schemas.openxmlformats.org/officeDocument/2006/relationships/hyperlink" Target="https://pbs.twimg.com/media/EBwUx8hWwAEpGPG.jpg" TargetMode="External" /><Relationship Id="rId430" Type="http://schemas.openxmlformats.org/officeDocument/2006/relationships/hyperlink" Target="https://pbs.twimg.com/media/EBxOcyvXUAAtMg5.jpg" TargetMode="External" /><Relationship Id="rId431" Type="http://schemas.openxmlformats.org/officeDocument/2006/relationships/hyperlink" Target="http://pbs.twimg.com/profile_images/1140308518878294017/bsg4JTZI_normal.jpg" TargetMode="External" /><Relationship Id="rId432" Type="http://schemas.openxmlformats.org/officeDocument/2006/relationships/hyperlink" Target="http://pbs.twimg.com/profile_images/378800000185831643/2750c14aa3a59976c37cfb5871531e0f_normal.jpeg" TargetMode="External" /><Relationship Id="rId433" Type="http://schemas.openxmlformats.org/officeDocument/2006/relationships/hyperlink" Target="http://pbs.twimg.com/profile_images/378800000663893627/ff16f3fa15b1ee26a0ee4e6eec181a3d_normal.png" TargetMode="External" /><Relationship Id="rId434" Type="http://schemas.openxmlformats.org/officeDocument/2006/relationships/hyperlink" Target="https://pbs.twimg.com/media/EByPKI4W4AAVYqA.jpg" TargetMode="External" /><Relationship Id="rId435" Type="http://schemas.openxmlformats.org/officeDocument/2006/relationships/hyperlink" Target="https://pbs.twimg.com/media/EByWO6_XYAURW3P.jpg" TargetMode="External" /><Relationship Id="rId436" Type="http://schemas.openxmlformats.org/officeDocument/2006/relationships/hyperlink" Target="http://pbs.twimg.com/profile_images/378800000627433881/eca3c64c6491cc9f35df525a08fbacfb_normal.png" TargetMode="External" /><Relationship Id="rId437" Type="http://schemas.openxmlformats.org/officeDocument/2006/relationships/hyperlink" Target="http://pbs.twimg.com/profile_images/1133326639067275266/6Qx0P3Oo_normal.jpg" TargetMode="External" /><Relationship Id="rId438" Type="http://schemas.openxmlformats.org/officeDocument/2006/relationships/hyperlink" Target="http://pbs.twimg.com/profile_images/1053532150891536384/QbyT7wl8_normal.jpg" TargetMode="External" /><Relationship Id="rId439" Type="http://schemas.openxmlformats.org/officeDocument/2006/relationships/hyperlink" Target="http://pbs.twimg.com/profile_images/985187091335163904/_YuA_sqz_normal.jpg" TargetMode="External" /><Relationship Id="rId440" Type="http://schemas.openxmlformats.org/officeDocument/2006/relationships/hyperlink" Target="http://pbs.twimg.com/profile_images/530298287098568704/-j2_jcR9_normal.jpeg" TargetMode="External" /><Relationship Id="rId441" Type="http://schemas.openxmlformats.org/officeDocument/2006/relationships/hyperlink" Target="http://pbs.twimg.com/profile_images/1119323664657408000/a8Pg9WCD_normal.jpg" TargetMode="External" /><Relationship Id="rId442" Type="http://schemas.openxmlformats.org/officeDocument/2006/relationships/hyperlink" Target="http://pbs.twimg.com/profile_images/1119323664657408000/a8Pg9WCD_normal.jpg" TargetMode="External" /><Relationship Id="rId443" Type="http://schemas.openxmlformats.org/officeDocument/2006/relationships/hyperlink" Target="http://pbs.twimg.com/profile_images/794025292197031936/9axHS1zi_normal.jpg" TargetMode="External" /><Relationship Id="rId444" Type="http://schemas.openxmlformats.org/officeDocument/2006/relationships/hyperlink" Target="http://pbs.twimg.com/profile_images/1153042894607048707/QhKzkskz_normal.jpg" TargetMode="External" /><Relationship Id="rId445" Type="http://schemas.openxmlformats.org/officeDocument/2006/relationships/hyperlink" Target="http://pbs.twimg.com/profile_images/923975414082560000/EnfWqZr8_normal.jpg" TargetMode="External" /><Relationship Id="rId446" Type="http://schemas.openxmlformats.org/officeDocument/2006/relationships/hyperlink" Target="https://pbs.twimg.com/media/EBzHDFOWwAAFq3b.jpg" TargetMode="External" /><Relationship Id="rId447" Type="http://schemas.openxmlformats.org/officeDocument/2006/relationships/hyperlink" Target="http://pbs.twimg.com/profile_images/1082418140993118208/ZYnsaMVN_normal.jpg" TargetMode="External" /><Relationship Id="rId448" Type="http://schemas.openxmlformats.org/officeDocument/2006/relationships/hyperlink" Target="http://pbs.twimg.com/profile_images/1082418140993118208/ZYnsaMVN_normal.jpg" TargetMode="External" /><Relationship Id="rId449" Type="http://schemas.openxmlformats.org/officeDocument/2006/relationships/hyperlink" Target="http://pbs.twimg.com/profile_images/1082418140993118208/ZYnsaMVN_normal.jpg" TargetMode="External" /><Relationship Id="rId450" Type="http://schemas.openxmlformats.org/officeDocument/2006/relationships/hyperlink" Target="https://pbs.twimg.com/tweet_video_thumb/EB1cQRYUIAEuGD0.jpg" TargetMode="External" /><Relationship Id="rId451" Type="http://schemas.openxmlformats.org/officeDocument/2006/relationships/hyperlink" Target="http://pbs.twimg.com/profile_images/1152666908371505152/IgTe3ac5_normal.jpg" TargetMode="External" /><Relationship Id="rId452" Type="http://schemas.openxmlformats.org/officeDocument/2006/relationships/hyperlink" Target="https://pbs.twimg.com/media/EA4bRxdXkAE7KPn.jpg" TargetMode="External" /><Relationship Id="rId453" Type="http://schemas.openxmlformats.org/officeDocument/2006/relationships/hyperlink" Target="http://pbs.twimg.com/profile_images/1051782880043646976/Dhpa6epq_normal.jpg" TargetMode="External" /><Relationship Id="rId454" Type="http://schemas.openxmlformats.org/officeDocument/2006/relationships/hyperlink" Target="http://pbs.twimg.com/profile_images/1051782880043646976/Dhpa6epq_normal.jpg" TargetMode="External" /><Relationship Id="rId455" Type="http://schemas.openxmlformats.org/officeDocument/2006/relationships/hyperlink" Target="http://pbs.twimg.com/profile_images/839104651219861504/ZJGfP22d_normal.jpg" TargetMode="External" /><Relationship Id="rId456" Type="http://schemas.openxmlformats.org/officeDocument/2006/relationships/hyperlink" Target="https://pbs.twimg.com/media/EBNQQMGWwAA7xe7.jpg" TargetMode="External" /><Relationship Id="rId457" Type="http://schemas.openxmlformats.org/officeDocument/2006/relationships/hyperlink" Target="http://pbs.twimg.com/profile_images/742725383418728449/qhShxX6Q_normal.jpg" TargetMode="External" /><Relationship Id="rId458" Type="http://schemas.openxmlformats.org/officeDocument/2006/relationships/hyperlink" Target="http://pbs.twimg.com/profile_images/852506377922674688/CHp65jtE_normal.jpg" TargetMode="External" /><Relationship Id="rId459" Type="http://schemas.openxmlformats.org/officeDocument/2006/relationships/hyperlink" Target="https://pbs.twimg.com/media/EBhRgP6WwAEHQ8F.jpg" TargetMode="External" /><Relationship Id="rId460" Type="http://schemas.openxmlformats.org/officeDocument/2006/relationships/hyperlink" Target="http://pbs.twimg.com/profile_images/1103308980724682752/Ue0VOnye_normal.png" TargetMode="External" /><Relationship Id="rId461" Type="http://schemas.openxmlformats.org/officeDocument/2006/relationships/hyperlink" Target="https://pbs.twimg.com/media/EB13zFpX4AAjp-s.jpg" TargetMode="External" /><Relationship Id="rId462" Type="http://schemas.openxmlformats.org/officeDocument/2006/relationships/hyperlink" Target="http://pbs.twimg.com/profile_images/1041974561313579008/daZQqTDf_normal.jpg" TargetMode="External" /><Relationship Id="rId463" Type="http://schemas.openxmlformats.org/officeDocument/2006/relationships/hyperlink" Target="http://pbs.twimg.com/profile_images/1041974561313579008/daZQqTDf_normal.jpg" TargetMode="External" /><Relationship Id="rId464" Type="http://schemas.openxmlformats.org/officeDocument/2006/relationships/hyperlink" Target="https://pbs.twimg.com/media/EByBNPQXoAgs7SZ.png" TargetMode="External" /><Relationship Id="rId465" Type="http://schemas.openxmlformats.org/officeDocument/2006/relationships/hyperlink" Target="http://pbs.twimg.com/profile_images/896056294246952972/BEWpvdiE_normal.jpg" TargetMode="External" /><Relationship Id="rId466" Type="http://schemas.openxmlformats.org/officeDocument/2006/relationships/hyperlink" Target="http://pbs.twimg.com/profile_images/896056294246952972/BEWpvdiE_normal.jpg" TargetMode="External" /><Relationship Id="rId467" Type="http://schemas.openxmlformats.org/officeDocument/2006/relationships/hyperlink" Target="http://pbs.twimg.com/profile_images/896056294246952972/BEWpvdiE_normal.jpg" TargetMode="External" /><Relationship Id="rId468" Type="http://schemas.openxmlformats.org/officeDocument/2006/relationships/hyperlink" Target="http://pbs.twimg.com/profile_images/896056294246952972/BEWpvdiE_normal.jpg" TargetMode="External" /><Relationship Id="rId469" Type="http://schemas.openxmlformats.org/officeDocument/2006/relationships/hyperlink" Target="http://pbs.twimg.com/profile_images/896056294246952972/BEWpvdiE_normal.jpg" TargetMode="External" /><Relationship Id="rId470" Type="http://schemas.openxmlformats.org/officeDocument/2006/relationships/hyperlink" Target="https://pbs.twimg.com/media/EBnEMKQXkAAU3PA.jpg" TargetMode="External" /><Relationship Id="rId471" Type="http://schemas.openxmlformats.org/officeDocument/2006/relationships/hyperlink" Target="http://pbs.twimg.com/profile_images/852506377922674688/CHp65jtE_normal.jpg" TargetMode="External" /><Relationship Id="rId472" Type="http://schemas.openxmlformats.org/officeDocument/2006/relationships/hyperlink" Target="http://pbs.twimg.com/profile_images/1050299903170269184/bdI_Pfq3_normal.jpg" TargetMode="External" /><Relationship Id="rId473" Type="http://schemas.openxmlformats.org/officeDocument/2006/relationships/hyperlink" Target="http://pbs.twimg.com/profile_images/996346887048499200/3YkUS1WQ_normal.jpg" TargetMode="External" /><Relationship Id="rId474" Type="http://schemas.openxmlformats.org/officeDocument/2006/relationships/hyperlink" Target="http://pbs.twimg.com/profile_images/996346887048499200/3YkUS1WQ_normal.jpg" TargetMode="External" /><Relationship Id="rId475" Type="http://schemas.openxmlformats.org/officeDocument/2006/relationships/hyperlink" Target="https://pbs.twimg.com/media/EBcxD-gXYAAbt3x.jpg" TargetMode="External" /><Relationship Id="rId476" Type="http://schemas.openxmlformats.org/officeDocument/2006/relationships/hyperlink" Target="https://pbs.twimg.com/media/EBW2K8JWsAEcbl0.jpg" TargetMode="External" /><Relationship Id="rId477" Type="http://schemas.openxmlformats.org/officeDocument/2006/relationships/hyperlink" Target="http://pbs.twimg.com/profile_images/1050299903170269184/bdI_Pfq3_normal.jpg" TargetMode="External" /><Relationship Id="rId478" Type="http://schemas.openxmlformats.org/officeDocument/2006/relationships/hyperlink" Target="http://pbs.twimg.com/profile_images/852506377922674688/CHp65jtE_normal.jpg" TargetMode="External" /><Relationship Id="rId479" Type="http://schemas.openxmlformats.org/officeDocument/2006/relationships/hyperlink" Target="https://pbs.twimg.com/media/EA4q-wpWwAA-sQd.jpg" TargetMode="External" /><Relationship Id="rId480" Type="http://schemas.openxmlformats.org/officeDocument/2006/relationships/hyperlink" Target="https://pbs.twimg.com/media/EBC-J9KW4AA8GQU.jpg" TargetMode="External" /><Relationship Id="rId481" Type="http://schemas.openxmlformats.org/officeDocument/2006/relationships/hyperlink" Target="https://pbs.twimg.com/media/EBNRZj8XYAE3g9z.jpg" TargetMode="External" /><Relationship Id="rId482" Type="http://schemas.openxmlformats.org/officeDocument/2006/relationships/hyperlink" Target="https://pbs.twimg.com/media/EBXkgx2XoAAMFvP.jpg" TargetMode="External" /><Relationship Id="rId483" Type="http://schemas.openxmlformats.org/officeDocument/2006/relationships/hyperlink" Target="https://pbs.twimg.com/media/EBh3s8CXUAIu0Fz.jpg" TargetMode="External" /><Relationship Id="rId484" Type="http://schemas.openxmlformats.org/officeDocument/2006/relationships/hyperlink" Target="https://pbs.twimg.com/media/EBsK31FXoAM1GNX.jpg" TargetMode="External" /><Relationship Id="rId485" Type="http://schemas.openxmlformats.org/officeDocument/2006/relationships/hyperlink" Target="https://pbs.twimg.com/media/EB2eDiyW4AE1f_4.jpg" TargetMode="External" /><Relationship Id="rId486" Type="http://schemas.openxmlformats.org/officeDocument/2006/relationships/hyperlink" Target="http://pbs.twimg.com/profile_images/1024636571121840128/bdycnBbU_normal.jpg" TargetMode="External" /><Relationship Id="rId487" Type="http://schemas.openxmlformats.org/officeDocument/2006/relationships/hyperlink" Target="http://pbs.twimg.com/profile_images/700468052341575680/TGdi1GLd_normal.jpg" TargetMode="External" /><Relationship Id="rId488" Type="http://schemas.openxmlformats.org/officeDocument/2006/relationships/hyperlink" Target="https://pbs.twimg.com/media/EA5-9NhXkAEOi4x.jpg" TargetMode="External" /><Relationship Id="rId489" Type="http://schemas.openxmlformats.org/officeDocument/2006/relationships/hyperlink" Target="http://pbs.twimg.com/profile_images/961704619729674240/k0MG4g7w_normal.jpg" TargetMode="External" /><Relationship Id="rId490" Type="http://schemas.openxmlformats.org/officeDocument/2006/relationships/hyperlink" Target="http://pbs.twimg.com/profile_images/960911059040243712/J0SInju7_normal.jpg" TargetMode="External" /><Relationship Id="rId491" Type="http://schemas.openxmlformats.org/officeDocument/2006/relationships/hyperlink" Target="https://pbs.twimg.com/media/EA5_lClXsAEkBYB.jpg" TargetMode="External" /><Relationship Id="rId492" Type="http://schemas.openxmlformats.org/officeDocument/2006/relationships/hyperlink" Target="http://pbs.twimg.com/profile_images/960911059040243712/J0SInju7_normal.jpg" TargetMode="External" /><Relationship Id="rId493" Type="http://schemas.openxmlformats.org/officeDocument/2006/relationships/hyperlink" Target="https://pbs.twimg.com/media/EBjet0JUwAAc4mb.jpg" TargetMode="External" /><Relationship Id="rId494" Type="http://schemas.openxmlformats.org/officeDocument/2006/relationships/hyperlink" Target="http://pbs.twimg.com/profile_images/1034454130620813312/tdzYgnIA_normal.jpg" TargetMode="External" /><Relationship Id="rId495" Type="http://schemas.openxmlformats.org/officeDocument/2006/relationships/hyperlink" Target="http://pbs.twimg.com/profile_images/827273933145595905/aJPRMTZg_normal.jpg" TargetMode="External" /><Relationship Id="rId496" Type="http://schemas.openxmlformats.org/officeDocument/2006/relationships/hyperlink" Target="http://pbs.twimg.com/profile_images/870025490576195584/-j8sNx6W_normal.jpg" TargetMode="External" /><Relationship Id="rId497" Type="http://schemas.openxmlformats.org/officeDocument/2006/relationships/hyperlink" Target="http://pbs.twimg.com/profile_images/870025490576195584/-j8sNx6W_normal.jpg" TargetMode="External" /><Relationship Id="rId498" Type="http://schemas.openxmlformats.org/officeDocument/2006/relationships/hyperlink" Target="https://pbs.twimg.com/media/EBXW2e7WsAEpFPS.jpg" TargetMode="External" /><Relationship Id="rId499" Type="http://schemas.openxmlformats.org/officeDocument/2006/relationships/hyperlink" Target="https://pbs.twimg.com/media/EB3elBdWwAAt9j5.jpg" TargetMode="External" /><Relationship Id="rId500" Type="http://schemas.openxmlformats.org/officeDocument/2006/relationships/hyperlink" Target="http://pbs.twimg.com/profile_images/1075078522287386624/U_YBOgaQ_normal.jpg" TargetMode="External" /><Relationship Id="rId501" Type="http://schemas.openxmlformats.org/officeDocument/2006/relationships/hyperlink" Target="http://pbs.twimg.com/profile_images/575390676612857857/vmDt14tE_normal.png" TargetMode="External" /><Relationship Id="rId502" Type="http://schemas.openxmlformats.org/officeDocument/2006/relationships/hyperlink" Target="http://pbs.twimg.com/profile_images/826805867072847873/xOKaCypa_normal.jpg" TargetMode="External" /><Relationship Id="rId503" Type="http://schemas.openxmlformats.org/officeDocument/2006/relationships/hyperlink" Target="https://pbs.twimg.com/media/EB2Y-EbXkAM1SO5.jpg" TargetMode="External" /><Relationship Id="rId504" Type="http://schemas.openxmlformats.org/officeDocument/2006/relationships/hyperlink" Target="https://pbs.twimg.com/media/EBNecAoW4AYAyyl.jpg" TargetMode="External" /><Relationship Id="rId505" Type="http://schemas.openxmlformats.org/officeDocument/2006/relationships/hyperlink" Target="https://pbs.twimg.com/tweet_video_thumb/EB1khG5XkAAc0Ys.jpg" TargetMode="External" /><Relationship Id="rId506" Type="http://schemas.openxmlformats.org/officeDocument/2006/relationships/hyperlink" Target="http://pbs.twimg.com/profile_images/894425099096477696/fJn6-jg5_normal.jpg" TargetMode="External" /><Relationship Id="rId507" Type="http://schemas.openxmlformats.org/officeDocument/2006/relationships/hyperlink" Target="http://pbs.twimg.com/profile_images/894425099096477696/fJn6-jg5_normal.jpg" TargetMode="External" /><Relationship Id="rId508" Type="http://schemas.openxmlformats.org/officeDocument/2006/relationships/hyperlink" Target="http://pbs.twimg.com/profile_images/894425099096477696/fJn6-jg5_normal.jpg" TargetMode="External" /><Relationship Id="rId509" Type="http://schemas.openxmlformats.org/officeDocument/2006/relationships/hyperlink" Target="http://pbs.twimg.com/profile_images/894425099096477696/fJn6-jg5_normal.jpg" TargetMode="External" /><Relationship Id="rId510" Type="http://schemas.openxmlformats.org/officeDocument/2006/relationships/hyperlink" Target="http://pbs.twimg.com/profile_images/894425099096477696/fJn6-jg5_normal.jpg" TargetMode="External" /><Relationship Id="rId511" Type="http://schemas.openxmlformats.org/officeDocument/2006/relationships/hyperlink" Target="http://pbs.twimg.com/profile_images/894425099096477696/fJn6-jg5_normal.jpg" TargetMode="External" /><Relationship Id="rId512" Type="http://schemas.openxmlformats.org/officeDocument/2006/relationships/hyperlink" Target="http://pbs.twimg.com/profile_images/894425099096477696/fJn6-jg5_normal.jpg" TargetMode="External" /><Relationship Id="rId513" Type="http://schemas.openxmlformats.org/officeDocument/2006/relationships/hyperlink" Target="http://pbs.twimg.com/profile_images/1144733620889948161/ClpSLhG5_normal.png" TargetMode="External" /><Relationship Id="rId514" Type="http://schemas.openxmlformats.org/officeDocument/2006/relationships/hyperlink" Target="https://pbs.twimg.com/media/EA4MDqDXkAAnIKJ.jpg" TargetMode="External" /><Relationship Id="rId515" Type="http://schemas.openxmlformats.org/officeDocument/2006/relationships/hyperlink" Target="https://pbs.twimg.com/media/EBM0wW8WkAAmgy4.jpg" TargetMode="External" /><Relationship Id="rId516" Type="http://schemas.openxmlformats.org/officeDocument/2006/relationships/hyperlink" Target="https://pbs.twimg.com/media/EBWS9WCXUAESALH.jpg" TargetMode="External" /><Relationship Id="rId517" Type="http://schemas.openxmlformats.org/officeDocument/2006/relationships/hyperlink" Target="https://pbs.twimg.com/media/EBbgvtYW4AEO7nD.jpg" TargetMode="External" /><Relationship Id="rId518" Type="http://schemas.openxmlformats.org/officeDocument/2006/relationships/hyperlink" Target="https://pbs.twimg.com/media/EBvAOTvXkAAsHp9.jpg" TargetMode="External" /><Relationship Id="rId519" Type="http://schemas.openxmlformats.org/officeDocument/2006/relationships/hyperlink" Target="http://pbs.twimg.com/profile_images/1014187347141799936/uM4uI9_2_normal.jpg" TargetMode="External" /><Relationship Id="rId520" Type="http://schemas.openxmlformats.org/officeDocument/2006/relationships/hyperlink" Target="http://pbs.twimg.com/profile_images/1014187347141799936/uM4uI9_2_normal.jpg" TargetMode="External" /><Relationship Id="rId521" Type="http://schemas.openxmlformats.org/officeDocument/2006/relationships/hyperlink" Target="http://pbs.twimg.com/profile_images/1144733620889948161/ClpSLhG5_normal.png" TargetMode="External" /><Relationship Id="rId522" Type="http://schemas.openxmlformats.org/officeDocument/2006/relationships/hyperlink" Target="https://pbs.twimg.com/media/EB2MWkSX4AEP5AW.jpg" TargetMode="External" /><Relationship Id="rId523" Type="http://schemas.openxmlformats.org/officeDocument/2006/relationships/hyperlink" Target="http://pbs.twimg.com/profile_images/1144733620889948161/ClpSLhG5_normal.png" TargetMode="External" /><Relationship Id="rId524" Type="http://schemas.openxmlformats.org/officeDocument/2006/relationships/hyperlink" Target="http://pbs.twimg.com/profile_images/595219916803940354/w3PoRo3P_normal.png" TargetMode="External" /><Relationship Id="rId525" Type="http://schemas.openxmlformats.org/officeDocument/2006/relationships/hyperlink" Target="http://pbs.twimg.com/profile_images/1144733620889948161/ClpSLhG5_normal.png" TargetMode="External" /><Relationship Id="rId526" Type="http://schemas.openxmlformats.org/officeDocument/2006/relationships/hyperlink" Target="http://pbs.twimg.com/profile_images/1144733620889948161/ClpSLhG5_normal.png" TargetMode="External" /><Relationship Id="rId527" Type="http://schemas.openxmlformats.org/officeDocument/2006/relationships/hyperlink" Target="http://pbs.twimg.com/profile_images/1144733620889948161/ClpSLhG5_normal.png" TargetMode="External" /><Relationship Id="rId528" Type="http://schemas.openxmlformats.org/officeDocument/2006/relationships/hyperlink" Target="http://pbs.twimg.com/profile_images/1144733620889948161/ClpSLhG5_normal.png" TargetMode="External" /><Relationship Id="rId529" Type="http://schemas.openxmlformats.org/officeDocument/2006/relationships/hyperlink" Target="http://pbs.twimg.com/profile_images/1144733620889948161/ClpSLhG5_normal.png" TargetMode="External" /><Relationship Id="rId530" Type="http://schemas.openxmlformats.org/officeDocument/2006/relationships/hyperlink" Target="http://pbs.twimg.com/profile_images/1144733620889948161/ClpSLhG5_normal.png" TargetMode="External" /><Relationship Id="rId531" Type="http://schemas.openxmlformats.org/officeDocument/2006/relationships/hyperlink" Target="http://pbs.twimg.com/profile_images/1144733620889948161/ClpSLhG5_normal.png" TargetMode="External" /><Relationship Id="rId532" Type="http://schemas.openxmlformats.org/officeDocument/2006/relationships/hyperlink" Target="http://pbs.twimg.com/profile_images/1144733620889948161/ClpSLhG5_normal.png" TargetMode="External" /><Relationship Id="rId533" Type="http://schemas.openxmlformats.org/officeDocument/2006/relationships/hyperlink" Target="http://pbs.twimg.com/profile_images/950552278112591872/BoKnxpg0_normal.jpg" TargetMode="External" /><Relationship Id="rId534" Type="http://schemas.openxmlformats.org/officeDocument/2006/relationships/hyperlink" Target="http://pbs.twimg.com/profile_images/950552278112591872/BoKnxpg0_normal.jpg" TargetMode="External" /><Relationship Id="rId535" Type="http://schemas.openxmlformats.org/officeDocument/2006/relationships/hyperlink" Target="https://twitter.com/#!/tfortune_100/status/1156660497263026177" TargetMode="External" /><Relationship Id="rId536" Type="http://schemas.openxmlformats.org/officeDocument/2006/relationships/hyperlink" Target="https://twitter.com/#!/tfortune_100/status/1156660883650752512" TargetMode="External" /><Relationship Id="rId537" Type="http://schemas.openxmlformats.org/officeDocument/2006/relationships/hyperlink" Target="https://twitter.com/#!/tfortune_100/status/1156655268819820545" TargetMode="External" /><Relationship Id="rId538" Type="http://schemas.openxmlformats.org/officeDocument/2006/relationships/hyperlink" Target="https://twitter.com/#!/dhscgovuk/status/1123285894042128387" TargetMode="External" /><Relationship Id="rId539" Type="http://schemas.openxmlformats.org/officeDocument/2006/relationships/hyperlink" Target="https://twitter.com/#!/elaine_wyllie/status/1156662768856109056" TargetMode="External" /><Relationship Id="rId540" Type="http://schemas.openxmlformats.org/officeDocument/2006/relationships/hyperlink" Target="https://twitter.com/#!/aharrell2000/status/1156915081126514688" TargetMode="External" /><Relationship Id="rId541" Type="http://schemas.openxmlformats.org/officeDocument/2006/relationships/hyperlink" Target="https://twitter.com/#!/shift_org/status/1156919570231205888" TargetMode="External" /><Relationship Id="rId542" Type="http://schemas.openxmlformats.org/officeDocument/2006/relationships/hyperlink" Target="https://twitter.com/#!/missbturner/status/1156937368760397825" TargetMode="External" /><Relationship Id="rId543" Type="http://schemas.openxmlformats.org/officeDocument/2006/relationships/hyperlink" Target="https://twitter.com/#!/healthykidsblog/status/1156644713308545024" TargetMode="External" /><Relationship Id="rId544" Type="http://schemas.openxmlformats.org/officeDocument/2006/relationships/hyperlink" Target="https://twitter.com/#!/educationblog/status/1156991604043014146" TargetMode="External" /><Relationship Id="rId545" Type="http://schemas.openxmlformats.org/officeDocument/2006/relationships/hyperlink" Target="https://twitter.com/#!/hsphnutrition/status/1157008299642015744" TargetMode="External" /><Relationship Id="rId546" Type="http://schemas.openxmlformats.org/officeDocument/2006/relationships/hyperlink" Target="https://twitter.com/#!/kieronjboyle/status/1157037016820998148" TargetMode="External" /><Relationship Id="rId547" Type="http://schemas.openxmlformats.org/officeDocument/2006/relationships/hyperlink" Target="https://twitter.com/#!/aboutkp/status/1157053054157373441" TargetMode="External" /><Relationship Id="rId548" Type="http://schemas.openxmlformats.org/officeDocument/2006/relationships/hyperlink" Target="https://twitter.com/#!/govcanhealth/status/1155886050751000576" TargetMode="External" /><Relationship Id="rId549" Type="http://schemas.openxmlformats.org/officeDocument/2006/relationships/hyperlink" Target="https://twitter.com/#!/rchilderhose/status/1157091566357532673" TargetMode="External" /><Relationship Id="rId550" Type="http://schemas.openxmlformats.org/officeDocument/2006/relationships/hyperlink" Target="https://twitter.com/#!/michconstant/status/1155365737889959936" TargetMode="External" /><Relationship Id="rId551" Type="http://schemas.openxmlformats.org/officeDocument/2006/relationships/hyperlink" Target="https://twitter.com/#!/rletsie77/status/1157194638324895744" TargetMode="External" /><Relationship Id="rId552" Type="http://schemas.openxmlformats.org/officeDocument/2006/relationships/hyperlink" Target="https://twitter.com/#!/hbcrg/status/1157233230980014083" TargetMode="External" /><Relationship Id="rId553" Type="http://schemas.openxmlformats.org/officeDocument/2006/relationships/hyperlink" Target="https://twitter.com/#!/kathleen_ryan33/status/1157281142434873344" TargetMode="External" /><Relationship Id="rId554" Type="http://schemas.openxmlformats.org/officeDocument/2006/relationships/hyperlink" Target="https://twitter.com/#!/mghclaycenter/status/1157279905954095105" TargetMode="External" /><Relationship Id="rId555" Type="http://schemas.openxmlformats.org/officeDocument/2006/relationships/hyperlink" Target="https://twitter.com/#!/mgh_ri/status/1157293315630538754" TargetMode="External" /><Relationship Id="rId556" Type="http://schemas.openxmlformats.org/officeDocument/2006/relationships/hyperlink" Target="https://twitter.com/#!/chrissiejuliano/status/1157302367555072002" TargetMode="External" /><Relationship Id="rId557" Type="http://schemas.openxmlformats.org/officeDocument/2006/relationships/hyperlink" Target="https://twitter.com/#!/epichealthnews/status/1157305509965369345" TargetMode="External" /><Relationship Id="rId558" Type="http://schemas.openxmlformats.org/officeDocument/2006/relationships/hyperlink" Target="https://twitter.com/#!/pollockmd/status/1157313588417179648" TargetMode="External" /><Relationship Id="rId559" Type="http://schemas.openxmlformats.org/officeDocument/2006/relationships/hyperlink" Target="https://twitter.com/#!/aapjournals/status/1157317913478598656" TargetMode="External" /><Relationship Id="rId560" Type="http://schemas.openxmlformats.org/officeDocument/2006/relationships/hyperlink" Target="https://twitter.com/#!/meeproductions/status/1156654989399482369" TargetMode="External" /><Relationship Id="rId561" Type="http://schemas.openxmlformats.org/officeDocument/2006/relationships/hyperlink" Target="https://twitter.com/#!/ijjuzang/status/1157324736344580101" TargetMode="External" /><Relationship Id="rId562" Type="http://schemas.openxmlformats.org/officeDocument/2006/relationships/hyperlink" Target="https://twitter.com/#!/gonapsacc/status/1157326952031641600" TargetMode="External" /><Relationship Id="rId563" Type="http://schemas.openxmlformats.org/officeDocument/2006/relationships/hyperlink" Target="https://twitter.com/#!/jillianreganmph/status/1157349997052157952" TargetMode="External" /><Relationship Id="rId564" Type="http://schemas.openxmlformats.org/officeDocument/2006/relationships/hyperlink" Target="https://twitter.com/#!/kpscalresearch/status/1157424223779844096" TargetMode="External" /><Relationship Id="rId565" Type="http://schemas.openxmlformats.org/officeDocument/2006/relationships/hyperlink" Target="https://twitter.com/#!/thrivingschools/status/1157047322834083846" TargetMode="External" /><Relationship Id="rId566" Type="http://schemas.openxmlformats.org/officeDocument/2006/relationships/hyperlink" Target="https://twitter.com/#!/lisakkillen/status/1157433277264748544" TargetMode="External" /><Relationship Id="rId567" Type="http://schemas.openxmlformats.org/officeDocument/2006/relationships/hyperlink" Target="https://twitter.com/#!/arnonkrongrad/status/1157637819931774977" TargetMode="External" /><Relationship Id="rId568" Type="http://schemas.openxmlformats.org/officeDocument/2006/relationships/hyperlink" Target="https://twitter.com/#!/scott_kocher/status/1157771194042470401" TargetMode="External" /><Relationship Id="rId569" Type="http://schemas.openxmlformats.org/officeDocument/2006/relationships/hyperlink" Target="https://twitter.com/#!/markehardy/status/1158035029357932544" TargetMode="External" /><Relationship Id="rId570" Type="http://schemas.openxmlformats.org/officeDocument/2006/relationships/hyperlink" Target="https://twitter.com/#!/drderbyshire/status/1158287880042627072" TargetMode="External" /><Relationship Id="rId571" Type="http://schemas.openxmlformats.org/officeDocument/2006/relationships/hyperlink" Target="https://twitter.com/#!/me_nranjan/status/1158335946766651392" TargetMode="External" /><Relationship Id="rId572" Type="http://schemas.openxmlformats.org/officeDocument/2006/relationships/hyperlink" Target="https://twitter.com/#!/mehdi_eck/status/1158342329826271233" TargetMode="External" /><Relationship Id="rId573" Type="http://schemas.openxmlformats.org/officeDocument/2006/relationships/hyperlink" Target="https://twitter.com/#!/noirewellness/status/1158347370435887104" TargetMode="External" /><Relationship Id="rId574" Type="http://schemas.openxmlformats.org/officeDocument/2006/relationships/hyperlink" Target="https://twitter.com/#!/incensu/status/1158359205864181760" TargetMode="External" /><Relationship Id="rId575" Type="http://schemas.openxmlformats.org/officeDocument/2006/relationships/hyperlink" Target="https://twitter.com/#!/matt_nutrition/status/1158395436832645121" TargetMode="External" /><Relationship Id="rId576" Type="http://schemas.openxmlformats.org/officeDocument/2006/relationships/hyperlink" Target="https://twitter.com/#!/dietindetail/status/1158405455082926081" TargetMode="External" /><Relationship Id="rId577" Type="http://schemas.openxmlformats.org/officeDocument/2006/relationships/hyperlink" Target="https://twitter.com/#!/elmamurwall/status/1158406190239559682" TargetMode="External" /><Relationship Id="rId578" Type="http://schemas.openxmlformats.org/officeDocument/2006/relationships/hyperlink" Target="https://twitter.com/#!/birdconsultancy/status/1158406165111484417" TargetMode="External" /><Relationship Id="rId579" Type="http://schemas.openxmlformats.org/officeDocument/2006/relationships/hyperlink" Target="https://twitter.com/#!/debsjkay/status/1158408403921907712" TargetMode="External" /><Relationship Id="rId580" Type="http://schemas.openxmlformats.org/officeDocument/2006/relationships/hyperlink" Target="https://twitter.com/#!/birdconsultancy/status/1158407468000645121" TargetMode="External" /><Relationship Id="rId581" Type="http://schemas.openxmlformats.org/officeDocument/2006/relationships/hyperlink" Target="https://twitter.com/#!/mcr_charity/status/1158422896596979712" TargetMode="External" /><Relationship Id="rId582" Type="http://schemas.openxmlformats.org/officeDocument/2006/relationships/hyperlink" Target="https://twitter.com/#!/tom_gardiner95/status/1158444035935260673" TargetMode="External" /><Relationship Id="rId583" Type="http://schemas.openxmlformats.org/officeDocument/2006/relationships/hyperlink" Target="https://twitter.com/#!/eadphev/status/1158459266161946624" TargetMode="External" /><Relationship Id="rId584" Type="http://schemas.openxmlformats.org/officeDocument/2006/relationships/hyperlink" Target="https://twitter.com/#!/rhonaea/status/1158467490319622144" TargetMode="External" /><Relationship Id="rId585" Type="http://schemas.openxmlformats.org/officeDocument/2006/relationships/hyperlink" Target="https://twitter.com/#!/jasorourke/status/1158481658133303298" TargetMode="External" /><Relationship Id="rId586" Type="http://schemas.openxmlformats.org/officeDocument/2006/relationships/hyperlink" Target="https://twitter.com/#!/sinclair_tweets/status/1158504591173935105" TargetMode="External" /><Relationship Id="rId587" Type="http://schemas.openxmlformats.org/officeDocument/2006/relationships/hyperlink" Target="https://twitter.com/#!/lrussellwolpe/status/1158597725723607041" TargetMode="External" /><Relationship Id="rId588" Type="http://schemas.openxmlformats.org/officeDocument/2006/relationships/hyperlink" Target="https://twitter.com/#!/ihealthvisiting/status/1158615042293735425" TargetMode="External" /><Relationship Id="rId589" Type="http://schemas.openxmlformats.org/officeDocument/2006/relationships/hyperlink" Target="https://twitter.com/#!/babycatcher09/status/1158617825919062016" TargetMode="External" /><Relationship Id="rId590" Type="http://schemas.openxmlformats.org/officeDocument/2006/relationships/hyperlink" Target="https://twitter.com/#!/hvecop/status/1158618004592234496" TargetMode="External" /><Relationship Id="rId591" Type="http://schemas.openxmlformats.org/officeDocument/2006/relationships/hyperlink" Target="https://twitter.com/#!/lizmayessex/status/1158618597117386752" TargetMode="External" /><Relationship Id="rId592" Type="http://schemas.openxmlformats.org/officeDocument/2006/relationships/hyperlink" Target="https://twitter.com/#!/phplymouth/status/1158619670779486208" TargetMode="External" /><Relationship Id="rId593" Type="http://schemas.openxmlformats.org/officeDocument/2006/relationships/hyperlink" Target="https://twitter.com/#!/elaineyoungnhs1/status/1158622403704107008" TargetMode="External" /><Relationship Id="rId594" Type="http://schemas.openxmlformats.org/officeDocument/2006/relationships/hyperlink" Target="https://twitter.com/#!/london_hcc/status/1158623392246960129" TargetMode="External" /><Relationship Id="rId595" Type="http://schemas.openxmlformats.org/officeDocument/2006/relationships/hyperlink" Target="https://twitter.com/#!/lsharon_smith/status/1158624905551917056" TargetMode="External" /><Relationship Id="rId596" Type="http://schemas.openxmlformats.org/officeDocument/2006/relationships/hyperlink" Target="https://twitter.com/#!/dr_cscott/status/1158652948718792704" TargetMode="External" /><Relationship Id="rId597" Type="http://schemas.openxmlformats.org/officeDocument/2006/relationships/hyperlink" Target="https://twitter.com/#!/food_active/status/1158653695749435392" TargetMode="External" /><Relationship Id="rId598" Type="http://schemas.openxmlformats.org/officeDocument/2006/relationships/hyperlink" Target="https://twitter.com/#!/saphnasharonobe/status/1158654741116858368" TargetMode="External" /><Relationship Id="rId599" Type="http://schemas.openxmlformats.org/officeDocument/2006/relationships/hyperlink" Target="https://twitter.com/#!/evidencerobot/status/1156928164779712512" TargetMode="External" /><Relationship Id="rId600" Type="http://schemas.openxmlformats.org/officeDocument/2006/relationships/hyperlink" Target="https://twitter.com/#!/evidencerobot/status/1158656897093918722" TargetMode="External" /><Relationship Id="rId601" Type="http://schemas.openxmlformats.org/officeDocument/2006/relationships/hyperlink" Target="https://twitter.com/#!/teethteam/status/1158658829854420992" TargetMode="External" /><Relationship Id="rId602" Type="http://schemas.openxmlformats.org/officeDocument/2006/relationships/hyperlink" Target="https://twitter.com/#!/babyhart/status/1158665078041743360" TargetMode="External" /><Relationship Id="rId603" Type="http://schemas.openxmlformats.org/officeDocument/2006/relationships/hyperlink" Target="https://twitter.com/#!/lakenutrition/status/1158665699495153666" TargetMode="External" /><Relationship Id="rId604" Type="http://schemas.openxmlformats.org/officeDocument/2006/relationships/hyperlink" Target="https://twitter.com/#!/bigo_project/status/1156899900984037378" TargetMode="External" /><Relationship Id="rId605" Type="http://schemas.openxmlformats.org/officeDocument/2006/relationships/hyperlink" Target="https://twitter.com/#!/bigo_project/status/1158668873387917312" TargetMode="External" /><Relationship Id="rId606" Type="http://schemas.openxmlformats.org/officeDocument/2006/relationships/hyperlink" Target="https://twitter.com/#!/bigo_project/status/1158668994611744769" TargetMode="External" /><Relationship Id="rId607" Type="http://schemas.openxmlformats.org/officeDocument/2006/relationships/hyperlink" Target="https://twitter.com/#!/thelancetendo/status/1148153723480358912" TargetMode="External" /><Relationship Id="rId608" Type="http://schemas.openxmlformats.org/officeDocument/2006/relationships/hyperlink" Target="https://twitter.com/#!/mmazariegos_/status/1158673462665318400" TargetMode="External" /><Relationship Id="rId609" Type="http://schemas.openxmlformats.org/officeDocument/2006/relationships/hyperlink" Target="https://twitter.com/#!/wendynowak/status/1158677682269446144" TargetMode="External" /><Relationship Id="rId610" Type="http://schemas.openxmlformats.org/officeDocument/2006/relationships/hyperlink" Target="https://twitter.com/#!/sportsandpe/status/1157607546456350720" TargetMode="External" /><Relationship Id="rId611" Type="http://schemas.openxmlformats.org/officeDocument/2006/relationships/hyperlink" Target="https://twitter.com/#!/sportsandpe/status/1158656196225753088" TargetMode="External" /><Relationship Id="rId612" Type="http://schemas.openxmlformats.org/officeDocument/2006/relationships/hyperlink" Target="https://twitter.com/#!/jaykatnumberone/status/1157631750773846016" TargetMode="External" /><Relationship Id="rId613" Type="http://schemas.openxmlformats.org/officeDocument/2006/relationships/hyperlink" Target="https://twitter.com/#!/jaykatnumberone/status/1158678071848964097" TargetMode="External" /><Relationship Id="rId614" Type="http://schemas.openxmlformats.org/officeDocument/2006/relationships/hyperlink" Target="https://twitter.com/#!/agilechilli/status/1158680362400325632" TargetMode="External" /><Relationship Id="rId615" Type="http://schemas.openxmlformats.org/officeDocument/2006/relationships/hyperlink" Target="https://twitter.com/#!/prca_ireland/status/1158680696401084416" TargetMode="External" /><Relationship Id="rId616" Type="http://schemas.openxmlformats.org/officeDocument/2006/relationships/hyperlink" Target="https://twitter.com/#!/hanovertweets/status/1158678639925452801" TargetMode="External" /><Relationship Id="rId617" Type="http://schemas.openxmlformats.org/officeDocument/2006/relationships/hyperlink" Target="https://twitter.com/#!/foodmfguk/status/1158682254245269509" TargetMode="External" /><Relationship Id="rId618" Type="http://schemas.openxmlformats.org/officeDocument/2006/relationships/hyperlink" Target="https://twitter.com/#!/meetingsobesity/status/1158703726447611904" TargetMode="External" /><Relationship Id="rId619" Type="http://schemas.openxmlformats.org/officeDocument/2006/relationships/hyperlink" Target="https://twitter.com/#!/rela_institute/status/1158709374304624640" TargetMode="External" /><Relationship Id="rId620" Type="http://schemas.openxmlformats.org/officeDocument/2006/relationships/hyperlink" Target="https://twitter.com/#!/robinheg/status/1158721213377785856" TargetMode="External" /><Relationship Id="rId621" Type="http://schemas.openxmlformats.org/officeDocument/2006/relationships/hyperlink" Target="https://twitter.com/#!/magdalenamuc/status/1158726575346606080" TargetMode="External" /><Relationship Id="rId622" Type="http://schemas.openxmlformats.org/officeDocument/2006/relationships/hyperlink" Target="https://twitter.com/#!/cpphtx/status/1158739484114128902" TargetMode="External" /><Relationship Id="rId623" Type="http://schemas.openxmlformats.org/officeDocument/2006/relationships/hyperlink" Target="https://twitter.com/#!/sarahmessiah/status/1158739620735135745" TargetMode="External" /><Relationship Id="rId624" Type="http://schemas.openxmlformats.org/officeDocument/2006/relationships/hyperlink" Target="https://twitter.com/#!/acpartner/status/1158768741389340675" TargetMode="External" /><Relationship Id="rId625" Type="http://schemas.openxmlformats.org/officeDocument/2006/relationships/hyperlink" Target="https://twitter.com/#!/inftodforum/status/1158800370195472386" TargetMode="External" /><Relationship Id="rId626" Type="http://schemas.openxmlformats.org/officeDocument/2006/relationships/hyperlink" Target="https://twitter.com/#!/francescarosep1/status/1159030735296258048" TargetMode="External" /><Relationship Id="rId627" Type="http://schemas.openxmlformats.org/officeDocument/2006/relationships/hyperlink" Target="https://twitter.com/#!/armandompereira/status/1159030823225561089" TargetMode="External" /><Relationship Id="rId628" Type="http://schemas.openxmlformats.org/officeDocument/2006/relationships/hyperlink" Target="https://twitter.com/#!/tombspencer/status/1159043298528509953" TargetMode="External" /><Relationship Id="rId629" Type="http://schemas.openxmlformats.org/officeDocument/2006/relationships/hyperlink" Target="https://twitter.com/#!/dzayski/status/1159072565433794560" TargetMode="External" /><Relationship Id="rId630" Type="http://schemas.openxmlformats.org/officeDocument/2006/relationships/hyperlink" Target="https://twitter.com/#!/louisaahodge/status/1159085008218394625" TargetMode="External" /><Relationship Id="rId631" Type="http://schemas.openxmlformats.org/officeDocument/2006/relationships/hyperlink" Target="https://twitter.com/#!/amcaritas/status/1159087052966813696" TargetMode="External" /><Relationship Id="rId632" Type="http://schemas.openxmlformats.org/officeDocument/2006/relationships/hyperlink" Target="https://twitter.com/#!/selfhelpteam/status/1159087192301625344" TargetMode="External" /><Relationship Id="rId633" Type="http://schemas.openxmlformats.org/officeDocument/2006/relationships/hyperlink" Target="https://twitter.com/#!/capitoladvocate/status/1159089914211966976" TargetMode="External" /><Relationship Id="rId634" Type="http://schemas.openxmlformats.org/officeDocument/2006/relationships/hyperlink" Target="https://twitter.com/#!/lineymason/status/1159094638067798017" TargetMode="External" /><Relationship Id="rId635" Type="http://schemas.openxmlformats.org/officeDocument/2006/relationships/hyperlink" Target="https://twitter.com/#!/iggykain/status/1159085160954044417" TargetMode="External" /><Relationship Id="rId636" Type="http://schemas.openxmlformats.org/officeDocument/2006/relationships/hyperlink" Target="https://twitter.com/#!/iggykain/status/1159127849938427904" TargetMode="External" /><Relationship Id="rId637" Type="http://schemas.openxmlformats.org/officeDocument/2006/relationships/hyperlink" Target="https://twitter.com/#!/crisribes/status/1159132976560660482" TargetMode="External" /><Relationship Id="rId638" Type="http://schemas.openxmlformats.org/officeDocument/2006/relationships/hyperlink" Target="https://twitter.com/#!/healthaction_uk/status/1159132653339254784" TargetMode="External" /><Relationship Id="rId639" Type="http://schemas.openxmlformats.org/officeDocument/2006/relationships/hyperlink" Target="https://twitter.com/#!/nicole01823312/status/1159134120636817409" TargetMode="External" /><Relationship Id="rId640" Type="http://schemas.openxmlformats.org/officeDocument/2006/relationships/hyperlink" Target="https://twitter.com/#!/chali4pa/status/1159144877537542144" TargetMode="External" /><Relationship Id="rId641" Type="http://schemas.openxmlformats.org/officeDocument/2006/relationships/hyperlink" Target="https://twitter.com/#!/neil_play/status/1159170261209571329" TargetMode="External" /><Relationship Id="rId642" Type="http://schemas.openxmlformats.org/officeDocument/2006/relationships/hyperlink" Target="https://twitter.com/#!/alisonddcox/status/1159171364345057281" TargetMode="External" /><Relationship Id="rId643" Type="http://schemas.openxmlformats.org/officeDocument/2006/relationships/hyperlink" Target="https://twitter.com/#!/brohannon6/status/1159204410645471233" TargetMode="External" /><Relationship Id="rId644" Type="http://schemas.openxmlformats.org/officeDocument/2006/relationships/hyperlink" Target="https://twitter.com/#!/salj42/status/1159216098987970560" TargetMode="External" /><Relationship Id="rId645" Type="http://schemas.openxmlformats.org/officeDocument/2006/relationships/hyperlink" Target="https://twitter.com/#!/sandynesh/status/1159218112585011200" TargetMode="External" /><Relationship Id="rId646" Type="http://schemas.openxmlformats.org/officeDocument/2006/relationships/hyperlink" Target="https://twitter.com/#!/jo_kwon/status/1159256892306100224" TargetMode="External" /><Relationship Id="rId647" Type="http://schemas.openxmlformats.org/officeDocument/2006/relationships/hyperlink" Target="https://twitter.com/#!/spalmeri_rd/status/1159280636655538177" TargetMode="External" /><Relationship Id="rId648" Type="http://schemas.openxmlformats.org/officeDocument/2006/relationships/hyperlink" Target="https://twitter.com/#!/tyleigh64/status/1159306396090998784" TargetMode="External" /><Relationship Id="rId649" Type="http://schemas.openxmlformats.org/officeDocument/2006/relationships/hyperlink" Target="https://twitter.com/#!/eliseanderson2/status/1159308784310870016" TargetMode="External" /><Relationship Id="rId650" Type="http://schemas.openxmlformats.org/officeDocument/2006/relationships/hyperlink" Target="https://twitter.com/#!/wilpertwitt/status/1157146312006967296" TargetMode="External" /><Relationship Id="rId651" Type="http://schemas.openxmlformats.org/officeDocument/2006/relationships/hyperlink" Target="https://twitter.com/#!/wilpertwitt/status/1159308870856118273" TargetMode="External" /><Relationship Id="rId652" Type="http://schemas.openxmlformats.org/officeDocument/2006/relationships/hyperlink" Target="https://twitter.com/#!/ketogeniccook/status/1159335956949823488" TargetMode="External" /><Relationship Id="rId653" Type="http://schemas.openxmlformats.org/officeDocument/2006/relationships/hyperlink" Target="https://twitter.com/#!/prcpsdvi/status/1159342610466639872" TargetMode="External" /><Relationship Id="rId654" Type="http://schemas.openxmlformats.org/officeDocument/2006/relationships/hyperlink" Target="https://twitter.com/#!/prcpsdvi/status/1159342859889328128" TargetMode="External" /><Relationship Id="rId655" Type="http://schemas.openxmlformats.org/officeDocument/2006/relationships/hyperlink" Target="https://twitter.com/#!/prcpsdvi/status/1159343081356963840" TargetMode="External" /><Relationship Id="rId656" Type="http://schemas.openxmlformats.org/officeDocument/2006/relationships/hyperlink" Target="https://twitter.com/#!/prcpsdvi/status/1159343185249918976" TargetMode="External" /><Relationship Id="rId657" Type="http://schemas.openxmlformats.org/officeDocument/2006/relationships/hyperlink" Target="https://twitter.com/#!/2020dentistry3/status/1159373445890793474" TargetMode="External" /><Relationship Id="rId658" Type="http://schemas.openxmlformats.org/officeDocument/2006/relationships/hyperlink" Target="https://twitter.com/#!/holly_gabe/status/1158684203552301056" TargetMode="External" /><Relationship Id="rId659" Type="http://schemas.openxmlformats.org/officeDocument/2006/relationships/hyperlink" Target="https://twitter.com/#!/thinkingslimmer/status/1158653862963585024" TargetMode="External" /><Relationship Id="rId660" Type="http://schemas.openxmlformats.org/officeDocument/2006/relationships/hyperlink" Target="https://twitter.com/#!/thinkingslimmer/status/1159380928277471232" TargetMode="External" /><Relationship Id="rId661" Type="http://schemas.openxmlformats.org/officeDocument/2006/relationships/hyperlink" Target="https://twitter.com/#!/tessatricks/status/1159393896339841025" TargetMode="External" /><Relationship Id="rId662" Type="http://schemas.openxmlformats.org/officeDocument/2006/relationships/hyperlink" Target="https://twitter.com/#!/holly_gabe/status/1159374414468833281" TargetMode="External" /><Relationship Id="rId663" Type="http://schemas.openxmlformats.org/officeDocument/2006/relationships/hyperlink" Target="https://twitter.com/#!/actiononsugar/status/1159374958361006082" TargetMode="External" /><Relationship Id="rId664" Type="http://schemas.openxmlformats.org/officeDocument/2006/relationships/hyperlink" Target="https://twitter.com/#!/actiononsalt/status/1159388821068406791" TargetMode="External" /><Relationship Id="rId665" Type="http://schemas.openxmlformats.org/officeDocument/2006/relationships/hyperlink" Target="https://twitter.com/#!/sputniknewsuk/status/1159398932411310081" TargetMode="External" /><Relationship Id="rId666" Type="http://schemas.openxmlformats.org/officeDocument/2006/relationships/hyperlink" Target="https://twitter.com/#!/actiononsugar/status/1158391260148895744" TargetMode="External" /><Relationship Id="rId667" Type="http://schemas.openxmlformats.org/officeDocument/2006/relationships/hyperlink" Target="https://twitter.com/#!/actiononsugar/status/1158651925430243329" TargetMode="External" /><Relationship Id="rId668" Type="http://schemas.openxmlformats.org/officeDocument/2006/relationships/hyperlink" Target="https://twitter.com/#!/holly_gabe/status/1158390970146263042" TargetMode="External" /><Relationship Id="rId669" Type="http://schemas.openxmlformats.org/officeDocument/2006/relationships/hyperlink" Target="https://twitter.com/#!/k_worldpanel/status/1156828843765829632" TargetMode="External" /><Relationship Id="rId670" Type="http://schemas.openxmlformats.org/officeDocument/2006/relationships/hyperlink" Target="https://twitter.com/#!/foodmatterslive/status/1156489779275587591" TargetMode="External" /><Relationship Id="rId671" Type="http://schemas.openxmlformats.org/officeDocument/2006/relationships/hyperlink" Target="https://twitter.com/#!/foodmatterslive/status/1158649182334410752" TargetMode="External" /><Relationship Id="rId672" Type="http://schemas.openxmlformats.org/officeDocument/2006/relationships/hyperlink" Target="https://twitter.com/#!/ahj_dr/status/1159504895646535680" TargetMode="External" /><Relationship Id="rId673" Type="http://schemas.openxmlformats.org/officeDocument/2006/relationships/hyperlink" Target="https://twitter.com/#!/alzeinpeds/status/1159505834306678784" TargetMode="External" /><Relationship Id="rId674" Type="http://schemas.openxmlformats.org/officeDocument/2006/relationships/hyperlink" Target="https://twitter.com/#!/sancroftint/status/1159507083571662848" TargetMode="External" /><Relationship Id="rId675" Type="http://schemas.openxmlformats.org/officeDocument/2006/relationships/hyperlink" Target="https://twitter.com/#!/saucyaffairraw/status/1159011422237597696" TargetMode="External" /><Relationship Id="rId676" Type="http://schemas.openxmlformats.org/officeDocument/2006/relationships/hyperlink" Target="https://twitter.com/#!/morecurricular/status/1159567741638103040" TargetMode="External" /><Relationship Id="rId677" Type="http://schemas.openxmlformats.org/officeDocument/2006/relationships/hyperlink" Target="https://twitter.com/#!/jm10gaiton/status/1159569449730682899" TargetMode="External" /><Relationship Id="rId678" Type="http://schemas.openxmlformats.org/officeDocument/2006/relationships/hyperlink" Target="https://twitter.com/#!/yuqi2109/status/1159634591809822720" TargetMode="External" /><Relationship Id="rId679" Type="http://schemas.openxmlformats.org/officeDocument/2006/relationships/hyperlink" Target="https://twitter.com/#!/qutmedia/status/1159645501790273537" TargetMode="External" /><Relationship Id="rId680" Type="http://schemas.openxmlformats.org/officeDocument/2006/relationships/hyperlink" Target="https://twitter.com/#!/c_springsteen/status/1159666048158904320" TargetMode="External" /><Relationship Id="rId681" Type="http://schemas.openxmlformats.org/officeDocument/2006/relationships/hyperlink" Target="https://twitter.com/#!/sophiam66540189/status/1151739600139763713" TargetMode="External" /><Relationship Id="rId682" Type="http://schemas.openxmlformats.org/officeDocument/2006/relationships/hyperlink" Target="https://twitter.com/#!/sophiam66540189/status/1150609788813762560" TargetMode="External" /><Relationship Id="rId683" Type="http://schemas.openxmlformats.org/officeDocument/2006/relationships/hyperlink" Target="https://twitter.com/#!/sophiam66540189/status/1149170880179666944" TargetMode="External" /><Relationship Id="rId684" Type="http://schemas.openxmlformats.org/officeDocument/2006/relationships/hyperlink" Target="https://twitter.com/#!/sophiam66540189/status/1148839047386632192" TargetMode="External" /><Relationship Id="rId685" Type="http://schemas.openxmlformats.org/officeDocument/2006/relationships/hyperlink" Target="https://twitter.com/#!/sophiam66540189/status/1158347430775013376" TargetMode="External" /><Relationship Id="rId686" Type="http://schemas.openxmlformats.org/officeDocument/2006/relationships/hyperlink" Target="https://twitter.com/#!/sophiam66540189/status/1158635126311358465" TargetMode="External" /><Relationship Id="rId687" Type="http://schemas.openxmlformats.org/officeDocument/2006/relationships/hyperlink" Target="https://twitter.com/#!/sophiam66540189/status/1158949140170043392" TargetMode="External" /><Relationship Id="rId688" Type="http://schemas.openxmlformats.org/officeDocument/2006/relationships/hyperlink" Target="https://twitter.com/#!/sophiam66540189/status/1159321027286990849" TargetMode="External" /><Relationship Id="rId689" Type="http://schemas.openxmlformats.org/officeDocument/2006/relationships/hyperlink" Target="https://twitter.com/#!/milton_theresa/status/1159695987100782592" TargetMode="External" /><Relationship Id="rId690" Type="http://schemas.openxmlformats.org/officeDocument/2006/relationships/hyperlink" Target="https://twitter.com/#!/kamiladavidson/status/1159719872252661762" TargetMode="External" /><Relationship Id="rId691" Type="http://schemas.openxmlformats.org/officeDocument/2006/relationships/hyperlink" Target="https://twitter.com/#!/georges75825230/status/1159408230985953287" TargetMode="External" /><Relationship Id="rId692" Type="http://schemas.openxmlformats.org/officeDocument/2006/relationships/hyperlink" Target="https://twitter.com/#!/georges75825230/status/1156963934676480000" TargetMode="External" /><Relationship Id="rId693" Type="http://schemas.openxmlformats.org/officeDocument/2006/relationships/hyperlink" Target="https://twitter.com/#!/georges75825230/status/1157259599398916096" TargetMode="External" /><Relationship Id="rId694" Type="http://schemas.openxmlformats.org/officeDocument/2006/relationships/hyperlink" Target="https://twitter.com/#!/georges75825230/status/1158407606219579393" TargetMode="External" /><Relationship Id="rId695" Type="http://schemas.openxmlformats.org/officeDocument/2006/relationships/hyperlink" Target="https://twitter.com/#!/georges75825230/status/1158410303966609409" TargetMode="External" /><Relationship Id="rId696" Type="http://schemas.openxmlformats.org/officeDocument/2006/relationships/hyperlink" Target="https://twitter.com/#!/georges75825230/status/1159142211394498560" TargetMode="External" /><Relationship Id="rId697" Type="http://schemas.openxmlformats.org/officeDocument/2006/relationships/hyperlink" Target="https://twitter.com/#!/georges75825230/status/1159781160437735425" TargetMode="External" /><Relationship Id="rId698" Type="http://schemas.openxmlformats.org/officeDocument/2006/relationships/hyperlink" Target="https://twitter.com/#!/raiseddactylion/status/1159835095441661954" TargetMode="External" /><Relationship Id="rId699" Type="http://schemas.openxmlformats.org/officeDocument/2006/relationships/hyperlink" Target="https://twitter.com/#!/astho/status/1157034846600028168" TargetMode="External" /><Relationship Id="rId700" Type="http://schemas.openxmlformats.org/officeDocument/2006/relationships/hyperlink" Target="https://twitter.com/#!/harvardprc/status/1157325364215066624" TargetMode="External" /><Relationship Id="rId701" Type="http://schemas.openxmlformats.org/officeDocument/2006/relationships/hyperlink" Target="https://twitter.com/#!/energykrazed/status/1159842341538025474" TargetMode="External" /><Relationship Id="rId702" Type="http://schemas.openxmlformats.org/officeDocument/2006/relationships/hyperlink" Target="https://twitter.com/#!/shapeupsville/status/1159854552633528320" TargetMode="External" /><Relationship Id="rId703" Type="http://schemas.openxmlformats.org/officeDocument/2006/relationships/hyperlink" Target="https://twitter.com/#!/goulding76/status/1159919320698359808" TargetMode="External" /><Relationship Id="rId704" Type="http://schemas.openxmlformats.org/officeDocument/2006/relationships/hyperlink" Target="https://twitter.com/#!/rfradaeli/status/1159925874382254081" TargetMode="External" /><Relationship Id="rId705" Type="http://schemas.openxmlformats.org/officeDocument/2006/relationships/hyperlink" Target="https://twitter.com/#!/organicerica/status/1158333804286742528" TargetMode="External" /><Relationship Id="rId706" Type="http://schemas.openxmlformats.org/officeDocument/2006/relationships/hyperlink" Target="https://twitter.com/#!/organicerica/status/1160144548133265408" TargetMode="External" /><Relationship Id="rId707" Type="http://schemas.openxmlformats.org/officeDocument/2006/relationships/hyperlink" Target="https://twitter.com/#!/helenlloyd_or/status/1158333031314350080" TargetMode="External" /><Relationship Id="rId708" Type="http://schemas.openxmlformats.org/officeDocument/2006/relationships/hyperlink" Target="https://twitter.com/#!/helenlloyd_or/status/1160145354328854528" TargetMode="External" /><Relationship Id="rId709" Type="http://schemas.openxmlformats.org/officeDocument/2006/relationships/hyperlink" Target="https://twitter.com/#!/phdprof1/status/1157243160529121281" TargetMode="External" /><Relationship Id="rId710" Type="http://schemas.openxmlformats.org/officeDocument/2006/relationships/hyperlink" Target="https://twitter.com/#!/phdprof1/status/1160171223940292608" TargetMode="External" /><Relationship Id="rId711" Type="http://schemas.openxmlformats.org/officeDocument/2006/relationships/hyperlink" Target="https://twitter.com/#!/maritahennessy/status/1156924968422318081" TargetMode="External" /><Relationship Id="rId712" Type="http://schemas.openxmlformats.org/officeDocument/2006/relationships/hyperlink" Target="https://twitter.com/#!/maritahennessy/status/1158628630156779520" TargetMode="External" /><Relationship Id="rId713" Type="http://schemas.openxmlformats.org/officeDocument/2006/relationships/hyperlink" Target="https://twitter.com/#!/maritahennessy/status/1158629382237368320" TargetMode="External" /><Relationship Id="rId714" Type="http://schemas.openxmlformats.org/officeDocument/2006/relationships/hyperlink" Target="https://twitter.com/#!/maritahennessy/status/1158638759887474688" TargetMode="External" /><Relationship Id="rId715" Type="http://schemas.openxmlformats.org/officeDocument/2006/relationships/hyperlink" Target="https://twitter.com/#!/maritahennessy/status/1158653341221736448" TargetMode="External" /><Relationship Id="rId716" Type="http://schemas.openxmlformats.org/officeDocument/2006/relationships/hyperlink" Target="https://twitter.com/#!/globalfoodman/status/1159544971562835968" TargetMode="External" /><Relationship Id="rId717" Type="http://schemas.openxmlformats.org/officeDocument/2006/relationships/hyperlink" Target="https://twitter.com/#!/maritahennessy/status/1159510036412076032" TargetMode="External" /><Relationship Id="rId718" Type="http://schemas.openxmlformats.org/officeDocument/2006/relationships/hyperlink" Target="https://twitter.com/#!/maritahennessy/status/1159510768401944579" TargetMode="External" /><Relationship Id="rId719" Type="http://schemas.openxmlformats.org/officeDocument/2006/relationships/hyperlink" Target="https://twitter.com/#!/maritahennessy/status/1159820301481517056" TargetMode="External" /><Relationship Id="rId720" Type="http://schemas.openxmlformats.org/officeDocument/2006/relationships/hyperlink" Target="https://twitter.com/#!/maritahennessy/status/1160164410268295168" TargetMode="External" /><Relationship Id="rId721" Type="http://schemas.openxmlformats.org/officeDocument/2006/relationships/hyperlink" Target="https://twitter.com/#!/caring_mobile/status/1160175832037564416" TargetMode="External" /><Relationship Id="rId722" Type="http://schemas.openxmlformats.org/officeDocument/2006/relationships/hyperlink" Target="https://twitter.com/#!/maritahennessy/status/1160162510726676480" TargetMode="External" /><Relationship Id="rId723" Type="http://schemas.openxmlformats.org/officeDocument/2006/relationships/hyperlink" Target="https://twitter.com/#!/mslichai/status/1160178309033951232" TargetMode="External" /><Relationship Id="rId724" Type="http://schemas.openxmlformats.org/officeDocument/2006/relationships/hyperlink" Target="https://twitter.com/#!/oliverdietitian/status/1160187693478772747" TargetMode="External" /><Relationship Id="rId725" Type="http://schemas.openxmlformats.org/officeDocument/2006/relationships/hyperlink" Target="https://twitter.com/#!/tomrebair/status/1160192115034525696" TargetMode="External" /><Relationship Id="rId726" Type="http://schemas.openxmlformats.org/officeDocument/2006/relationships/hyperlink" Target="https://twitter.com/#!/profccollins/status/1160290318559797248" TargetMode="External" /><Relationship Id="rId727" Type="http://schemas.openxmlformats.org/officeDocument/2006/relationships/hyperlink" Target="https://twitter.com/#!/krishnaradha310/status/1160291047932456960" TargetMode="External" /><Relationship Id="rId728" Type="http://schemas.openxmlformats.org/officeDocument/2006/relationships/hyperlink" Target="https://twitter.com/#!/drvikramlotwala/status/1160296877880774657" TargetMode="External" /><Relationship Id="rId729" Type="http://schemas.openxmlformats.org/officeDocument/2006/relationships/hyperlink" Target="https://twitter.com/#!/drvikramlotwala/status/1160297916851900416" TargetMode="External" /><Relationship Id="rId730" Type="http://schemas.openxmlformats.org/officeDocument/2006/relationships/hyperlink" Target="https://twitter.com/#!/drtracyburrows/status/1160475345268572160" TargetMode="External" /><Relationship Id="rId731" Type="http://schemas.openxmlformats.org/officeDocument/2006/relationships/hyperlink" Target="https://twitter.com/#!/journo_oliver/status/1160504667069210624" TargetMode="External" /><Relationship Id="rId732" Type="http://schemas.openxmlformats.org/officeDocument/2006/relationships/hyperlink" Target="https://twitter.com/#!/wendy_allen2/status/1160609198671106048" TargetMode="External" /><Relationship Id="rId733" Type="http://schemas.openxmlformats.org/officeDocument/2006/relationships/hyperlink" Target="https://twitter.com/#!/bodyhealthcom/status/1160623674136903680" TargetMode="External" /><Relationship Id="rId734" Type="http://schemas.openxmlformats.org/officeDocument/2006/relationships/hyperlink" Target="https://twitter.com/#!/childofgodlu9/status/1160630345697562626" TargetMode="External" /><Relationship Id="rId735" Type="http://schemas.openxmlformats.org/officeDocument/2006/relationships/hyperlink" Target="https://twitter.com/#!/icesupreme/status/1160655213591535616" TargetMode="External" /><Relationship Id="rId736" Type="http://schemas.openxmlformats.org/officeDocument/2006/relationships/hyperlink" Target="https://twitter.com/#!/kerrywekelo/status/1159653096341028864" TargetMode="External" /><Relationship Id="rId737" Type="http://schemas.openxmlformats.org/officeDocument/2006/relationships/hyperlink" Target="https://twitter.com/#!/fettkeven/status/1160707497516290048" TargetMode="External" /><Relationship Id="rId738" Type="http://schemas.openxmlformats.org/officeDocument/2006/relationships/hyperlink" Target="https://twitter.com/#!/worldobesity/status/1160850781890842625" TargetMode="External" /><Relationship Id="rId739" Type="http://schemas.openxmlformats.org/officeDocument/2006/relationships/hyperlink" Target="https://twitter.com/#!/fitbygayle/status/1160879234606219264" TargetMode="External" /><Relationship Id="rId740" Type="http://schemas.openxmlformats.org/officeDocument/2006/relationships/hyperlink" Target="https://twitter.com/#!/allendersteve/status/1160884584621494272" TargetMode="External" /><Relationship Id="rId741" Type="http://schemas.openxmlformats.org/officeDocument/2006/relationships/hyperlink" Target="https://twitter.com/#!/gasolfoundation/status/1159087292885143552" TargetMode="External" /><Relationship Id="rId742" Type="http://schemas.openxmlformats.org/officeDocument/2006/relationships/hyperlink" Target="https://twitter.com/#!/corinnahawkes/status/1160898607551307777" TargetMode="External" /><Relationship Id="rId743" Type="http://schemas.openxmlformats.org/officeDocument/2006/relationships/hyperlink" Target="https://twitter.com/#!/enriquepalenzue/status/1160900400825978881" TargetMode="External" /><Relationship Id="rId744" Type="http://schemas.openxmlformats.org/officeDocument/2006/relationships/hyperlink" Target="https://twitter.com/#!/asklorraines/status/1160902314544259072" TargetMode="External" /><Relationship Id="rId745" Type="http://schemas.openxmlformats.org/officeDocument/2006/relationships/hyperlink" Target="https://twitter.com/#!/ciara_litch/status/1160904958859972608" TargetMode="External" /><Relationship Id="rId746" Type="http://schemas.openxmlformats.org/officeDocument/2006/relationships/hyperlink" Target="https://twitter.com/#!/team_morelife/status/1160912347986354176" TargetMode="External" /><Relationship Id="rId747" Type="http://schemas.openxmlformats.org/officeDocument/2006/relationships/hyperlink" Target="https://twitter.com/#!/asolermarin/status/1160912680850468864" TargetMode="External" /><Relationship Id="rId748" Type="http://schemas.openxmlformats.org/officeDocument/2006/relationships/hyperlink" Target="https://twitter.com/#!/dorofischer/status/1160914941525843969" TargetMode="External" /><Relationship Id="rId749" Type="http://schemas.openxmlformats.org/officeDocument/2006/relationships/hyperlink" Target="https://twitter.com/#!/ucam_alimenta/status/1160916010364473345" TargetMode="External" /><Relationship Id="rId750" Type="http://schemas.openxmlformats.org/officeDocument/2006/relationships/hyperlink" Target="https://twitter.com/#!/cemasvlc/status/1160825670508978176" TargetMode="External" /><Relationship Id="rId751" Type="http://schemas.openxmlformats.org/officeDocument/2006/relationships/hyperlink" Target="https://twitter.com/#!/cemasvlc/status/1160889074724614144" TargetMode="External" /><Relationship Id="rId752" Type="http://schemas.openxmlformats.org/officeDocument/2006/relationships/hyperlink" Target="https://twitter.com/#!/photographyand6/status/1160927198582386689" TargetMode="External" /><Relationship Id="rId753" Type="http://schemas.openxmlformats.org/officeDocument/2006/relationships/hyperlink" Target="https://twitter.com/#!/ucam_openred/status/1160944126357049344" TargetMode="External" /><Relationship Id="rId754" Type="http://schemas.openxmlformats.org/officeDocument/2006/relationships/hyperlink" Target="https://twitter.com/#!/ucam_ciard/status/1160946436361654272" TargetMode="External" /><Relationship Id="rId755" Type="http://schemas.openxmlformats.org/officeDocument/2006/relationships/hyperlink" Target="https://twitter.com/#!/ketansheth3/status/1160960212750278657" TargetMode="External" /><Relationship Id="rId756" Type="http://schemas.openxmlformats.org/officeDocument/2006/relationships/hyperlink" Target="https://twitter.com/#!/liebertpub/status/1160967988822061057" TargetMode="External" /><Relationship Id="rId757" Type="http://schemas.openxmlformats.org/officeDocument/2006/relationships/hyperlink" Target="https://twitter.com/#!/ucam_mu_ard/status/1160970302391771137" TargetMode="External" /><Relationship Id="rId758" Type="http://schemas.openxmlformats.org/officeDocument/2006/relationships/hyperlink" Target="https://twitter.com/#!/gasolfoundation/status/1160892120422658050" TargetMode="External" /><Relationship Id="rId759" Type="http://schemas.openxmlformats.org/officeDocument/2006/relationships/hyperlink" Target="https://twitter.com/#!/ucam/status/1160897639363350528" TargetMode="External" /><Relationship Id="rId760" Type="http://schemas.openxmlformats.org/officeDocument/2006/relationships/hyperlink" Target="https://twitter.com/#!/pedroe_alcaraz/status/1160942701833068545" TargetMode="External" /><Relationship Id="rId761" Type="http://schemas.openxmlformats.org/officeDocument/2006/relationships/hyperlink" Target="https://twitter.com/#!/ucam_nsca_hps/status/1160970927464693765" TargetMode="External" /><Relationship Id="rId762" Type="http://schemas.openxmlformats.org/officeDocument/2006/relationships/hyperlink" Target="https://twitter.com/#!/aasthabariatric/status/1160990928250834946" TargetMode="External" /><Relationship Id="rId763" Type="http://schemas.openxmlformats.org/officeDocument/2006/relationships/hyperlink" Target="https://twitter.com/#!/aasthabariatric/status/1160991144303562752" TargetMode="External" /><Relationship Id="rId764" Type="http://schemas.openxmlformats.org/officeDocument/2006/relationships/hyperlink" Target="https://twitter.com/#!/diethealth_tips/status/1161004944062930944" TargetMode="External" /><Relationship Id="rId765" Type="http://schemas.openxmlformats.org/officeDocument/2006/relationships/hyperlink" Target="https://twitter.com/#!/msjoycetarot/status/1161013816076972032" TargetMode="External" /><Relationship Id="rId766" Type="http://schemas.openxmlformats.org/officeDocument/2006/relationships/hyperlink" Target="https://twitter.com/#!/hlthydrvnchi/status/1158422606007156737" TargetMode="External" /><Relationship Id="rId767" Type="http://schemas.openxmlformats.org/officeDocument/2006/relationships/hyperlink" Target="https://twitter.com/#!/hlthydrvnchi/status/1161021662806052864" TargetMode="External" /><Relationship Id="rId768" Type="http://schemas.openxmlformats.org/officeDocument/2006/relationships/hyperlink" Target="https://twitter.com/#!/greatindoor/status/1157086369002377216" TargetMode="External" /><Relationship Id="rId769" Type="http://schemas.openxmlformats.org/officeDocument/2006/relationships/hyperlink" Target="https://twitter.com/#!/greatindoor/status/1158562592870129664" TargetMode="External" /><Relationship Id="rId770" Type="http://schemas.openxmlformats.org/officeDocument/2006/relationships/hyperlink" Target="https://twitter.com/#!/greatindoor/status/1161030038948478976" TargetMode="External" /><Relationship Id="rId771" Type="http://schemas.openxmlformats.org/officeDocument/2006/relationships/hyperlink" Target="https://twitter.com/#!/cecil4allofus/status/1161185723396980736" TargetMode="External" /><Relationship Id="rId772" Type="http://schemas.openxmlformats.org/officeDocument/2006/relationships/hyperlink" Target="https://twitter.com/#!/cecil4allofus/status/1161186173651263488" TargetMode="External" /><Relationship Id="rId773" Type="http://schemas.openxmlformats.org/officeDocument/2006/relationships/hyperlink" Target="https://twitter.com/#!/gsttcharity/status/1156892150988193795" TargetMode="External" /><Relationship Id="rId774" Type="http://schemas.openxmlformats.org/officeDocument/2006/relationships/hyperlink" Target="https://twitter.com/#!/shareaction/status/1159080499001716737" TargetMode="External" /><Relationship Id="rId775" Type="http://schemas.openxmlformats.org/officeDocument/2006/relationships/hyperlink" Target="https://twitter.com/#!/shareaction/status/1159174860448436226" TargetMode="External" /><Relationship Id="rId776" Type="http://schemas.openxmlformats.org/officeDocument/2006/relationships/hyperlink" Target="https://twitter.com/#!/gsttcharity/status/1159122688214016002" TargetMode="External" /><Relationship Id="rId777" Type="http://schemas.openxmlformats.org/officeDocument/2006/relationships/hyperlink" Target="https://twitter.com/#!/oha_updates/status/1158357773463228417" TargetMode="External" /><Relationship Id="rId778" Type="http://schemas.openxmlformats.org/officeDocument/2006/relationships/hyperlink" Target="https://twitter.com/#!/oha_updates/status/1159032878526869504" TargetMode="External" /><Relationship Id="rId779" Type="http://schemas.openxmlformats.org/officeDocument/2006/relationships/hyperlink" Target="https://twitter.com/#!/henryhealthy/status/1161205289485557761" TargetMode="External" /><Relationship Id="rId780" Type="http://schemas.openxmlformats.org/officeDocument/2006/relationships/hyperlink" Target="https://twitter.com/#!/julierevelant/status/1159766520404332545" TargetMode="External" /><Relationship Id="rId781" Type="http://schemas.openxmlformats.org/officeDocument/2006/relationships/hyperlink" Target="https://twitter.com/#!/julierevelant/status/1160853613431930880" TargetMode="External" /><Relationship Id="rId782" Type="http://schemas.openxmlformats.org/officeDocument/2006/relationships/hyperlink" Target="https://twitter.com/#!/julierevelant/status/1161216002887180288" TargetMode="External" /><Relationship Id="rId783" Type="http://schemas.openxmlformats.org/officeDocument/2006/relationships/hyperlink" Target="https://twitter.com/#!/stepits3/status/1158670884971958272" TargetMode="External" /><Relationship Id="rId784" Type="http://schemas.openxmlformats.org/officeDocument/2006/relationships/hyperlink" Target="https://twitter.com/#!/stepits3/status/1160832623129837570" TargetMode="External" /><Relationship Id="rId785" Type="http://schemas.openxmlformats.org/officeDocument/2006/relationships/hyperlink" Target="https://twitter.com/#!/stepits3/status/1161238468975968256" TargetMode="External" /><Relationship Id="rId786" Type="http://schemas.openxmlformats.org/officeDocument/2006/relationships/hyperlink" Target="https://twitter.com/#!/maritahennessy/status/1159134889775706115" TargetMode="External" /><Relationship Id="rId787" Type="http://schemas.openxmlformats.org/officeDocument/2006/relationships/hyperlink" Target="https://twitter.com/#!/maritahennessy/status/1159141883228168192" TargetMode="External" /><Relationship Id="rId788" Type="http://schemas.openxmlformats.org/officeDocument/2006/relationships/hyperlink" Target="https://twitter.com/#!/maritahennessy/status/1159516734975598592" TargetMode="External" /><Relationship Id="rId789" Type="http://schemas.openxmlformats.org/officeDocument/2006/relationships/hyperlink" Target="https://twitter.com/#!/maritahennessy/status/1159812288657969153" TargetMode="External" /><Relationship Id="rId790" Type="http://schemas.openxmlformats.org/officeDocument/2006/relationships/hyperlink" Target="https://twitter.com/#!/maritahennessy/status/1159914273570807809" TargetMode="External" /><Relationship Id="rId791" Type="http://schemas.openxmlformats.org/officeDocument/2006/relationships/hyperlink" Target="https://twitter.com/#!/maritahennessy/status/1160174162012491777" TargetMode="External" /><Relationship Id="rId792" Type="http://schemas.openxmlformats.org/officeDocument/2006/relationships/hyperlink" Target="https://twitter.com/#!/henryhealthy/status/1159821611870146561" TargetMode="External" /><Relationship Id="rId793" Type="http://schemas.openxmlformats.org/officeDocument/2006/relationships/hyperlink" Target="https://twitter.com/#!/thehuggroup/status/1158671330025324544" TargetMode="External" /><Relationship Id="rId794" Type="http://schemas.openxmlformats.org/officeDocument/2006/relationships/hyperlink" Target="https://twitter.com/#!/foodmatterslive/status/1157214722468585472" TargetMode="External" /><Relationship Id="rId795" Type="http://schemas.openxmlformats.org/officeDocument/2006/relationships/hyperlink" Target="https://twitter.com/#!/foodmatterslive/status/1159047023351517184" TargetMode="External" /><Relationship Id="rId796" Type="http://schemas.openxmlformats.org/officeDocument/2006/relationships/hyperlink" Target="https://twitter.com/#!/foodmatterslive/status/1159449377666142211" TargetMode="External" /><Relationship Id="rId797" Type="http://schemas.openxmlformats.org/officeDocument/2006/relationships/hyperlink" Target="https://twitter.com/#!/henryhealthy/status/1159032783018348544" TargetMode="External" /><Relationship Id="rId798" Type="http://schemas.openxmlformats.org/officeDocument/2006/relationships/hyperlink" Target="https://twitter.com/#!/thehuggroup/status/1160832920908697606" TargetMode="External" /><Relationship Id="rId799" Type="http://schemas.openxmlformats.org/officeDocument/2006/relationships/hyperlink" Target="https://twitter.com/#!/henryhealthy/status/1158738550273130499" TargetMode="External" /><Relationship Id="rId800" Type="http://schemas.openxmlformats.org/officeDocument/2006/relationships/hyperlink" Target="https://twitter.com/#!/educatormaguk/status/1156909413392887808" TargetMode="External" /><Relationship Id="rId801" Type="http://schemas.openxmlformats.org/officeDocument/2006/relationships/hyperlink" Target="https://twitter.com/#!/educatormaguk/status/1157634184019660801" TargetMode="External" /><Relationship Id="rId802" Type="http://schemas.openxmlformats.org/officeDocument/2006/relationships/hyperlink" Target="https://twitter.com/#!/educatormaguk/status/1158359030965919744" TargetMode="External" /><Relationship Id="rId803" Type="http://schemas.openxmlformats.org/officeDocument/2006/relationships/hyperlink" Target="https://twitter.com/#!/educatormaguk/status/1159083732638347265" TargetMode="External" /><Relationship Id="rId804" Type="http://schemas.openxmlformats.org/officeDocument/2006/relationships/hyperlink" Target="https://twitter.com/#!/educatormaguk/status/1159808519329210368" TargetMode="External" /><Relationship Id="rId805" Type="http://schemas.openxmlformats.org/officeDocument/2006/relationships/hyperlink" Target="https://twitter.com/#!/educatormaguk/status/1160533285753294850" TargetMode="External" /><Relationship Id="rId806" Type="http://schemas.openxmlformats.org/officeDocument/2006/relationships/hyperlink" Target="https://twitter.com/#!/educatormaguk/status/1161258064114278401" TargetMode="External" /><Relationship Id="rId807" Type="http://schemas.openxmlformats.org/officeDocument/2006/relationships/hyperlink" Target="https://twitter.com/#!/n_q_p_c/status/1161271609551982592" TargetMode="External" /><Relationship Id="rId808" Type="http://schemas.openxmlformats.org/officeDocument/2006/relationships/hyperlink" Target="https://twitter.com/#!/bigcitieshealth/status/1157290115921842178" TargetMode="External" /><Relationship Id="rId809" Type="http://schemas.openxmlformats.org/officeDocument/2006/relationships/hyperlink" Target="https://twitter.com/#!/harvardprc/status/1157001762357862400" TargetMode="External" /><Relationship Id="rId810" Type="http://schemas.openxmlformats.org/officeDocument/2006/relationships/hyperlink" Target="https://twitter.com/#!/harvardprc/status/1159841363082354688" TargetMode="External" /><Relationship Id="rId811" Type="http://schemas.openxmlformats.org/officeDocument/2006/relationships/hyperlink" Target="https://twitter.com/#!/choicesproject/status/1157325410721501188" TargetMode="External" /><Relationship Id="rId812" Type="http://schemas.openxmlformats.org/officeDocument/2006/relationships/hyperlink" Target="https://twitter.com/#!/choicesproject/status/1157002436525117441" TargetMode="External" /><Relationship Id="rId813" Type="http://schemas.openxmlformats.org/officeDocument/2006/relationships/hyperlink" Target="https://twitter.com/#!/choicesproject/status/1159841058638798848" TargetMode="External" /><Relationship Id="rId814" Type="http://schemas.openxmlformats.org/officeDocument/2006/relationships/hyperlink" Target="https://twitter.com/#!/choicesproject/status/1161276222833397760" TargetMode="External" /><Relationship Id="rId815" Type="http://schemas.openxmlformats.org/officeDocument/2006/relationships/hyperlink" Target="https://twitter.com/#!/drprasad77/status/1161278974611349506" TargetMode="External" /><Relationship Id="rId816" Type="http://schemas.openxmlformats.org/officeDocument/2006/relationships/hyperlink" Target="https://twitter.com/#!/nccor/status/1156580277965115392" TargetMode="External" /><Relationship Id="rId817" Type="http://schemas.openxmlformats.org/officeDocument/2006/relationships/hyperlink" Target="https://twitter.com/#!/monitor_ph/status/1156580311775531008" TargetMode="External" /><Relationship Id="rId818" Type="http://schemas.openxmlformats.org/officeDocument/2006/relationships/hyperlink" Target="https://twitter.com/#!/monitor_ph/status/1161327096821616645" TargetMode="External" /><Relationship Id="rId819" Type="http://schemas.openxmlformats.org/officeDocument/2006/relationships/hyperlink" Target="https://twitter.com/#!/ffl_lamsouth/status/1159068713477427200" TargetMode="External" /><Relationship Id="rId820" Type="http://schemas.openxmlformats.org/officeDocument/2006/relationships/hyperlink" Target="https://twitter.com/#!/ffl_lamsouth/status/1161329047118471169" TargetMode="External" /><Relationship Id="rId821" Type="http://schemas.openxmlformats.org/officeDocument/2006/relationships/hyperlink" Target="https://twitter.com/#!/ffl_lamsouth/status/1159471951636832258" TargetMode="External" /><Relationship Id="rId822" Type="http://schemas.openxmlformats.org/officeDocument/2006/relationships/hyperlink" Target="https://twitter.com/#!/harvardchansph/status/1161327056162099207" TargetMode="External" /><Relationship Id="rId823" Type="http://schemas.openxmlformats.org/officeDocument/2006/relationships/hyperlink" Target="https://twitter.com/#!/cdevalicourt/status/1161331724011397127" TargetMode="External" /><Relationship Id="rId824" Type="http://schemas.openxmlformats.org/officeDocument/2006/relationships/hyperlink" Target="https://twitter.com/#!/leyfcareers/status/1161347939828035584" TargetMode="External" /><Relationship Id="rId825" Type="http://schemas.openxmlformats.org/officeDocument/2006/relationships/hyperlink" Target="https://twitter.com/#!/gsttcharity/status/1158373366237188097" TargetMode="External" /><Relationship Id="rId826" Type="http://schemas.openxmlformats.org/officeDocument/2006/relationships/hyperlink" Target="https://twitter.com/#!/gsttcharity/status/1161194815259910144" TargetMode="External" /><Relationship Id="rId827" Type="http://schemas.openxmlformats.org/officeDocument/2006/relationships/hyperlink" Target="https://twitter.com/#!/weightnomoredc/status/1158451394564755456" TargetMode="External" /><Relationship Id="rId828" Type="http://schemas.openxmlformats.org/officeDocument/2006/relationships/hyperlink" Target="https://twitter.com/#!/weightnomoredc/status/1158815475557646337" TargetMode="External" /><Relationship Id="rId829" Type="http://schemas.openxmlformats.org/officeDocument/2006/relationships/hyperlink" Target="https://twitter.com/#!/weightnomoredc/status/1159176176134447105" TargetMode="External" /><Relationship Id="rId830" Type="http://schemas.openxmlformats.org/officeDocument/2006/relationships/hyperlink" Target="https://twitter.com/#!/weightnomoredc/status/1159538562695667712" TargetMode="External" /><Relationship Id="rId831" Type="http://schemas.openxmlformats.org/officeDocument/2006/relationships/hyperlink" Target="https://twitter.com/#!/weightnomoredc/status/1159904744913031168" TargetMode="External" /><Relationship Id="rId832" Type="http://schemas.openxmlformats.org/officeDocument/2006/relationships/hyperlink" Target="https://twitter.com/#!/weightnomoredc/status/1161004779855896576" TargetMode="External" /><Relationship Id="rId833" Type="http://schemas.openxmlformats.org/officeDocument/2006/relationships/hyperlink" Target="https://twitter.com/#!/weightnomoredc/status/1161361823783956481" TargetMode="External" /><Relationship Id="rId834" Type="http://schemas.openxmlformats.org/officeDocument/2006/relationships/hyperlink" Target="https://twitter.com/#!/randirobics/status/1159453265697955840" TargetMode="External" /><Relationship Id="rId835" Type="http://schemas.openxmlformats.org/officeDocument/2006/relationships/hyperlink" Target="https://twitter.com/#!/skoocofficial/status/1156875412674424832" TargetMode="External" /><Relationship Id="rId836" Type="http://schemas.openxmlformats.org/officeDocument/2006/relationships/hyperlink" Target="https://twitter.com/#!/skoocofficial/status/1158327536331497472" TargetMode="External" /><Relationship Id="rId837" Type="http://schemas.openxmlformats.org/officeDocument/2006/relationships/hyperlink" Target="https://twitter.com/#!/skoocofficial/status/1158994063183556608" TargetMode="External" /><Relationship Id="rId838" Type="http://schemas.openxmlformats.org/officeDocument/2006/relationships/hyperlink" Target="https://twitter.com/#!/skoocofficial/status/1159361065970491392" TargetMode="External" /><Relationship Id="rId839" Type="http://schemas.openxmlformats.org/officeDocument/2006/relationships/hyperlink" Target="https://twitter.com/#!/skoocofficial/status/1160732682629918720" TargetMode="External" /><Relationship Id="rId840" Type="http://schemas.openxmlformats.org/officeDocument/2006/relationships/hyperlink" Target="https://twitter.com/#!/skoocofficial/status/1161276705446793216" TargetMode="External" /><Relationship Id="rId841" Type="http://schemas.openxmlformats.org/officeDocument/2006/relationships/hyperlink" Target="https://twitter.com/#!/skoocofficial/status/1161276733229805571" TargetMode="External" /><Relationship Id="rId842" Type="http://schemas.openxmlformats.org/officeDocument/2006/relationships/hyperlink" Target="https://twitter.com/#!/randirobics/status/1161421785780371458" TargetMode="External" /><Relationship Id="rId843" Type="http://schemas.openxmlformats.org/officeDocument/2006/relationships/hyperlink" Target="https://twitter.com/#!/thehuggroup/status/1161238599662280705" TargetMode="External" /><Relationship Id="rId844" Type="http://schemas.openxmlformats.org/officeDocument/2006/relationships/hyperlink" Target="https://twitter.com/#!/randirobics/status/1161421843057795074" TargetMode="External" /><Relationship Id="rId845" Type="http://schemas.openxmlformats.org/officeDocument/2006/relationships/hyperlink" Target="https://twitter.com/#!/schoolsimprove/status/1160978253768777728" TargetMode="External" /><Relationship Id="rId846" Type="http://schemas.openxmlformats.org/officeDocument/2006/relationships/hyperlink" Target="https://twitter.com/#!/randirobics/status/1161422593305587713" TargetMode="External" /><Relationship Id="rId847" Type="http://schemas.openxmlformats.org/officeDocument/2006/relationships/hyperlink" Target="https://twitter.com/#!/randirobics/status/1156890578405253122" TargetMode="External" /><Relationship Id="rId848" Type="http://schemas.openxmlformats.org/officeDocument/2006/relationships/hyperlink" Target="https://twitter.com/#!/randirobics/status/1158334408774082560" TargetMode="External" /><Relationship Id="rId849" Type="http://schemas.openxmlformats.org/officeDocument/2006/relationships/hyperlink" Target="https://twitter.com/#!/randirobics/status/1160565297159577607" TargetMode="External" /><Relationship Id="rId850" Type="http://schemas.openxmlformats.org/officeDocument/2006/relationships/hyperlink" Target="https://twitter.com/#!/randirobics/status/1161005017295413250" TargetMode="External" /><Relationship Id="rId851" Type="http://schemas.openxmlformats.org/officeDocument/2006/relationships/hyperlink" Target="https://twitter.com/#!/randirobics/status/1161421429608538114" TargetMode="External" /><Relationship Id="rId852" Type="http://schemas.openxmlformats.org/officeDocument/2006/relationships/hyperlink" Target="https://twitter.com/#!/randirobics/status/1161424386244718592" TargetMode="External" /><Relationship Id="rId853" Type="http://schemas.openxmlformats.org/officeDocument/2006/relationships/hyperlink" Target="https://twitter.com/#!/randirobics/status/1161424738088038401" TargetMode="External" /><Relationship Id="rId854" Type="http://schemas.openxmlformats.org/officeDocument/2006/relationships/hyperlink" Target="https://twitter.com/#!/citywide45/status/1161424885849165833" TargetMode="External" /><Relationship Id="rId855" Type="http://schemas.openxmlformats.org/officeDocument/2006/relationships/hyperlink" Target="https://twitter.com/#!/citywide45/status/1161424957882195970" TargetMode="External" /><Relationship Id="rId856" Type="http://schemas.openxmlformats.org/officeDocument/2006/relationships/hyperlink" Target="https://api.twitter.com/1.1/geo/id/544762ebf7fda780.json" TargetMode="External" /><Relationship Id="rId857" Type="http://schemas.openxmlformats.org/officeDocument/2006/relationships/hyperlink" Target="https://api.twitter.com/1.1/geo/id/7929cea6bd5b32bd.json" TargetMode="External" /><Relationship Id="rId858" Type="http://schemas.openxmlformats.org/officeDocument/2006/relationships/hyperlink" Target="https://api.twitter.com/1.1/geo/id/7929cea6bd5b32bd.json" TargetMode="External" /><Relationship Id="rId859" Type="http://schemas.openxmlformats.org/officeDocument/2006/relationships/comments" Target="../comments13.xml" /><Relationship Id="rId860" Type="http://schemas.openxmlformats.org/officeDocument/2006/relationships/vmlDrawing" Target="../drawings/vmlDrawing6.vml" /><Relationship Id="rId861" Type="http://schemas.openxmlformats.org/officeDocument/2006/relationships/table" Target="../tables/table23.xml" /><Relationship Id="rId86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UFzydWN5h" TargetMode="External" /><Relationship Id="rId2" Type="http://schemas.openxmlformats.org/officeDocument/2006/relationships/hyperlink" Target="https://twitter.com/TFInTheMix" TargetMode="External" /><Relationship Id="rId3" Type="http://schemas.openxmlformats.org/officeDocument/2006/relationships/hyperlink" Target="https://t.co/QeWyyrUeoF" TargetMode="External" /><Relationship Id="rId4" Type="http://schemas.openxmlformats.org/officeDocument/2006/relationships/hyperlink" Target="http://www.projectbluenovember.com/" TargetMode="External" /><Relationship Id="rId5" Type="http://schemas.openxmlformats.org/officeDocument/2006/relationships/hyperlink" Target="https://t.co/7X5mPXlnco" TargetMode="External" /><Relationship Id="rId6" Type="http://schemas.openxmlformats.org/officeDocument/2006/relationships/hyperlink" Target="https://t.co/huTVx4GqfA" TargetMode="External" /><Relationship Id="rId7" Type="http://schemas.openxmlformats.org/officeDocument/2006/relationships/hyperlink" Target="http://t.co/jb5YAGyxYs" TargetMode="External" /><Relationship Id="rId8" Type="http://schemas.openxmlformats.org/officeDocument/2006/relationships/hyperlink" Target="https://t.co/sLUvuKdCiz" TargetMode="External" /><Relationship Id="rId9" Type="http://schemas.openxmlformats.org/officeDocument/2006/relationships/hyperlink" Target="https://t.co/rwEI3WlVD9" TargetMode="External" /><Relationship Id="rId10" Type="http://schemas.openxmlformats.org/officeDocument/2006/relationships/hyperlink" Target="http://t.co/xFkXvgK7iw" TargetMode="External" /><Relationship Id="rId11" Type="http://schemas.openxmlformats.org/officeDocument/2006/relationships/hyperlink" Target="https://t.co/fkZi7GnhUF" TargetMode="External" /><Relationship Id="rId12" Type="http://schemas.openxmlformats.org/officeDocument/2006/relationships/hyperlink" Target="https://t.co/QCrWZPY40H" TargetMode="External" /><Relationship Id="rId13" Type="http://schemas.openxmlformats.org/officeDocument/2006/relationships/hyperlink" Target="http://t.co/518hzVV7qs" TargetMode="External" /><Relationship Id="rId14" Type="http://schemas.openxmlformats.org/officeDocument/2006/relationships/hyperlink" Target="http://t.co/Bfuw9KoJeh" TargetMode="External" /><Relationship Id="rId15" Type="http://schemas.openxmlformats.org/officeDocument/2006/relationships/hyperlink" Target="http://t.co/CweJZIRkNN" TargetMode="External" /><Relationship Id="rId16" Type="http://schemas.openxmlformats.org/officeDocument/2006/relationships/hyperlink" Target="https://t.co/JgTeRUR1fW" TargetMode="External" /><Relationship Id="rId17" Type="http://schemas.openxmlformats.org/officeDocument/2006/relationships/hyperlink" Target="http://t.co/zGGx81ursj" TargetMode="External" /><Relationship Id="rId18" Type="http://schemas.openxmlformats.org/officeDocument/2006/relationships/hyperlink" Target="https://k-p.li/aboutKP" TargetMode="External" /><Relationship Id="rId19" Type="http://schemas.openxmlformats.org/officeDocument/2006/relationships/hyperlink" Target="http://t.co/EM7TPcRZ79" TargetMode="External" /><Relationship Id="rId20" Type="http://schemas.openxmlformats.org/officeDocument/2006/relationships/hyperlink" Target="http://canada.ca/health" TargetMode="External" /><Relationship Id="rId21" Type="http://schemas.openxmlformats.org/officeDocument/2006/relationships/hyperlink" Target="https://t.co/dzNoRdTb9U" TargetMode="External" /><Relationship Id="rId22" Type="http://schemas.openxmlformats.org/officeDocument/2006/relationships/hyperlink" Target="https://t.co/PdTg8N4ozQ" TargetMode="External" /><Relationship Id="rId23" Type="http://schemas.openxmlformats.org/officeDocument/2006/relationships/hyperlink" Target="https://t.co/UnA1DXuWgG" TargetMode="External" /><Relationship Id="rId24" Type="http://schemas.openxmlformats.org/officeDocument/2006/relationships/hyperlink" Target="https://t.co/Djdmmm8k51" TargetMode="External" /><Relationship Id="rId25" Type="http://schemas.openxmlformats.org/officeDocument/2006/relationships/hyperlink" Target="https://t.co/Dh2sc9tDvs" TargetMode="External" /><Relationship Id="rId26" Type="http://schemas.openxmlformats.org/officeDocument/2006/relationships/hyperlink" Target="http://t.co/hNTGtS2LBF" TargetMode="External" /><Relationship Id="rId27" Type="http://schemas.openxmlformats.org/officeDocument/2006/relationships/hyperlink" Target="https://t.co/fviMHrrhey" TargetMode="External" /><Relationship Id="rId28" Type="http://schemas.openxmlformats.org/officeDocument/2006/relationships/hyperlink" Target="http://t.co/THjRkKwXlT" TargetMode="External" /><Relationship Id="rId29" Type="http://schemas.openxmlformats.org/officeDocument/2006/relationships/hyperlink" Target="https://t.co/tHrdoDQ1pc" TargetMode="External" /><Relationship Id="rId30" Type="http://schemas.openxmlformats.org/officeDocument/2006/relationships/hyperlink" Target="https://t.co/vYkRG4D3Ud" TargetMode="External" /><Relationship Id="rId31" Type="http://schemas.openxmlformats.org/officeDocument/2006/relationships/hyperlink" Target="http://pediatrics.wisc.edu/endofellowship" TargetMode="External" /><Relationship Id="rId32" Type="http://schemas.openxmlformats.org/officeDocument/2006/relationships/hyperlink" Target="http://www.pedsendo.org/" TargetMode="External" /><Relationship Id="rId33" Type="http://schemas.openxmlformats.org/officeDocument/2006/relationships/hyperlink" Target="http://pediatrics.aappublications.org/" TargetMode="External" /><Relationship Id="rId34" Type="http://schemas.openxmlformats.org/officeDocument/2006/relationships/hyperlink" Target="http://meeproductions.com/" TargetMode="External" /><Relationship Id="rId35" Type="http://schemas.openxmlformats.org/officeDocument/2006/relationships/hyperlink" Target="http://t.co/OiRq2ZEh0Q" TargetMode="External" /><Relationship Id="rId36" Type="http://schemas.openxmlformats.org/officeDocument/2006/relationships/hyperlink" Target="http://t.co/kfydNFhyom" TargetMode="External" /><Relationship Id="rId37" Type="http://schemas.openxmlformats.org/officeDocument/2006/relationships/hyperlink" Target="https://t.co/ppL4TAzxzh" TargetMode="External" /><Relationship Id="rId38" Type="http://schemas.openxmlformats.org/officeDocument/2006/relationships/hyperlink" Target="http://t.co/o2atsG90PO" TargetMode="External" /><Relationship Id="rId39" Type="http://schemas.openxmlformats.org/officeDocument/2006/relationships/hyperlink" Target="http://www.allevion.com/" TargetMode="External" /><Relationship Id="rId40" Type="http://schemas.openxmlformats.org/officeDocument/2006/relationships/hyperlink" Target="https://www.fiverr.com/s2/c3f4b82870?utm_source=CopyLink_Mobile" TargetMode="External" /><Relationship Id="rId41" Type="http://schemas.openxmlformats.org/officeDocument/2006/relationships/hyperlink" Target="https://t.co/DdI4HDPddt" TargetMode="External" /><Relationship Id="rId42" Type="http://schemas.openxmlformats.org/officeDocument/2006/relationships/hyperlink" Target="https://t.co/ub0bVIv0H6" TargetMode="External" /><Relationship Id="rId43" Type="http://schemas.openxmlformats.org/officeDocument/2006/relationships/hyperlink" Target="https://t.co/23RSQJPwsM" TargetMode="External" /><Relationship Id="rId44" Type="http://schemas.openxmlformats.org/officeDocument/2006/relationships/hyperlink" Target="https://t.co/hd4UXIE5u7" TargetMode="External" /><Relationship Id="rId45" Type="http://schemas.openxmlformats.org/officeDocument/2006/relationships/hyperlink" Target="http://www.noirewellness.com/" TargetMode="External" /><Relationship Id="rId46" Type="http://schemas.openxmlformats.org/officeDocument/2006/relationships/hyperlink" Target="https://t.co/t1B6rkdoly" TargetMode="External" /><Relationship Id="rId47" Type="http://schemas.openxmlformats.org/officeDocument/2006/relationships/hyperlink" Target="https://t.co/52edmQykoW" TargetMode="External" /><Relationship Id="rId48" Type="http://schemas.openxmlformats.org/officeDocument/2006/relationships/hyperlink" Target="http://t.co/7lSAcddYin" TargetMode="External" /><Relationship Id="rId49" Type="http://schemas.openxmlformats.org/officeDocument/2006/relationships/hyperlink" Target="https://t.co/vkQJetuUPF" TargetMode="External" /><Relationship Id="rId50" Type="http://schemas.openxmlformats.org/officeDocument/2006/relationships/hyperlink" Target="https://t.co/6VmRU1NdG5" TargetMode="External" /><Relationship Id="rId51" Type="http://schemas.openxmlformats.org/officeDocument/2006/relationships/hyperlink" Target="http://www.mattlambert-nutritioncoaching.co.uk/" TargetMode="External" /><Relationship Id="rId52" Type="http://schemas.openxmlformats.org/officeDocument/2006/relationships/hyperlink" Target="https://t.co/2mZuYUJHio" TargetMode="External" /><Relationship Id="rId53" Type="http://schemas.openxmlformats.org/officeDocument/2006/relationships/hyperlink" Target="https://t.co/hnYcw1UmyT" TargetMode="External" /><Relationship Id="rId54" Type="http://schemas.openxmlformats.org/officeDocument/2006/relationships/hyperlink" Target="https://t.co/3gYnjxeeR9" TargetMode="External" /><Relationship Id="rId55" Type="http://schemas.openxmlformats.org/officeDocument/2006/relationships/hyperlink" Target="http://www.welovemcrcharity.org/" TargetMode="External" /><Relationship Id="rId56" Type="http://schemas.openxmlformats.org/officeDocument/2006/relationships/hyperlink" Target="https://t.co/erYsRphszU" TargetMode="External" /><Relationship Id="rId57" Type="http://schemas.openxmlformats.org/officeDocument/2006/relationships/hyperlink" Target="http://t.co/rCShffnKKC" TargetMode="External" /><Relationship Id="rId58" Type="http://schemas.openxmlformats.org/officeDocument/2006/relationships/hyperlink" Target="http://patreon.com/sweggy" TargetMode="External" /><Relationship Id="rId59" Type="http://schemas.openxmlformats.org/officeDocument/2006/relationships/hyperlink" Target="http://t.co/5SstSo9OBa" TargetMode="External" /><Relationship Id="rId60" Type="http://schemas.openxmlformats.org/officeDocument/2006/relationships/hyperlink" Target="http://t.co/RY0uPChzpW" TargetMode="External" /><Relationship Id="rId61" Type="http://schemas.openxmlformats.org/officeDocument/2006/relationships/hyperlink" Target="https://t.co/p3IedGslf5" TargetMode="External" /><Relationship Id="rId62" Type="http://schemas.openxmlformats.org/officeDocument/2006/relationships/hyperlink" Target="https://t.co/lj2SBK8iD0" TargetMode="External" /><Relationship Id="rId63" Type="http://schemas.openxmlformats.org/officeDocument/2006/relationships/hyperlink" Target="https://t.co/AqF1Pkemmg" TargetMode="External" /><Relationship Id="rId64" Type="http://schemas.openxmlformats.org/officeDocument/2006/relationships/hyperlink" Target="http://www.cityam.com/" TargetMode="External" /><Relationship Id="rId65" Type="http://schemas.openxmlformats.org/officeDocument/2006/relationships/hyperlink" Target="https://t.co/3C7l88GAID" TargetMode="External" /><Relationship Id="rId66" Type="http://schemas.openxmlformats.org/officeDocument/2006/relationships/hyperlink" Target="http://meta-evidence.co.uk/" TargetMode="External" /><Relationship Id="rId67" Type="http://schemas.openxmlformats.org/officeDocument/2006/relationships/hyperlink" Target="http://teethteam.org.uk/" TargetMode="External" /><Relationship Id="rId68" Type="http://schemas.openxmlformats.org/officeDocument/2006/relationships/hyperlink" Target="https://t.co/2Yo9TuyKxE" TargetMode="External" /><Relationship Id="rId69" Type="http://schemas.openxmlformats.org/officeDocument/2006/relationships/hyperlink" Target="https://t.co/ZcxPRdMM3R" TargetMode="External" /><Relationship Id="rId70" Type="http://schemas.openxmlformats.org/officeDocument/2006/relationships/hyperlink" Target="https://t.co/uqQ8jLC3ot" TargetMode="External" /><Relationship Id="rId71" Type="http://schemas.openxmlformats.org/officeDocument/2006/relationships/hyperlink" Target="https://t.co/jzW7gRPPpG" TargetMode="External" /><Relationship Id="rId72" Type="http://schemas.openxmlformats.org/officeDocument/2006/relationships/hyperlink" Target="http://t.co/2plgcvZG4C" TargetMode="External" /><Relationship Id="rId73" Type="http://schemas.openxmlformats.org/officeDocument/2006/relationships/hyperlink" Target="http://t.co/3xB6M2gJoI" TargetMode="External" /><Relationship Id="rId74" Type="http://schemas.openxmlformats.org/officeDocument/2006/relationships/hyperlink" Target="http://www.thelancet.com/journals/landia/issue/current" TargetMode="External" /><Relationship Id="rId75" Type="http://schemas.openxmlformats.org/officeDocument/2006/relationships/hyperlink" Target="https://t.co/70UAduKW8I" TargetMode="External" /><Relationship Id="rId76" Type="http://schemas.openxmlformats.org/officeDocument/2006/relationships/hyperlink" Target="https://t.co/ZtMJSHRP5g" TargetMode="External" /><Relationship Id="rId77" Type="http://schemas.openxmlformats.org/officeDocument/2006/relationships/hyperlink" Target="http://www.agilechilli.com/" TargetMode="External" /><Relationship Id="rId78" Type="http://schemas.openxmlformats.org/officeDocument/2006/relationships/hyperlink" Target="http://t.co/kcrDbwLDCn" TargetMode="External" /><Relationship Id="rId79" Type="http://schemas.openxmlformats.org/officeDocument/2006/relationships/hyperlink" Target="https://t.co/o3Dh5K041i" TargetMode="External" /><Relationship Id="rId80" Type="http://schemas.openxmlformats.org/officeDocument/2006/relationships/hyperlink" Target="http://t.co/nzqC0ZkWb6" TargetMode="External" /><Relationship Id="rId81" Type="http://schemas.openxmlformats.org/officeDocument/2006/relationships/hyperlink" Target="https://t.co/bJjDt4ad8R" TargetMode="External" /><Relationship Id="rId82" Type="http://schemas.openxmlformats.org/officeDocument/2006/relationships/hyperlink" Target="https://t.co/rrdjvhSazN" TargetMode="External" /><Relationship Id="rId83" Type="http://schemas.openxmlformats.org/officeDocument/2006/relationships/hyperlink" Target="https://t.co/nh9u8Z6WPw" TargetMode="External" /><Relationship Id="rId84" Type="http://schemas.openxmlformats.org/officeDocument/2006/relationships/hyperlink" Target="http://t.co/23gO6brBgc" TargetMode="External" /><Relationship Id="rId85" Type="http://schemas.openxmlformats.org/officeDocument/2006/relationships/hyperlink" Target="http://www.ymcaofkv.org/" TargetMode="External" /><Relationship Id="rId86" Type="http://schemas.openxmlformats.org/officeDocument/2006/relationships/hyperlink" Target="http://t.co/dlc2UPBiOS" TargetMode="External" /><Relationship Id="rId87" Type="http://schemas.openxmlformats.org/officeDocument/2006/relationships/hyperlink" Target="https://t.co/cuy4ST2SbV" TargetMode="External" /><Relationship Id="rId88" Type="http://schemas.openxmlformats.org/officeDocument/2006/relationships/hyperlink" Target="https://t.co/zZDCgO2IZV" TargetMode="External" /><Relationship Id="rId89" Type="http://schemas.openxmlformats.org/officeDocument/2006/relationships/hyperlink" Target="https://t.co/O8WQw89v4X" TargetMode="External" /><Relationship Id="rId90" Type="http://schemas.openxmlformats.org/officeDocument/2006/relationships/hyperlink" Target="http://t.co/c43nNxarBi" TargetMode="External" /><Relationship Id="rId91" Type="http://schemas.openxmlformats.org/officeDocument/2006/relationships/hyperlink" Target="https://t.co/smrJrcVZCQ" TargetMode="External" /><Relationship Id="rId92" Type="http://schemas.openxmlformats.org/officeDocument/2006/relationships/hyperlink" Target="https://t.co/YFYWj7pAgp" TargetMode="External" /><Relationship Id="rId93" Type="http://schemas.openxmlformats.org/officeDocument/2006/relationships/hyperlink" Target="http://t.co/IYNRVnnbHY" TargetMode="External" /><Relationship Id="rId94" Type="http://schemas.openxmlformats.org/officeDocument/2006/relationships/hyperlink" Target="https://t.co/K4T18i83Qa" TargetMode="External" /><Relationship Id="rId95" Type="http://schemas.openxmlformats.org/officeDocument/2006/relationships/hyperlink" Target="https://t.co/CjoavDUQ4E" TargetMode="External" /><Relationship Id="rId96" Type="http://schemas.openxmlformats.org/officeDocument/2006/relationships/hyperlink" Target="https://t.co/WZBGzRCKRT" TargetMode="External" /><Relationship Id="rId97" Type="http://schemas.openxmlformats.org/officeDocument/2006/relationships/hyperlink" Target="https://t.co/dgyL5oBLZJ" TargetMode="External" /><Relationship Id="rId98" Type="http://schemas.openxmlformats.org/officeDocument/2006/relationships/hyperlink" Target="https://t.co/Mflz906bKu" TargetMode="External" /><Relationship Id="rId99" Type="http://schemas.openxmlformats.org/officeDocument/2006/relationships/hyperlink" Target="https://t.co/h3CHB1rDay" TargetMode="External" /><Relationship Id="rId100" Type="http://schemas.openxmlformats.org/officeDocument/2006/relationships/hyperlink" Target="https://t.co/hnno0iiDsl" TargetMode="External" /><Relationship Id="rId101" Type="http://schemas.openxmlformats.org/officeDocument/2006/relationships/hyperlink" Target="https://t.co/pSgTpvj8Bu" TargetMode="External" /><Relationship Id="rId102" Type="http://schemas.openxmlformats.org/officeDocument/2006/relationships/hyperlink" Target="https://t.co/ij1r4y7fAS" TargetMode="External" /><Relationship Id="rId103" Type="http://schemas.openxmlformats.org/officeDocument/2006/relationships/hyperlink" Target="https://t.co/ve8yUzh1xM" TargetMode="External" /><Relationship Id="rId104" Type="http://schemas.openxmlformats.org/officeDocument/2006/relationships/hyperlink" Target="https://t.co/go8nJoFohM" TargetMode="External" /><Relationship Id="rId105" Type="http://schemas.openxmlformats.org/officeDocument/2006/relationships/hyperlink" Target="http://www.altamed.org/" TargetMode="External" /><Relationship Id="rId106" Type="http://schemas.openxmlformats.org/officeDocument/2006/relationships/hyperlink" Target="https://t.co/58tvN41Lbi" TargetMode="External" /><Relationship Id="rId107" Type="http://schemas.openxmlformats.org/officeDocument/2006/relationships/hyperlink" Target="http://www.shn.ca/" TargetMode="External" /><Relationship Id="rId108" Type="http://schemas.openxmlformats.org/officeDocument/2006/relationships/hyperlink" Target="http://hannity.com/" TargetMode="External" /><Relationship Id="rId109" Type="http://schemas.openxmlformats.org/officeDocument/2006/relationships/hyperlink" Target="https://t.co/2LvCb3Fm6C" TargetMode="External" /><Relationship Id="rId110" Type="http://schemas.openxmlformats.org/officeDocument/2006/relationships/hyperlink" Target="http://t.co/02JydLS0IH" TargetMode="External" /><Relationship Id="rId111" Type="http://schemas.openxmlformats.org/officeDocument/2006/relationships/hyperlink" Target="https://t.co/kUFzydWN5h" TargetMode="External" /><Relationship Id="rId112" Type="http://schemas.openxmlformats.org/officeDocument/2006/relationships/hyperlink" Target="https://t.co/DkBuAHTbP9" TargetMode="External" /><Relationship Id="rId113" Type="http://schemas.openxmlformats.org/officeDocument/2006/relationships/hyperlink" Target="https://t.co/WLspLVDaUs" TargetMode="External" /><Relationship Id="rId114" Type="http://schemas.openxmlformats.org/officeDocument/2006/relationships/hyperlink" Target="https://t.co/GbZiTgdEje" TargetMode="External" /><Relationship Id="rId115" Type="http://schemas.openxmlformats.org/officeDocument/2006/relationships/hyperlink" Target="http://t.co/3ZRj7hag0Q" TargetMode="External" /><Relationship Id="rId116" Type="http://schemas.openxmlformats.org/officeDocument/2006/relationships/hyperlink" Target="https://t.co/SmjbQw5INP" TargetMode="External" /><Relationship Id="rId117" Type="http://schemas.openxmlformats.org/officeDocument/2006/relationships/hyperlink" Target="http://sputniknews.com/" TargetMode="External" /><Relationship Id="rId118" Type="http://schemas.openxmlformats.org/officeDocument/2006/relationships/hyperlink" Target="http://www.kantar.com/worldpanel" TargetMode="External" /><Relationship Id="rId119" Type="http://schemas.openxmlformats.org/officeDocument/2006/relationships/hyperlink" Target="https://t.co/OeUm1TAqze" TargetMode="External" /><Relationship Id="rId120" Type="http://schemas.openxmlformats.org/officeDocument/2006/relationships/hyperlink" Target="https://t.co/Gd9OvkLklm" TargetMode="External" /><Relationship Id="rId121" Type="http://schemas.openxmlformats.org/officeDocument/2006/relationships/hyperlink" Target="http://sancroft.com/areas-of-expertise/sustainability-strategy/" TargetMode="External" /><Relationship Id="rId122" Type="http://schemas.openxmlformats.org/officeDocument/2006/relationships/hyperlink" Target="http://t.co/DQWVlXDGLC" TargetMode="External" /><Relationship Id="rId123" Type="http://schemas.openxmlformats.org/officeDocument/2006/relationships/hyperlink" Target="https://t.co/IxfZRqrP68" TargetMode="External" /><Relationship Id="rId124" Type="http://schemas.openxmlformats.org/officeDocument/2006/relationships/hyperlink" Target="http://t.co/3mfd79RJK8" TargetMode="External" /><Relationship Id="rId125" Type="http://schemas.openxmlformats.org/officeDocument/2006/relationships/hyperlink" Target="https://t.co/HNvX2Z8JLr" TargetMode="External" /><Relationship Id="rId126" Type="http://schemas.openxmlformats.org/officeDocument/2006/relationships/hyperlink" Target="http://www.actualizeconsulting.com/seminars.html" TargetMode="External" /><Relationship Id="rId127" Type="http://schemas.openxmlformats.org/officeDocument/2006/relationships/hyperlink" Target="https://t.co/RHawbkJU2e" TargetMode="External" /><Relationship Id="rId128" Type="http://schemas.openxmlformats.org/officeDocument/2006/relationships/hyperlink" Target="http://thelastword.msnbc.com/" TargetMode="External" /><Relationship Id="rId129" Type="http://schemas.openxmlformats.org/officeDocument/2006/relationships/hyperlink" Target="http://t.co/KyEfELmnln" TargetMode="External" /><Relationship Id="rId130" Type="http://schemas.openxmlformats.org/officeDocument/2006/relationships/hyperlink" Target="https://t.co/R1skerlSp2" TargetMode="External" /><Relationship Id="rId131" Type="http://schemas.openxmlformats.org/officeDocument/2006/relationships/hyperlink" Target="https://t.co/0xXUgRLsF5" TargetMode="External" /><Relationship Id="rId132" Type="http://schemas.openxmlformats.org/officeDocument/2006/relationships/hyperlink" Target="https://t.co/SfELDMFixH" TargetMode="External" /><Relationship Id="rId133" Type="http://schemas.openxmlformats.org/officeDocument/2006/relationships/hyperlink" Target="http://plosone.org/" TargetMode="External" /><Relationship Id="rId134" Type="http://schemas.openxmlformats.org/officeDocument/2006/relationships/hyperlink" Target="http://t.co/bZfqYw3Lty" TargetMode="External" /><Relationship Id="rId135" Type="http://schemas.openxmlformats.org/officeDocument/2006/relationships/hyperlink" Target="http://ja.ma/tjamapediatrics" TargetMode="External" /><Relationship Id="rId136" Type="http://schemas.openxmlformats.org/officeDocument/2006/relationships/hyperlink" Target="https://t.co/x1Q4zHY2Qv" TargetMode="External" /><Relationship Id="rId137" Type="http://schemas.openxmlformats.org/officeDocument/2006/relationships/hyperlink" Target="https://t.co/SctEhs6kx6" TargetMode="External" /><Relationship Id="rId138" Type="http://schemas.openxmlformats.org/officeDocument/2006/relationships/hyperlink" Target="https://t.co/00OZ1NXlCx" TargetMode="External" /><Relationship Id="rId139" Type="http://schemas.openxmlformats.org/officeDocument/2006/relationships/hyperlink" Target="https://t.co/SffsIVxZVH" TargetMode="External" /><Relationship Id="rId140" Type="http://schemas.openxmlformats.org/officeDocument/2006/relationships/hyperlink" Target="https://t.co/gBnH02VBEn" TargetMode="External" /><Relationship Id="rId141" Type="http://schemas.openxmlformats.org/officeDocument/2006/relationships/hyperlink" Target="https://t.co/UekpqauEEg" TargetMode="External" /><Relationship Id="rId142" Type="http://schemas.openxmlformats.org/officeDocument/2006/relationships/hyperlink" Target="https://t.co/7imxxXOIK0" TargetMode="External" /><Relationship Id="rId143" Type="http://schemas.openxmlformats.org/officeDocument/2006/relationships/hyperlink" Target="https://t.co/7WzqcIWZSF" TargetMode="External" /><Relationship Id="rId144" Type="http://schemas.openxmlformats.org/officeDocument/2006/relationships/hyperlink" Target="http://www.icesupreme.com/" TargetMode="External" /><Relationship Id="rId145" Type="http://schemas.openxmlformats.org/officeDocument/2006/relationships/hyperlink" Target="https://t.co/pBMXDQzGCS" TargetMode="External" /><Relationship Id="rId146" Type="http://schemas.openxmlformats.org/officeDocument/2006/relationships/hyperlink" Target="http://t.co/5VdSL8U7ql" TargetMode="External" /><Relationship Id="rId147" Type="http://schemas.openxmlformats.org/officeDocument/2006/relationships/hyperlink" Target="https://t.co/eclmzFRUeU" TargetMode="External" /><Relationship Id="rId148" Type="http://schemas.openxmlformats.org/officeDocument/2006/relationships/hyperlink" Target="https://t.co/FgvG4hbpMU" TargetMode="External" /><Relationship Id="rId149" Type="http://schemas.openxmlformats.org/officeDocument/2006/relationships/hyperlink" Target="https://t.co/iz8CYtiW3s" TargetMode="External" /><Relationship Id="rId150" Type="http://schemas.openxmlformats.org/officeDocument/2006/relationships/hyperlink" Target="https://t.co/Ax0Erpn6k2" TargetMode="External" /><Relationship Id="rId151" Type="http://schemas.openxmlformats.org/officeDocument/2006/relationships/hyperlink" Target="https://t.co/hVwt22vtZy" TargetMode="External" /><Relationship Id="rId152" Type="http://schemas.openxmlformats.org/officeDocument/2006/relationships/hyperlink" Target="http://t.co/fNlsBW7lyJ" TargetMode="External" /><Relationship Id="rId153" Type="http://schemas.openxmlformats.org/officeDocument/2006/relationships/hyperlink" Target="https://t.co/S0Tl3u5GQl" TargetMode="External" /><Relationship Id="rId154" Type="http://schemas.openxmlformats.org/officeDocument/2006/relationships/hyperlink" Target="https://t.co/25YP30Y70o" TargetMode="External" /><Relationship Id="rId155" Type="http://schemas.openxmlformats.org/officeDocument/2006/relationships/hyperlink" Target="http://t.co/i46KmG309q" TargetMode="External" /><Relationship Id="rId156" Type="http://schemas.openxmlformats.org/officeDocument/2006/relationships/hyperlink" Target="https://t.co/JksduWKEfL" TargetMode="External" /><Relationship Id="rId157" Type="http://schemas.openxmlformats.org/officeDocument/2006/relationships/hyperlink" Target="https://t.co/IImst66jqC" TargetMode="External" /><Relationship Id="rId158" Type="http://schemas.openxmlformats.org/officeDocument/2006/relationships/hyperlink" Target="https://t.co/55GpAobRqy" TargetMode="External" /><Relationship Id="rId159" Type="http://schemas.openxmlformats.org/officeDocument/2006/relationships/hyperlink" Target="http://t.co/0EnjwqwpR0" TargetMode="External" /><Relationship Id="rId160" Type="http://schemas.openxmlformats.org/officeDocument/2006/relationships/hyperlink" Target="http://t.co/r262Qn12su" TargetMode="External" /><Relationship Id="rId161" Type="http://schemas.openxmlformats.org/officeDocument/2006/relationships/hyperlink" Target="https://t.co/hNtNPi49Wm" TargetMode="External" /><Relationship Id="rId162" Type="http://schemas.openxmlformats.org/officeDocument/2006/relationships/hyperlink" Target="http://www.liebertpub.com/" TargetMode="External" /><Relationship Id="rId163" Type="http://schemas.openxmlformats.org/officeDocument/2006/relationships/hyperlink" Target="http://t.co/LiQ7kQKwPD" TargetMode="External" /><Relationship Id="rId164" Type="http://schemas.openxmlformats.org/officeDocument/2006/relationships/hyperlink" Target="http://washingtonpost.com/" TargetMode="External" /><Relationship Id="rId165" Type="http://schemas.openxmlformats.org/officeDocument/2006/relationships/hyperlink" Target="http://t.co/vjHs40hcV1" TargetMode="External" /><Relationship Id="rId166" Type="http://schemas.openxmlformats.org/officeDocument/2006/relationships/hyperlink" Target="https://t.co/WuORKEMJuq" TargetMode="External" /><Relationship Id="rId167" Type="http://schemas.openxmlformats.org/officeDocument/2006/relationships/hyperlink" Target="https://t.co/atS4qJyI9U" TargetMode="External" /><Relationship Id="rId168" Type="http://schemas.openxmlformats.org/officeDocument/2006/relationships/hyperlink" Target="https://t.co/UyOZlAqWFJ" TargetMode="External" /><Relationship Id="rId169" Type="http://schemas.openxmlformats.org/officeDocument/2006/relationships/hyperlink" Target="https://t.co/EtYvHfjQz8" TargetMode="External" /><Relationship Id="rId170" Type="http://schemas.openxmlformats.org/officeDocument/2006/relationships/hyperlink" Target="https://t.co/H7CgvrGquW" TargetMode="External" /><Relationship Id="rId171" Type="http://schemas.openxmlformats.org/officeDocument/2006/relationships/hyperlink" Target="https://t.co/hptghczHAX" TargetMode="External" /><Relationship Id="rId172" Type="http://schemas.openxmlformats.org/officeDocument/2006/relationships/hyperlink" Target="http://t.co/VljxXIPhgO" TargetMode="External" /><Relationship Id="rId173" Type="http://schemas.openxmlformats.org/officeDocument/2006/relationships/hyperlink" Target="https://t.co/r0MESgiRN3" TargetMode="External" /><Relationship Id="rId174" Type="http://schemas.openxmlformats.org/officeDocument/2006/relationships/hyperlink" Target="https://t.co/uqQ8jLC3ot" TargetMode="External" /><Relationship Id="rId175" Type="http://schemas.openxmlformats.org/officeDocument/2006/relationships/hyperlink" Target="https://t.co/6WuAXTODrK" TargetMode="External" /><Relationship Id="rId176" Type="http://schemas.openxmlformats.org/officeDocument/2006/relationships/hyperlink" Target="https://t.co/Ye9ZfWKVtD" TargetMode="External" /><Relationship Id="rId177" Type="http://schemas.openxmlformats.org/officeDocument/2006/relationships/hyperlink" Target="https://t.co/6HUdInlRFy" TargetMode="External" /><Relationship Id="rId178" Type="http://schemas.openxmlformats.org/officeDocument/2006/relationships/hyperlink" Target="https://t.co/h6QUNq8wV1" TargetMode="External" /><Relationship Id="rId179" Type="http://schemas.openxmlformats.org/officeDocument/2006/relationships/hyperlink" Target="https://t.co/iEnzPTRSmp" TargetMode="External" /><Relationship Id="rId180" Type="http://schemas.openxmlformats.org/officeDocument/2006/relationships/hyperlink" Target="https://t.co/pzr4afLNxs" TargetMode="External" /><Relationship Id="rId181" Type="http://schemas.openxmlformats.org/officeDocument/2006/relationships/hyperlink" Target="https://t.co/4y3kb1wxJm" TargetMode="External" /><Relationship Id="rId182" Type="http://schemas.openxmlformats.org/officeDocument/2006/relationships/hyperlink" Target="http://www.dominos.com/" TargetMode="External" /><Relationship Id="rId183" Type="http://schemas.openxmlformats.org/officeDocument/2006/relationships/hyperlink" Target="http://www.hsph.harvard.edu/" TargetMode="External" /><Relationship Id="rId184" Type="http://schemas.openxmlformats.org/officeDocument/2006/relationships/hyperlink" Target="https://t.co/ghTZByfkYu" TargetMode="External" /><Relationship Id="rId185" Type="http://schemas.openxmlformats.org/officeDocument/2006/relationships/hyperlink" Target="http://t.co/jFDmj1Y1Md" TargetMode="External" /><Relationship Id="rId186" Type="http://schemas.openxmlformats.org/officeDocument/2006/relationships/hyperlink" Target="http://t.co/fXCHOcupOG" TargetMode="External" /><Relationship Id="rId187" Type="http://schemas.openxmlformats.org/officeDocument/2006/relationships/hyperlink" Target="http://t.co/m15yIcusWo" TargetMode="External" /><Relationship Id="rId188" Type="http://schemas.openxmlformats.org/officeDocument/2006/relationships/hyperlink" Target="https://t.co/Rl3cL76kgj" TargetMode="External" /><Relationship Id="rId189" Type="http://schemas.openxmlformats.org/officeDocument/2006/relationships/hyperlink" Target="https://t.co/2bSidMC1Y0" TargetMode="External" /><Relationship Id="rId190" Type="http://schemas.openxmlformats.org/officeDocument/2006/relationships/hyperlink" Target="https://t.co/IzhNbZufrC" TargetMode="External" /><Relationship Id="rId191" Type="http://schemas.openxmlformats.org/officeDocument/2006/relationships/hyperlink" Target="http://t.co/K5xshKxM8Z" TargetMode="External" /><Relationship Id="rId192" Type="http://schemas.openxmlformats.org/officeDocument/2006/relationships/hyperlink" Target="https://pbs.twimg.com/profile_banners/335533034/1556124459" TargetMode="External" /><Relationship Id="rId193" Type="http://schemas.openxmlformats.org/officeDocument/2006/relationships/hyperlink" Target="https://pbs.twimg.com/profile_banners/14221917/1559300463" TargetMode="External" /><Relationship Id="rId194" Type="http://schemas.openxmlformats.org/officeDocument/2006/relationships/hyperlink" Target="https://pbs.twimg.com/profile_banners/2791751166/1409918787" TargetMode="External" /><Relationship Id="rId195" Type="http://schemas.openxmlformats.org/officeDocument/2006/relationships/hyperlink" Target="https://pbs.twimg.com/profile_banners/800887011422785536/1489421377" TargetMode="External" /><Relationship Id="rId196" Type="http://schemas.openxmlformats.org/officeDocument/2006/relationships/hyperlink" Target="https://pbs.twimg.com/profile_banners/37963496/1549966957" TargetMode="External" /><Relationship Id="rId197" Type="http://schemas.openxmlformats.org/officeDocument/2006/relationships/hyperlink" Target="https://pbs.twimg.com/profile_banners/2393144731/1479808410" TargetMode="External" /><Relationship Id="rId198" Type="http://schemas.openxmlformats.org/officeDocument/2006/relationships/hyperlink" Target="https://pbs.twimg.com/profile_banners/1108025208064131072/1557829922" TargetMode="External" /><Relationship Id="rId199" Type="http://schemas.openxmlformats.org/officeDocument/2006/relationships/hyperlink" Target="https://pbs.twimg.com/profile_banners/89698876/1561302066" TargetMode="External" /><Relationship Id="rId200" Type="http://schemas.openxmlformats.org/officeDocument/2006/relationships/hyperlink" Target="https://pbs.twimg.com/profile_banners/88939941/1522974898" TargetMode="External" /><Relationship Id="rId201" Type="http://schemas.openxmlformats.org/officeDocument/2006/relationships/hyperlink" Target="https://pbs.twimg.com/profile_banners/924042828270809089/1512604111" TargetMode="External" /><Relationship Id="rId202" Type="http://schemas.openxmlformats.org/officeDocument/2006/relationships/hyperlink" Target="https://pbs.twimg.com/profile_banners/23180404/1406809603" TargetMode="External" /><Relationship Id="rId203" Type="http://schemas.openxmlformats.org/officeDocument/2006/relationships/hyperlink" Target="https://pbs.twimg.com/profile_banners/3075057375/1560963873" TargetMode="External" /><Relationship Id="rId204" Type="http://schemas.openxmlformats.org/officeDocument/2006/relationships/hyperlink" Target="https://pbs.twimg.com/profile_banners/817900847988252673/1485929364" TargetMode="External" /><Relationship Id="rId205" Type="http://schemas.openxmlformats.org/officeDocument/2006/relationships/hyperlink" Target="https://pbs.twimg.com/profile_banners/33205305/1412195070" TargetMode="External" /><Relationship Id="rId206" Type="http://schemas.openxmlformats.org/officeDocument/2006/relationships/hyperlink" Target="https://pbs.twimg.com/profile_banners/1225914595/1546441861" TargetMode="External" /><Relationship Id="rId207" Type="http://schemas.openxmlformats.org/officeDocument/2006/relationships/hyperlink" Target="https://pbs.twimg.com/profile_banners/3309287253/1513695094" TargetMode="External" /><Relationship Id="rId208" Type="http://schemas.openxmlformats.org/officeDocument/2006/relationships/hyperlink" Target="https://pbs.twimg.com/profile_banners/24865072/1493363184" TargetMode="External" /><Relationship Id="rId209" Type="http://schemas.openxmlformats.org/officeDocument/2006/relationships/hyperlink" Target="https://pbs.twimg.com/profile_banners/195796646/1502205587" TargetMode="External" /><Relationship Id="rId210" Type="http://schemas.openxmlformats.org/officeDocument/2006/relationships/hyperlink" Target="https://pbs.twimg.com/profile_banners/17372405/1403037628" TargetMode="External" /><Relationship Id="rId211" Type="http://schemas.openxmlformats.org/officeDocument/2006/relationships/hyperlink" Target="https://pbs.twimg.com/profile_banners/1077136112/1389222277" TargetMode="External" /><Relationship Id="rId212" Type="http://schemas.openxmlformats.org/officeDocument/2006/relationships/hyperlink" Target="https://pbs.twimg.com/profile_banners/36375825/1554320838" TargetMode="External" /><Relationship Id="rId213" Type="http://schemas.openxmlformats.org/officeDocument/2006/relationships/hyperlink" Target="https://pbs.twimg.com/profile_banners/23545500/1562116517" TargetMode="External" /><Relationship Id="rId214" Type="http://schemas.openxmlformats.org/officeDocument/2006/relationships/hyperlink" Target="https://pbs.twimg.com/profile_banners/362902915/1541867853" TargetMode="External" /><Relationship Id="rId215" Type="http://schemas.openxmlformats.org/officeDocument/2006/relationships/hyperlink" Target="https://pbs.twimg.com/profile_banners/84503659/1564749637" TargetMode="External" /><Relationship Id="rId216" Type="http://schemas.openxmlformats.org/officeDocument/2006/relationships/hyperlink" Target="https://pbs.twimg.com/profile_banners/2764581629/1426769177" TargetMode="External" /><Relationship Id="rId217" Type="http://schemas.openxmlformats.org/officeDocument/2006/relationships/hyperlink" Target="https://pbs.twimg.com/profile_banners/4872037767/1516300449" TargetMode="External" /><Relationship Id="rId218" Type="http://schemas.openxmlformats.org/officeDocument/2006/relationships/hyperlink" Target="https://pbs.twimg.com/profile_banners/436998967/1534501154" TargetMode="External" /><Relationship Id="rId219" Type="http://schemas.openxmlformats.org/officeDocument/2006/relationships/hyperlink" Target="https://pbs.twimg.com/profile_banners/707530220505604096/1464166980" TargetMode="External" /><Relationship Id="rId220" Type="http://schemas.openxmlformats.org/officeDocument/2006/relationships/hyperlink" Target="https://pbs.twimg.com/profile_banners/1733070332/1559389863" TargetMode="External" /><Relationship Id="rId221" Type="http://schemas.openxmlformats.org/officeDocument/2006/relationships/hyperlink" Target="https://pbs.twimg.com/profile_banners/2999852296/1527685325" TargetMode="External" /><Relationship Id="rId222" Type="http://schemas.openxmlformats.org/officeDocument/2006/relationships/hyperlink" Target="https://pbs.twimg.com/profile_banners/1483125624/1509030107" TargetMode="External" /><Relationship Id="rId223" Type="http://schemas.openxmlformats.org/officeDocument/2006/relationships/hyperlink" Target="https://pbs.twimg.com/profile_banners/1944280356/1513694832" TargetMode="External" /><Relationship Id="rId224" Type="http://schemas.openxmlformats.org/officeDocument/2006/relationships/hyperlink" Target="https://pbs.twimg.com/profile_banners/2376010970/1455839653" TargetMode="External" /><Relationship Id="rId225" Type="http://schemas.openxmlformats.org/officeDocument/2006/relationships/hyperlink" Target="https://pbs.twimg.com/profile_banners/2280903018/1399062094" TargetMode="External" /><Relationship Id="rId226" Type="http://schemas.openxmlformats.org/officeDocument/2006/relationships/hyperlink" Target="https://pbs.twimg.com/profile_banners/3783599956/1443361607" TargetMode="External" /><Relationship Id="rId227" Type="http://schemas.openxmlformats.org/officeDocument/2006/relationships/hyperlink" Target="https://pbs.twimg.com/profile_banners/917060959/1534208555" TargetMode="External" /><Relationship Id="rId228" Type="http://schemas.openxmlformats.org/officeDocument/2006/relationships/hyperlink" Target="https://pbs.twimg.com/profile_banners/1405023733/1550767687" TargetMode="External" /><Relationship Id="rId229" Type="http://schemas.openxmlformats.org/officeDocument/2006/relationships/hyperlink" Target="https://pbs.twimg.com/profile_banners/84091182/1402064910" TargetMode="External" /><Relationship Id="rId230" Type="http://schemas.openxmlformats.org/officeDocument/2006/relationships/hyperlink" Target="https://pbs.twimg.com/profile_banners/572263160/1403798875" TargetMode="External" /><Relationship Id="rId231" Type="http://schemas.openxmlformats.org/officeDocument/2006/relationships/hyperlink" Target="https://pbs.twimg.com/profile_banners/849714599133929472/1492638949" TargetMode="External" /><Relationship Id="rId232" Type="http://schemas.openxmlformats.org/officeDocument/2006/relationships/hyperlink" Target="https://pbs.twimg.com/profile_banners/1963205773/1399917704" TargetMode="External" /><Relationship Id="rId233" Type="http://schemas.openxmlformats.org/officeDocument/2006/relationships/hyperlink" Target="https://pbs.twimg.com/profile_banners/105547337/1449259161" TargetMode="External" /><Relationship Id="rId234" Type="http://schemas.openxmlformats.org/officeDocument/2006/relationships/hyperlink" Target="https://pbs.twimg.com/profile_banners/14595603/1460422084" TargetMode="External" /><Relationship Id="rId235" Type="http://schemas.openxmlformats.org/officeDocument/2006/relationships/hyperlink" Target="https://pbs.twimg.com/profile_banners/827246199216353280/1565353035" TargetMode="External" /><Relationship Id="rId236" Type="http://schemas.openxmlformats.org/officeDocument/2006/relationships/hyperlink" Target="https://pbs.twimg.com/profile_banners/268335614/1352798433" TargetMode="External" /><Relationship Id="rId237" Type="http://schemas.openxmlformats.org/officeDocument/2006/relationships/hyperlink" Target="https://pbs.twimg.com/profile_banners/245155399/1563799168" TargetMode="External" /><Relationship Id="rId238" Type="http://schemas.openxmlformats.org/officeDocument/2006/relationships/hyperlink" Target="https://pbs.twimg.com/profile_banners/342333421/1477395928" TargetMode="External" /><Relationship Id="rId239" Type="http://schemas.openxmlformats.org/officeDocument/2006/relationships/hyperlink" Target="https://pbs.twimg.com/profile_banners/784278613164068864/1555563503" TargetMode="External" /><Relationship Id="rId240" Type="http://schemas.openxmlformats.org/officeDocument/2006/relationships/hyperlink" Target="https://pbs.twimg.com/profile_banners/62517001/1553884570" TargetMode="External" /><Relationship Id="rId241" Type="http://schemas.openxmlformats.org/officeDocument/2006/relationships/hyperlink" Target="https://pbs.twimg.com/profile_banners/820740499720044547/1548077772" TargetMode="External" /><Relationship Id="rId242" Type="http://schemas.openxmlformats.org/officeDocument/2006/relationships/hyperlink" Target="https://pbs.twimg.com/profile_banners/2781668284/1561405114" TargetMode="External" /><Relationship Id="rId243" Type="http://schemas.openxmlformats.org/officeDocument/2006/relationships/hyperlink" Target="https://pbs.twimg.com/profile_banners/789663366/1436202553" TargetMode="External" /><Relationship Id="rId244" Type="http://schemas.openxmlformats.org/officeDocument/2006/relationships/hyperlink" Target="https://pbs.twimg.com/profile_banners/862675519992737795/1504258519" TargetMode="External" /><Relationship Id="rId245" Type="http://schemas.openxmlformats.org/officeDocument/2006/relationships/hyperlink" Target="https://pbs.twimg.com/profile_banners/2467955190/1558364898" TargetMode="External" /><Relationship Id="rId246" Type="http://schemas.openxmlformats.org/officeDocument/2006/relationships/hyperlink" Target="https://pbs.twimg.com/profile_banners/742724283831582722/1544108703" TargetMode="External" /><Relationship Id="rId247" Type="http://schemas.openxmlformats.org/officeDocument/2006/relationships/hyperlink" Target="https://pbs.twimg.com/profile_banners/1066426408346550272/1543091137" TargetMode="External" /><Relationship Id="rId248" Type="http://schemas.openxmlformats.org/officeDocument/2006/relationships/hyperlink" Target="https://pbs.twimg.com/profile_banners/3221203744/1561126001" TargetMode="External" /><Relationship Id="rId249" Type="http://schemas.openxmlformats.org/officeDocument/2006/relationships/hyperlink" Target="https://pbs.twimg.com/profile_banners/125957832/1538381323" TargetMode="External" /><Relationship Id="rId250" Type="http://schemas.openxmlformats.org/officeDocument/2006/relationships/hyperlink" Target="https://pbs.twimg.com/profile_banners/936580514/1550697080" TargetMode="External" /><Relationship Id="rId251" Type="http://schemas.openxmlformats.org/officeDocument/2006/relationships/hyperlink" Target="https://pbs.twimg.com/profile_banners/1065274813370023938/1543917396" TargetMode="External" /><Relationship Id="rId252" Type="http://schemas.openxmlformats.org/officeDocument/2006/relationships/hyperlink" Target="https://pbs.twimg.com/profile_banners/1080682394/1530288568" TargetMode="External" /><Relationship Id="rId253" Type="http://schemas.openxmlformats.org/officeDocument/2006/relationships/hyperlink" Target="https://pbs.twimg.com/profile_banners/3334855288/1538393729" TargetMode="External" /><Relationship Id="rId254" Type="http://schemas.openxmlformats.org/officeDocument/2006/relationships/hyperlink" Target="https://pbs.twimg.com/profile_banners/977658072415047680/1560956157" TargetMode="External" /><Relationship Id="rId255" Type="http://schemas.openxmlformats.org/officeDocument/2006/relationships/hyperlink" Target="https://pbs.twimg.com/profile_banners/34937116/1361627302" TargetMode="External" /><Relationship Id="rId256" Type="http://schemas.openxmlformats.org/officeDocument/2006/relationships/hyperlink" Target="https://pbs.twimg.com/profile_banners/239314512/1529355790" TargetMode="External" /><Relationship Id="rId257" Type="http://schemas.openxmlformats.org/officeDocument/2006/relationships/hyperlink" Target="https://pbs.twimg.com/profile_banners/430019058/1485723468" TargetMode="External" /><Relationship Id="rId258" Type="http://schemas.openxmlformats.org/officeDocument/2006/relationships/hyperlink" Target="https://pbs.twimg.com/profile_banners/891031082/1505914983" TargetMode="External" /><Relationship Id="rId259" Type="http://schemas.openxmlformats.org/officeDocument/2006/relationships/hyperlink" Target="https://pbs.twimg.com/profile_banners/19444327/1544187631" TargetMode="External" /><Relationship Id="rId260" Type="http://schemas.openxmlformats.org/officeDocument/2006/relationships/hyperlink" Target="https://pbs.twimg.com/profile_banners/3082669516/1425977172" TargetMode="External" /><Relationship Id="rId261" Type="http://schemas.openxmlformats.org/officeDocument/2006/relationships/hyperlink" Target="https://pbs.twimg.com/profile_banners/793919903472480256/1478465048" TargetMode="External" /><Relationship Id="rId262" Type="http://schemas.openxmlformats.org/officeDocument/2006/relationships/hyperlink" Target="https://pbs.twimg.com/profile_banners/1050681039184637952/1539339293" TargetMode="External" /><Relationship Id="rId263" Type="http://schemas.openxmlformats.org/officeDocument/2006/relationships/hyperlink" Target="https://pbs.twimg.com/profile_banners/723225518104035328/1552506567" TargetMode="External" /><Relationship Id="rId264" Type="http://schemas.openxmlformats.org/officeDocument/2006/relationships/hyperlink" Target="https://pbs.twimg.com/profile_banners/798852838029807616/1481714842" TargetMode="External" /><Relationship Id="rId265" Type="http://schemas.openxmlformats.org/officeDocument/2006/relationships/hyperlink" Target="https://pbs.twimg.com/profile_banners/800652103/1562936209" TargetMode="External" /><Relationship Id="rId266" Type="http://schemas.openxmlformats.org/officeDocument/2006/relationships/hyperlink" Target="https://pbs.twimg.com/profile_banners/596426854/1401185151" TargetMode="External" /><Relationship Id="rId267" Type="http://schemas.openxmlformats.org/officeDocument/2006/relationships/hyperlink" Target="https://pbs.twimg.com/profile_banners/1911063608/1541763366" TargetMode="External" /><Relationship Id="rId268" Type="http://schemas.openxmlformats.org/officeDocument/2006/relationships/hyperlink" Target="https://pbs.twimg.com/profile_banners/45840503/1484834068" TargetMode="External" /><Relationship Id="rId269" Type="http://schemas.openxmlformats.org/officeDocument/2006/relationships/hyperlink" Target="https://pbs.twimg.com/profile_banners/861831468/1420127910" TargetMode="External" /><Relationship Id="rId270" Type="http://schemas.openxmlformats.org/officeDocument/2006/relationships/hyperlink" Target="https://pbs.twimg.com/profile_banners/985820315522650113/1523964007" TargetMode="External" /><Relationship Id="rId271" Type="http://schemas.openxmlformats.org/officeDocument/2006/relationships/hyperlink" Target="https://pbs.twimg.com/profile_banners/838765322761039873/1489687078" TargetMode="External" /><Relationship Id="rId272" Type="http://schemas.openxmlformats.org/officeDocument/2006/relationships/hyperlink" Target="https://pbs.twimg.com/profile_banners/331197522/1407221888" TargetMode="External" /><Relationship Id="rId273" Type="http://schemas.openxmlformats.org/officeDocument/2006/relationships/hyperlink" Target="https://pbs.twimg.com/profile_banners/437636351/1507632851" TargetMode="External" /><Relationship Id="rId274" Type="http://schemas.openxmlformats.org/officeDocument/2006/relationships/hyperlink" Target="https://pbs.twimg.com/profile_banners/945991082009153536/1538722550" TargetMode="External" /><Relationship Id="rId275" Type="http://schemas.openxmlformats.org/officeDocument/2006/relationships/hyperlink" Target="https://pbs.twimg.com/profile_banners/934717466/1488893430" TargetMode="External" /><Relationship Id="rId276" Type="http://schemas.openxmlformats.org/officeDocument/2006/relationships/hyperlink" Target="https://pbs.twimg.com/profile_banners/765585129809076224/1524498771" TargetMode="External" /><Relationship Id="rId277" Type="http://schemas.openxmlformats.org/officeDocument/2006/relationships/hyperlink" Target="https://pbs.twimg.com/profile_banners/61200510/1547673644" TargetMode="External" /><Relationship Id="rId278" Type="http://schemas.openxmlformats.org/officeDocument/2006/relationships/hyperlink" Target="https://pbs.twimg.com/profile_banners/36017526/1529596195" TargetMode="External" /><Relationship Id="rId279" Type="http://schemas.openxmlformats.org/officeDocument/2006/relationships/hyperlink" Target="https://pbs.twimg.com/profile_banners/2188272704/1550755159" TargetMode="External" /><Relationship Id="rId280" Type="http://schemas.openxmlformats.org/officeDocument/2006/relationships/hyperlink" Target="https://pbs.twimg.com/profile_banners/258627570/1529168165" TargetMode="External" /><Relationship Id="rId281" Type="http://schemas.openxmlformats.org/officeDocument/2006/relationships/hyperlink" Target="https://pbs.twimg.com/profile_banners/23254726/1420311990" TargetMode="External" /><Relationship Id="rId282" Type="http://schemas.openxmlformats.org/officeDocument/2006/relationships/hyperlink" Target="https://pbs.twimg.com/profile_banners/773158798626349057/1524667834" TargetMode="External" /><Relationship Id="rId283" Type="http://schemas.openxmlformats.org/officeDocument/2006/relationships/hyperlink" Target="https://pbs.twimg.com/profile_banners/1735079407/1553619926" TargetMode="External" /><Relationship Id="rId284" Type="http://schemas.openxmlformats.org/officeDocument/2006/relationships/hyperlink" Target="https://pbs.twimg.com/profile_banners/849573313559056384/1491402197" TargetMode="External" /><Relationship Id="rId285" Type="http://schemas.openxmlformats.org/officeDocument/2006/relationships/hyperlink" Target="https://pbs.twimg.com/profile_banners/619097064/1537345481" TargetMode="External" /><Relationship Id="rId286" Type="http://schemas.openxmlformats.org/officeDocument/2006/relationships/hyperlink" Target="https://pbs.twimg.com/profile_banners/1148471735856975872/1565004613" TargetMode="External" /><Relationship Id="rId287" Type="http://schemas.openxmlformats.org/officeDocument/2006/relationships/hyperlink" Target="https://pbs.twimg.com/profile_banners/1036903613946245122/1549445871" TargetMode="External" /><Relationship Id="rId288" Type="http://schemas.openxmlformats.org/officeDocument/2006/relationships/hyperlink" Target="https://pbs.twimg.com/profile_banners/283944220/1482755532" TargetMode="External" /><Relationship Id="rId289" Type="http://schemas.openxmlformats.org/officeDocument/2006/relationships/hyperlink" Target="https://pbs.twimg.com/profile_banners/401615437/1515497928" TargetMode="External" /><Relationship Id="rId290" Type="http://schemas.openxmlformats.org/officeDocument/2006/relationships/hyperlink" Target="https://pbs.twimg.com/profile_banners/1144611148530180096/1561734722" TargetMode="External" /><Relationship Id="rId291" Type="http://schemas.openxmlformats.org/officeDocument/2006/relationships/hyperlink" Target="https://pbs.twimg.com/profile_banners/584197680/1544546608" TargetMode="External" /><Relationship Id="rId292" Type="http://schemas.openxmlformats.org/officeDocument/2006/relationships/hyperlink" Target="https://pbs.twimg.com/profile_banners/35354733/1502718946" TargetMode="External" /><Relationship Id="rId293" Type="http://schemas.openxmlformats.org/officeDocument/2006/relationships/hyperlink" Target="https://pbs.twimg.com/profile_banners/2461360291/1406804416" TargetMode="External" /><Relationship Id="rId294" Type="http://schemas.openxmlformats.org/officeDocument/2006/relationships/hyperlink" Target="https://pbs.twimg.com/profile_banners/1102506452860706816/1562683566" TargetMode="External" /><Relationship Id="rId295" Type="http://schemas.openxmlformats.org/officeDocument/2006/relationships/hyperlink" Target="https://pbs.twimg.com/profile_banners/764834275237781504/1562735117" TargetMode="External" /><Relationship Id="rId296" Type="http://schemas.openxmlformats.org/officeDocument/2006/relationships/hyperlink" Target="https://pbs.twimg.com/profile_banners/321922021/1562735158" TargetMode="External" /><Relationship Id="rId297" Type="http://schemas.openxmlformats.org/officeDocument/2006/relationships/hyperlink" Target="https://pbs.twimg.com/profile_banners/523173592/1542562886" TargetMode="External" /><Relationship Id="rId298" Type="http://schemas.openxmlformats.org/officeDocument/2006/relationships/hyperlink" Target="https://pbs.twimg.com/profile_banners/2445365480/1397565591" TargetMode="External" /><Relationship Id="rId299" Type="http://schemas.openxmlformats.org/officeDocument/2006/relationships/hyperlink" Target="https://pbs.twimg.com/profile_banners/458326343/1562602213" TargetMode="External" /><Relationship Id="rId300" Type="http://schemas.openxmlformats.org/officeDocument/2006/relationships/hyperlink" Target="https://pbs.twimg.com/profile_banners/2461404570/1526978377" TargetMode="External" /><Relationship Id="rId301" Type="http://schemas.openxmlformats.org/officeDocument/2006/relationships/hyperlink" Target="https://pbs.twimg.com/profile_banners/21742742/1535116649" TargetMode="External" /><Relationship Id="rId302" Type="http://schemas.openxmlformats.org/officeDocument/2006/relationships/hyperlink" Target="https://pbs.twimg.com/profile_banners/1354581834/1425411655" TargetMode="External" /><Relationship Id="rId303" Type="http://schemas.openxmlformats.org/officeDocument/2006/relationships/hyperlink" Target="https://pbs.twimg.com/profile_banners/373273277/1549642109" TargetMode="External" /><Relationship Id="rId304" Type="http://schemas.openxmlformats.org/officeDocument/2006/relationships/hyperlink" Target="https://pbs.twimg.com/profile_banners/244821649/1395262023" TargetMode="External" /><Relationship Id="rId305" Type="http://schemas.openxmlformats.org/officeDocument/2006/relationships/hyperlink" Target="https://pbs.twimg.com/profile_banners/2366683479/1552431884" TargetMode="External" /><Relationship Id="rId306" Type="http://schemas.openxmlformats.org/officeDocument/2006/relationships/hyperlink" Target="https://pbs.twimg.com/profile_banners/776431689346101249/1553033426" TargetMode="External" /><Relationship Id="rId307" Type="http://schemas.openxmlformats.org/officeDocument/2006/relationships/hyperlink" Target="https://pbs.twimg.com/profile_banners/290809427/1447801461" TargetMode="External" /><Relationship Id="rId308" Type="http://schemas.openxmlformats.org/officeDocument/2006/relationships/hyperlink" Target="https://pbs.twimg.com/profile_banners/135983139/1497903205" TargetMode="External" /><Relationship Id="rId309" Type="http://schemas.openxmlformats.org/officeDocument/2006/relationships/hyperlink" Target="https://pbs.twimg.com/profile_banners/1408773841/1559046650" TargetMode="External" /><Relationship Id="rId310" Type="http://schemas.openxmlformats.org/officeDocument/2006/relationships/hyperlink" Target="https://pbs.twimg.com/profile_banners/1082220763669819393/1546859171" TargetMode="External" /><Relationship Id="rId311" Type="http://schemas.openxmlformats.org/officeDocument/2006/relationships/hyperlink" Target="https://pbs.twimg.com/profile_banners/1092702711315947520/1549356274" TargetMode="External" /><Relationship Id="rId312" Type="http://schemas.openxmlformats.org/officeDocument/2006/relationships/hyperlink" Target="https://pbs.twimg.com/profile_banners/625924378/1535871222" TargetMode="External" /><Relationship Id="rId313" Type="http://schemas.openxmlformats.org/officeDocument/2006/relationships/hyperlink" Target="https://pbs.twimg.com/profile_banners/312581212/1565698853" TargetMode="External" /><Relationship Id="rId314" Type="http://schemas.openxmlformats.org/officeDocument/2006/relationships/hyperlink" Target="https://pbs.twimg.com/profile_banners/983507125/1483790172" TargetMode="External" /><Relationship Id="rId315" Type="http://schemas.openxmlformats.org/officeDocument/2006/relationships/hyperlink" Target="https://pbs.twimg.com/profile_banners/87750009/1455332681" TargetMode="External" /><Relationship Id="rId316" Type="http://schemas.openxmlformats.org/officeDocument/2006/relationships/hyperlink" Target="https://pbs.twimg.com/profile_banners/1546892850/1412923758" TargetMode="External" /><Relationship Id="rId317" Type="http://schemas.openxmlformats.org/officeDocument/2006/relationships/hyperlink" Target="https://pbs.twimg.com/profile_banners/1046792822039482368/1539645903" TargetMode="External" /><Relationship Id="rId318" Type="http://schemas.openxmlformats.org/officeDocument/2006/relationships/hyperlink" Target="https://pbs.twimg.com/profile_banners/50001535/1509421188" TargetMode="External" /><Relationship Id="rId319" Type="http://schemas.openxmlformats.org/officeDocument/2006/relationships/hyperlink" Target="https://pbs.twimg.com/profile_banners/59138395/1542990893" TargetMode="External" /><Relationship Id="rId320" Type="http://schemas.openxmlformats.org/officeDocument/2006/relationships/hyperlink" Target="https://pbs.twimg.com/profile_banners/2706636878/1521322460" TargetMode="External" /><Relationship Id="rId321" Type="http://schemas.openxmlformats.org/officeDocument/2006/relationships/hyperlink" Target="https://pbs.twimg.com/profile_banners/41634520/1398970584" TargetMode="External" /><Relationship Id="rId322" Type="http://schemas.openxmlformats.org/officeDocument/2006/relationships/hyperlink" Target="https://pbs.twimg.com/profile_banners/476193064/1558028818" TargetMode="External" /><Relationship Id="rId323" Type="http://schemas.openxmlformats.org/officeDocument/2006/relationships/hyperlink" Target="https://pbs.twimg.com/profile_banners/12848262/1525870180" TargetMode="External" /><Relationship Id="rId324" Type="http://schemas.openxmlformats.org/officeDocument/2006/relationships/hyperlink" Target="https://pbs.twimg.com/profile_banners/435432900/1486170344" TargetMode="External" /><Relationship Id="rId325" Type="http://schemas.openxmlformats.org/officeDocument/2006/relationships/hyperlink" Target="https://pbs.twimg.com/profile_banners/906265535201071104/1504905629" TargetMode="External" /><Relationship Id="rId326" Type="http://schemas.openxmlformats.org/officeDocument/2006/relationships/hyperlink" Target="https://pbs.twimg.com/profile_banners/468080457/1355933785" TargetMode="External" /><Relationship Id="rId327" Type="http://schemas.openxmlformats.org/officeDocument/2006/relationships/hyperlink" Target="https://pbs.twimg.com/profile_banners/3026284011/1495283573" TargetMode="External" /><Relationship Id="rId328" Type="http://schemas.openxmlformats.org/officeDocument/2006/relationships/hyperlink" Target="https://pbs.twimg.com/profile_banners/490729044/1558464136" TargetMode="External" /><Relationship Id="rId329" Type="http://schemas.openxmlformats.org/officeDocument/2006/relationships/hyperlink" Target="https://pbs.twimg.com/profile_banners/197542058/1476363657" TargetMode="External" /><Relationship Id="rId330" Type="http://schemas.openxmlformats.org/officeDocument/2006/relationships/hyperlink" Target="https://pbs.twimg.com/profile_banners/214091935/1403118219" TargetMode="External" /><Relationship Id="rId331" Type="http://schemas.openxmlformats.org/officeDocument/2006/relationships/hyperlink" Target="https://pbs.twimg.com/profile_banners/74728012/1565862098" TargetMode="External" /><Relationship Id="rId332" Type="http://schemas.openxmlformats.org/officeDocument/2006/relationships/hyperlink" Target="https://pbs.twimg.com/profile_banners/1647456630/1463753075" TargetMode="External" /><Relationship Id="rId333" Type="http://schemas.openxmlformats.org/officeDocument/2006/relationships/hyperlink" Target="https://pbs.twimg.com/profile_banners/538058680/1462880991" TargetMode="External" /><Relationship Id="rId334" Type="http://schemas.openxmlformats.org/officeDocument/2006/relationships/hyperlink" Target="https://pbs.twimg.com/profile_banners/407757254/1553686990" TargetMode="External" /><Relationship Id="rId335" Type="http://schemas.openxmlformats.org/officeDocument/2006/relationships/hyperlink" Target="https://pbs.twimg.com/profile_banners/25481623/1539684843" TargetMode="External" /><Relationship Id="rId336" Type="http://schemas.openxmlformats.org/officeDocument/2006/relationships/hyperlink" Target="https://pbs.twimg.com/profile_banners/1025998572/1534019619" TargetMode="External" /><Relationship Id="rId337" Type="http://schemas.openxmlformats.org/officeDocument/2006/relationships/hyperlink" Target="https://pbs.twimg.com/profile_banners/2598318223/1554852882" TargetMode="External" /><Relationship Id="rId338" Type="http://schemas.openxmlformats.org/officeDocument/2006/relationships/hyperlink" Target="https://pbs.twimg.com/profile_banners/2795194492/1518191520" TargetMode="External" /><Relationship Id="rId339" Type="http://schemas.openxmlformats.org/officeDocument/2006/relationships/hyperlink" Target="https://pbs.twimg.com/profile_banners/18700629/1500488261" TargetMode="External" /><Relationship Id="rId340" Type="http://schemas.openxmlformats.org/officeDocument/2006/relationships/hyperlink" Target="https://pbs.twimg.com/profile_banners/3825587062/1560636604" TargetMode="External" /><Relationship Id="rId341" Type="http://schemas.openxmlformats.org/officeDocument/2006/relationships/hyperlink" Target="https://pbs.twimg.com/profile_banners/1329426242/1430438780" TargetMode="External" /><Relationship Id="rId342" Type="http://schemas.openxmlformats.org/officeDocument/2006/relationships/hyperlink" Target="https://pbs.twimg.com/profile_banners/799124998409420801/1497154435" TargetMode="External" /><Relationship Id="rId343" Type="http://schemas.openxmlformats.org/officeDocument/2006/relationships/hyperlink" Target="https://pbs.twimg.com/profile_banners/33434994/1564719120" TargetMode="External" /><Relationship Id="rId344" Type="http://schemas.openxmlformats.org/officeDocument/2006/relationships/hyperlink" Target="https://pbs.twimg.com/profile_banners/795813206673408001/1504742059" TargetMode="External" /><Relationship Id="rId345" Type="http://schemas.openxmlformats.org/officeDocument/2006/relationships/hyperlink" Target="https://pbs.twimg.com/profile_banners/90444190/1528781057" TargetMode="External" /><Relationship Id="rId346" Type="http://schemas.openxmlformats.org/officeDocument/2006/relationships/hyperlink" Target="https://pbs.twimg.com/profile_banners/3384732022/1513699039" TargetMode="External" /><Relationship Id="rId347" Type="http://schemas.openxmlformats.org/officeDocument/2006/relationships/hyperlink" Target="https://pbs.twimg.com/profile_banners/708515537953816577/1543369870" TargetMode="External" /><Relationship Id="rId348" Type="http://schemas.openxmlformats.org/officeDocument/2006/relationships/hyperlink" Target="https://pbs.twimg.com/profile_banners/1116668091545653249/1555482726" TargetMode="External" /><Relationship Id="rId349" Type="http://schemas.openxmlformats.org/officeDocument/2006/relationships/hyperlink" Target="https://pbs.twimg.com/profile_banners/16928770/1531116113" TargetMode="External" /><Relationship Id="rId350" Type="http://schemas.openxmlformats.org/officeDocument/2006/relationships/hyperlink" Target="https://pbs.twimg.com/profile_banners/889174986560217088/1532905065" TargetMode="External" /><Relationship Id="rId351" Type="http://schemas.openxmlformats.org/officeDocument/2006/relationships/hyperlink" Target="https://pbs.twimg.com/profile_banners/158426909/1542037791" TargetMode="External" /><Relationship Id="rId352" Type="http://schemas.openxmlformats.org/officeDocument/2006/relationships/hyperlink" Target="https://pbs.twimg.com/profile_banners/17068564/1515165243" TargetMode="External" /><Relationship Id="rId353" Type="http://schemas.openxmlformats.org/officeDocument/2006/relationships/hyperlink" Target="https://pbs.twimg.com/profile_banners/3254481555/1544021097" TargetMode="External" /><Relationship Id="rId354" Type="http://schemas.openxmlformats.org/officeDocument/2006/relationships/hyperlink" Target="https://pbs.twimg.com/profile_banners/1247094073/1427218055" TargetMode="External" /><Relationship Id="rId355" Type="http://schemas.openxmlformats.org/officeDocument/2006/relationships/hyperlink" Target="https://pbs.twimg.com/profile_banners/2497410285/1411319474" TargetMode="External" /><Relationship Id="rId356" Type="http://schemas.openxmlformats.org/officeDocument/2006/relationships/hyperlink" Target="https://pbs.twimg.com/profile_banners/713993413/1534171180" TargetMode="External" /><Relationship Id="rId357" Type="http://schemas.openxmlformats.org/officeDocument/2006/relationships/hyperlink" Target="https://pbs.twimg.com/profile_banners/713870731944140801/1494864822" TargetMode="External" /><Relationship Id="rId358" Type="http://schemas.openxmlformats.org/officeDocument/2006/relationships/hyperlink" Target="https://pbs.twimg.com/profile_banners/1578539810/1460680759" TargetMode="External" /><Relationship Id="rId359" Type="http://schemas.openxmlformats.org/officeDocument/2006/relationships/hyperlink" Target="https://pbs.twimg.com/profile_banners/855397936389390340/1492779881" TargetMode="External" /><Relationship Id="rId360" Type="http://schemas.openxmlformats.org/officeDocument/2006/relationships/hyperlink" Target="https://pbs.twimg.com/profile_banners/741575008263245824/1465679557" TargetMode="External" /><Relationship Id="rId361" Type="http://schemas.openxmlformats.org/officeDocument/2006/relationships/hyperlink" Target="https://pbs.twimg.com/profile_banners/27596259/1543527867" TargetMode="External" /><Relationship Id="rId362" Type="http://schemas.openxmlformats.org/officeDocument/2006/relationships/hyperlink" Target="https://pbs.twimg.com/profile_banners/1156690794314698752/1564613849" TargetMode="External" /><Relationship Id="rId363" Type="http://schemas.openxmlformats.org/officeDocument/2006/relationships/hyperlink" Target="https://pbs.twimg.com/profile_banners/620926667/1398853857" TargetMode="External" /><Relationship Id="rId364" Type="http://schemas.openxmlformats.org/officeDocument/2006/relationships/hyperlink" Target="https://pbs.twimg.com/profile_banners/54327995/1520441379" TargetMode="External" /><Relationship Id="rId365" Type="http://schemas.openxmlformats.org/officeDocument/2006/relationships/hyperlink" Target="https://pbs.twimg.com/profile_banners/760958379871182848/1551864579" TargetMode="External" /><Relationship Id="rId366" Type="http://schemas.openxmlformats.org/officeDocument/2006/relationships/hyperlink" Target="https://pbs.twimg.com/profile_banners/806457751/1473630201" TargetMode="External" /><Relationship Id="rId367" Type="http://schemas.openxmlformats.org/officeDocument/2006/relationships/hyperlink" Target="https://pbs.twimg.com/profile_banners/446552034/1530854889" TargetMode="External" /><Relationship Id="rId368" Type="http://schemas.openxmlformats.org/officeDocument/2006/relationships/hyperlink" Target="https://pbs.twimg.com/profile_banners/1460874745/1527247883" TargetMode="External" /><Relationship Id="rId369" Type="http://schemas.openxmlformats.org/officeDocument/2006/relationships/hyperlink" Target="https://pbs.twimg.com/profile_banners/2880157236/1553349762" TargetMode="External" /><Relationship Id="rId370" Type="http://schemas.openxmlformats.org/officeDocument/2006/relationships/hyperlink" Target="https://pbs.twimg.com/profile_banners/997804714434613249/1526733693" TargetMode="External" /><Relationship Id="rId371" Type="http://schemas.openxmlformats.org/officeDocument/2006/relationships/hyperlink" Target="https://pbs.twimg.com/profile_banners/1969518680/1549461650" TargetMode="External" /><Relationship Id="rId372" Type="http://schemas.openxmlformats.org/officeDocument/2006/relationships/hyperlink" Target="https://pbs.twimg.com/profile_banners/2733868394/1563484810" TargetMode="External" /><Relationship Id="rId373" Type="http://schemas.openxmlformats.org/officeDocument/2006/relationships/hyperlink" Target="https://pbs.twimg.com/profile_banners/15469542/1551792645" TargetMode="External" /><Relationship Id="rId374" Type="http://schemas.openxmlformats.org/officeDocument/2006/relationships/hyperlink" Target="https://pbs.twimg.com/profile_banners/254251819/1386022915" TargetMode="External" /><Relationship Id="rId375" Type="http://schemas.openxmlformats.org/officeDocument/2006/relationships/hyperlink" Target="https://pbs.twimg.com/profile_banners/16310638/1562941331" TargetMode="External" /><Relationship Id="rId376" Type="http://schemas.openxmlformats.org/officeDocument/2006/relationships/hyperlink" Target="https://pbs.twimg.com/profile_banners/17911232/1379605132" TargetMode="External" /><Relationship Id="rId377" Type="http://schemas.openxmlformats.org/officeDocument/2006/relationships/hyperlink" Target="https://pbs.twimg.com/profile_banners/326245483/1470243438" TargetMode="External" /><Relationship Id="rId378" Type="http://schemas.openxmlformats.org/officeDocument/2006/relationships/hyperlink" Target="https://pbs.twimg.com/profile_banners/770718492899307526/1488493009" TargetMode="External" /><Relationship Id="rId379" Type="http://schemas.openxmlformats.org/officeDocument/2006/relationships/hyperlink" Target="https://pbs.twimg.com/profile_banners/214404702/1561635350" TargetMode="External" /><Relationship Id="rId380" Type="http://schemas.openxmlformats.org/officeDocument/2006/relationships/hyperlink" Target="https://pbs.twimg.com/profile_banners/1030058088395689984/1537964315" TargetMode="External" /><Relationship Id="rId381" Type="http://schemas.openxmlformats.org/officeDocument/2006/relationships/hyperlink" Target="https://pbs.twimg.com/profile_banners/1014473311366057984/1562919648" TargetMode="External" /><Relationship Id="rId382" Type="http://schemas.openxmlformats.org/officeDocument/2006/relationships/hyperlink" Target="https://pbs.twimg.com/profile_banners/33747760/1510811795" TargetMode="External" /><Relationship Id="rId383" Type="http://schemas.openxmlformats.org/officeDocument/2006/relationships/hyperlink" Target="https://pbs.twimg.com/profile_banners/284894213/1466505976" TargetMode="External" /><Relationship Id="rId384" Type="http://schemas.openxmlformats.org/officeDocument/2006/relationships/hyperlink" Target="https://pbs.twimg.com/profile_banners/976719576162476037/1560144569" TargetMode="External" /><Relationship Id="rId385" Type="http://schemas.openxmlformats.org/officeDocument/2006/relationships/hyperlink" Target="https://pbs.twimg.com/profile_banners/375830508/1558246902" TargetMode="External" /><Relationship Id="rId386" Type="http://schemas.openxmlformats.org/officeDocument/2006/relationships/hyperlink" Target="https://pbs.twimg.com/profile_banners/755624683513479172/1488942984" TargetMode="External" /><Relationship Id="rId387" Type="http://schemas.openxmlformats.org/officeDocument/2006/relationships/hyperlink" Target="https://pbs.twimg.com/profile_banners/612480073/1503323005" TargetMode="External" /><Relationship Id="rId388" Type="http://schemas.openxmlformats.org/officeDocument/2006/relationships/hyperlink" Target="https://pbs.twimg.com/profile_banners/17646629/1547228074" TargetMode="External" /><Relationship Id="rId389" Type="http://schemas.openxmlformats.org/officeDocument/2006/relationships/hyperlink" Target="https://pbs.twimg.com/profile_banners/610143615/1354627626" TargetMode="External" /><Relationship Id="rId390" Type="http://schemas.openxmlformats.org/officeDocument/2006/relationships/hyperlink" Target="https://pbs.twimg.com/profile_banners/1064582873779458048/1542652892" TargetMode="External" /><Relationship Id="rId391" Type="http://schemas.openxmlformats.org/officeDocument/2006/relationships/hyperlink" Target="https://pbs.twimg.com/profile_banners/372940345/1534419229" TargetMode="External" /><Relationship Id="rId392" Type="http://schemas.openxmlformats.org/officeDocument/2006/relationships/hyperlink" Target="https://pbs.twimg.com/profile_banners/130173169/1563708230" TargetMode="External" /><Relationship Id="rId393" Type="http://schemas.openxmlformats.org/officeDocument/2006/relationships/hyperlink" Target="https://pbs.twimg.com/profile_banners/499856350/1516031189" TargetMode="External" /><Relationship Id="rId394" Type="http://schemas.openxmlformats.org/officeDocument/2006/relationships/hyperlink" Target="https://pbs.twimg.com/profile_banners/1150345788163330049/1563188215" TargetMode="External" /><Relationship Id="rId395" Type="http://schemas.openxmlformats.org/officeDocument/2006/relationships/hyperlink" Target="https://pbs.twimg.com/profile_banners/847267662/1559578368" TargetMode="External" /><Relationship Id="rId396" Type="http://schemas.openxmlformats.org/officeDocument/2006/relationships/hyperlink" Target="https://pbs.twimg.com/profile_banners/1121847005230374918/1557401798" TargetMode="External" /><Relationship Id="rId397" Type="http://schemas.openxmlformats.org/officeDocument/2006/relationships/hyperlink" Target="https://pbs.twimg.com/profile_banners/1446987480/1369589557" TargetMode="External" /><Relationship Id="rId398" Type="http://schemas.openxmlformats.org/officeDocument/2006/relationships/hyperlink" Target="https://pbs.twimg.com/profile_banners/712395175/1383035847" TargetMode="External" /><Relationship Id="rId399" Type="http://schemas.openxmlformats.org/officeDocument/2006/relationships/hyperlink" Target="https://pbs.twimg.com/profile_banners/452263819/1511685121" TargetMode="External" /><Relationship Id="rId400" Type="http://schemas.openxmlformats.org/officeDocument/2006/relationships/hyperlink" Target="https://pbs.twimg.com/profile_banners/250271525/1535058272" TargetMode="External" /><Relationship Id="rId401" Type="http://schemas.openxmlformats.org/officeDocument/2006/relationships/hyperlink" Target="https://pbs.twimg.com/profile_banners/52856944/1542049371" TargetMode="External" /><Relationship Id="rId402" Type="http://schemas.openxmlformats.org/officeDocument/2006/relationships/hyperlink" Target="https://pbs.twimg.com/profile_banners/2467791/1469484132" TargetMode="External" /><Relationship Id="rId403" Type="http://schemas.openxmlformats.org/officeDocument/2006/relationships/hyperlink" Target="https://pbs.twimg.com/profile_banners/1969295767/1382342170" TargetMode="External" /><Relationship Id="rId404" Type="http://schemas.openxmlformats.org/officeDocument/2006/relationships/hyperlink" Target="https://pbs.twimg.com/profile_banners/1731324972/1379419043" TargetMode="External" /><Relationship Id="rId405" Type="http://schemas.openxmlformats.org/officeDocument/2006/relationships/hyperlink" Target="https://pbs.twimg.com/profile_banners/185091814/1524216801" TargetMode="External" /><Relationship Id="rId406" Type="http://schemas.openxmlformats.org/officeDocument/2006/relationships/hyperlink" Target="https://pbs.twimg.com/profile_banners/794024423724609536/1478147275" TargetMode="External" /><Relationship Id="rId407" Type="http://schemas.openxmlformats.org/officeDocument/2006/relationships/hyperlink" Target="https://pbs.twimg.com/profile_banners/124026699/1546315209" TargetMode="External" /><Relationship Id="rId408" Type="http://schemas.openxmlformats.org/officeDocument/2006/relationships/hyperlink" Target="https://pbs.twimg.com/profile_banners/880168608135098368/1563739016" TargetMode="External" /><Relationship Id="rId409" Type="http://schemas.openxmlformats.org/officeDocument/2006/relationships/hyperlink" Target="https://pbs.twimg.com/profile_banners/897156823463206912/1523029718" TargetMode="External" /><Relationship Id="rId410" Type="http://schemas.openxmlformats.org/officeDocument/2006/relationships/hyperlink" Target="https://pbs.twimg.com/profile_banners/306522872/1531705835" TargetMode="External" /><Relationship Id="rId411" Type="http://schemas.openxmlformats.org/officeDocument/2006/relationships/hyperlink" Target="https://pbs.twimg.com/profile_banners/3353256372/1534104770" TargetMode="External" /><Relationship Id="rId412" Type="http://schemas.openxmlformats.org/officeDocument/2006/relationships/hyperlink" Target="https://pbs.twimg.com/profile_banners/1486462735/1563895361" TargetMode="External" /><Relationship Id="rId413" Type="http://schemas.openxmlformats.org/officeDocument/2006/relationships/hyperlink" Target="https://pbs.twimg.com/profile_banners/18491135/1551904089" TargetMode="External" /><Relationship Id="rId414" Type="http://schemas.openxmlformats.org/officeDocument/2006/relationships/hyperlink" Target="https://pbs.twimg.com/profile_banners/1041778872243707904/1537261421" TargetMode="External" /><Relationship Id="rId415" Type="http://schemas.openxmlformats.org/officeDocument/2006/relationships/hyperlink" Target="https://pbs.twimg.com/profile_banners/821801144989220866/1547564547" TargetMode="External" /><Relationship Id="rId416" Type="http://schemas.openxmlformats.org/officeDocument/2006/relationships/hyperlink" Target="https://pbs.twimg.com/profile_banners/1024634432282607616/1560851009" TargetMode="External" /><Relationship Id="rId417" Type="http://schemas.openxmlformats.org/officeDocument/2006/relationships/hyperlink" Target="https://pbs.twimg.com/profile_banners/63196411/1491834961" TargetMode="External" /><Relationship Id="rId418" Type="http://schemas.openxmlformats.org/officeDocument/2006/relationships/hyperlink" Target="https://pbs.twimg.com/profile_banners/742942123197140992/1559803075" TargetMode="External" /><Relationship Id="rId419" Type="http://schemas.openxmlformats.org/officeDocument/2006/relationships/hyperlink" Target="https://pbs.twimg.com/profile_banners/2645220206/1554359673" TargetMode="External" /><Relationship Id="rId420" Type="http://schemas.openxmlformats.org/officeDocument/2006/relationships/hyperlink" Target="https://pbs.twimg.com/profile_banners/98560085/1561377667" TargetMode="External" /><Relationship Id="rId421" Type="http://schemas.openxmlformats.org/officeDocument/2006/relationships/hyperlink" Target="https://pbs.twimg.com/profile_banners/31444922/1550622731" TargetMode="External" /><Relationship Id="rId422" Type="http://schemas.openxmlformats.org/officeDocument/2006/relationships/hyperlink" Target="https://pbs.twimg.com/profile_banners/472136228/1559064717" TargetMode="External" /><Relationship Id="rId423" Type="http://schemas.openxmlformats.org/officeDocument/2006/relationships/hyperlink" Target="https://pbs.twimg.com/profile_banners/869967070984851457/1496265145" TargetMode="External" /><Relationship Id="rId424" Type="http://schemas.openxmlformats.org/officeDocument/2006/relationships/hyperlink" Target="https://pbs.twimg.com/profile_banners/42651647/1559220279" TargetMode="External" /><Relationship Id="rId425" Type="http://schemas.openxmlformats.org/officeDocument/2006/relationships/hyperlink" Target="https://pbs.twimg.com/profile_banners/1075073195097681921/1545153707" TargetMode="External" /><Relationship Id="rId426" Type="http://schemas.openxmlformats.org/officeDocument/2006/relationships/hyperlink" Target="https://pbs.twimg.com/profile_banners/17776744/1517493366" TargetMode="External" /><Relationship Id="rId427" Type="http://schemas.openxmlformats.org/officeDocument/2006/relationships/hyperlink" Target="https://pbs.twimg.com/profile_banners/529475683/1506930504" TargetMode="External" /><Relationship Id="rId428" Type="http://schemas.openxmlformats.org/officeDocument/2006/relationships/hyperlink" Target="https://pbs.twimg.com/profile_banners/707919928695857152/1457617920" TargetMode="External" /><Relationship Id="rId429" Type="http://schemas.openxmlformats.org/officeDocument/2006/relationships/hyperlink" Target="https://pbs.twimg.com/profile_banners/802159194/1402420243" TargetMode="External" /><Relationship Id="rId430" Type="http://schemas.openxmlformats.org/officeDocument/2006/relationships/hyperlink" Target="https://pbs.twimg.com/profile_banners/773984384248586240/1493134156" TargetMode="External" /><Relationship Id="rId431" Type="http://schemas.openxmlformats.org/officeDocument/2006/relationships/hyperlink" Target="https://pbs.twimg.com/profile_banners/1088097845545263104/1560267659" TargetMode="External" /><Relationship Id="rId432" Type="http://schemas.openxmlformats.org/officeDocument/2006/relationships/hyperlink" Target="https://pbs.twimg.com/profile_banners/14700117/1505743313" TargetMode="External" /><Relationship Id="rId433" Type="http://schemas.openxmlformats.org/officeDocument/2006/relationships/hyperlink" Target="https://pbs.twimg.com/profile_banners/175446727/1523592167" TargetMode="External" /><Relationship Id="rId434" Type="http://schemas.openxmlformats.org/officeDocument/2006/relationships/hyperlink" Target="https://pbs.twimg.com/profile_banners/1014186037281583104/1530636054" TargetMode="External" /><Relationship Id="rId435" Type="http://schemas.openxmlformats.org/officeDocument/2006/relationships/hyperlink" Target="https://pbs.twimg.com/profile_banners/762402198781300736/1554953485"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4/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2/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7/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4/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0/bg.gif" TargetMode="External" /><Relationship Id="rId501" Type="http://schemas.openxmlformats.org/officeDocument/2006/relationships/hyperlink" Target="http://abs.twimg.com/images/themes/theme5/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8/bg.gif" TargetMode="External" /><Relationship Id="rId515" Type="http://schemas.openxmlformats.org/officeDocument/2006/relationships/hyperlink" Target="http://abs.twimg.com/images/themes/theme18/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1/bg.gif"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8/bg.gif" TargetMode="External" /><Relationship Id="rId522" Type="http://schemas.openxmlformats.org/officeDocument/2006/relationships/hyperlink" Target="http://abs.twimg.com/images/themes/theme5/bg.gif" TargetMode="External" /><Relationship Id="rId523" Type="http://schemas.openxmlformats.org/officeDocument/2006/relationships/hyperlink" Target="http://abs.twimg.com/images/themes/theme4/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3/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4/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3/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4/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6/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4/bg.gif"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6/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2/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9/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8/bg.gif" TargetMode="External" /><Relationship Id="rId575" Type="http://schemas.openxmlformats.org/officeDocument/2006/relationships/hyperlink" Target="http://abs.twimg.com/images/themes/theme18/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3/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0/bg.gif"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3/bg.gif"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pbs.twimg.com/profile_background_images/453834634137051137/RKe4psnC.jpe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4/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4/bg.gif"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0/bg.gif" TargetMode="External" /><Relationship Id="rId625" Type="http://schemas.openxmlformats.org/officeDocument/2006/relationships/hyperlink" Target="http://pbs.twimg.com/profile_background_images/344918034410131296/de08226bdab61db362ff63332ae2756b.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4/bg.gif"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8/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5/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3/bg.gif"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9/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4/bg.gif" TargetMode="External" /><Relationship Id="rId652" Type="http://schemas.openxmlformats.org/officeDocument/2006/relationships/hyperlink" Target="http://abs.twimg.com/images/themes/theme13/bg.gif" TargetMode="External" /><Relationship Id="rId653" Type="http://schemas.openxmlformats.org/officeDocument/2006/relationships/hyperlink" Target="http://abs.twimg.com/images/themes/theme14/bg.gif"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6/bg.gif"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5/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7/bg.gif"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4/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3/bg.gif" TargetMode="External" /><Relationship Id="rId671" Type="http://schemas.openxmlformats.org/officeDocument/2006/relationships/hyperlink" Target="http://abs.twimg.com/images/themes/theme15/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1/bg.gif"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pbs.twimg.com/profile_images/1121091609691602947/2f3i5Phs_normal.png" TargetMode="External" /><Relationship Id="rId680" Type="http://schemas.openxmlformats.org/officeDocument/2006/relationships/hyperlink" Target="http://pbs.twimg.com/profile_images/1134416080645083138/U3Kox7Ld_normal.png" TargetMode="External" /><Relationship Id="rId681" Type="http://schemas.openxmlformats.org/officeDocument/2006/relationships/hyperlink" Target="http://pbs.twimg.com/profile_images/762454744094822401/NWoCkYPy_normal.jpg" TargetMode="External" /><Relationship Id="rId682" Type="http://schemas.openxmlformats.org/officeDocument/2006/relationships/hyperlink" Target="http://pbs.twimg.com/profile_images/838065458817478656/E0yR2-kc_normal.jpg" TargetMode="External" /><Relationship Id="rId683" Type="http://schemas.openxmlformats.org/officeDocument/2006/relationships/hyperlink" Target="http://pbs.twimg.com/profile_images/1149354698610266112/SOgX-r82_normal.png" TargetMode="External" /><Relationship Id="rId684" Type="http://schemas.openxmlformats.org/officeDocument/2006/relationships/hyperlink" Target="http://pbs.twimg.com/profile_images/801000062981734400/X9qTeSev_normal.jpg" TargetMode="External" /><Relationship Id="rId685" Type="http://schemas.openxmlformats.org/officeDocument/2006/relationships/hyperlink" Target="http://pbs.twimg.com/profile_images/1108025351429652481/TVNIvC1m_normal.jpg" TargetMode="External" /><Relationship Id="rId686" Type="http://schemas.openxmlformats.org/officeDocument/2006/relationships/hyperlink" Target="http://pbs.twimg.com/profile_images/1142806995214512128/9pRLU15K_normal.jpg" TargetMode="External" /><Relationship Id="rId687" Type="http://schemas.openxmlformats.org/officeDocument/2006/relationships/hyperlink" Target="http://pbs.twimg.com/profile_images/769763389161762816/4QqLZ_4S_normal.jpg" TargetMode="External" /><Relationship Id="rId688" Type="http://schemas.openxmlformats.org/officeDocument/2006/relationships/hyperlink" Target="http://pbs.twimg.com/profile_images/938555081015693312/MkIB1Tyd_normal.jpg" TargetMode="External" /><Relationship Id="rId689" Type="http://schemas.openxmlformats.org/officeDocument/2006/relationships/hyperlink" Target="http://pbs.twimg.com/profile_images/1101436785291350016/AZJPTedo_normal.png" TargetMode="External" /><Relationship Id="rId690" Type="http://schemas.openxmlformats.org/officeDocument/2006/relationships/hyperlink" Target="http://pbs.twimg.com/profile_images/1059125059967688704/MyvuTYva_normal.jpg" TargetMode="External" /><Relationship Id="rId691" Type="http://schemas.openxmlformats.org/officeDocument/2006/relationships/hyperlink" Target="http://pbs.twimg.com/profile_images/1036663175683297280/DudnnzPw_normal.jpg" TargetMode="External" /><Relationship Id="rId692" Type="http://schemas.openxmlformats.org/officeDocument/2006/relationships/hyperlink" Target="http://pbs.twimg.com/profile_images/1036666276255416320/AKQ3bO7S_normal.jpg" TargetMode="External" /><Relationship Id="rId693" Type="http://schemas.openxmlformats.org/officeDocument/2006/relationships/hyperlink" Target="http://pbs.twimg.com/profile_images/941763655271665667/M0ENFXBK_normal.jpg" TargetMode="External" /><Relationship Id="rId694" Type="http://schemas.openxmlformats.org/officeDocument/2006/relationships/hyperlink" Target="http://pbs.twimg.com/profile_images/960911059040243712/J0SInju7_normal.jpg" TargetMode="External" /><Relationship Id="rId695" Type="http://schemas.openxmlformats.org/officeDocument/2006/relationships/hyperlink" Target="http://pbs.twimg.com/profile_images/953242880319152129/eWCE-H5i_normal.jpg" TargetMode="External" /><Relationship Id="rId696" Type="http://schemas.openxmlformats.org/officeDocument/2006/relationships/hyperlink" Target="http://pbs.twimg.com/profile_images/894939135798063104/fZ2b3XXY_normal.jpg" TargetMode="External" /><Relationship Id="rId697" Type="http://schemas.openxmlformats.org/officeDocument/2006/relationships/hyperlink" Target="http://pbs.twimg.com/profile_images/616731175332151296/04LgOcoW_normal.png" TargetMode="External" /><Relationship Id="rId698" Type="http://schemas.openxmlformats.org/officeDocument/2006/relationships/hyperlink" Target="http://pbs.twimg.com/profile_images/421042345144881153/_ePhWwmB_normal.jpeg" TargetMode="External" /><Relationship Id="rId699" Type="http://schemas.openxmlformats.org/officeDocument/2006/relationships/hyperlink" Target="http://pbs.twimg.com/profile_images/473872577102753792/zYHbP-D8_normal.png" TargetMode="External" /><Relationship Id="rId700" Type="http://schemas.openxmlformats.org/officeDocument/2006/relationships/hyperlink" Target="http://pbs.twimg.com/profile_images/848004580491366401/pBNfRIyD_normal.jpg" TargetMode="External" /><Relationship Id="rId701" Type="http://schemas.openxmlformats.org/officeDocument/2006/relationships/hyperlink" Target="http://pbs.twimg.com/profile_images/3054590274/5215645bf316e23a1b9dc529fc6882e4_normal.jpeg" TargetMode="External" /><Relationship Id="rId702" Type="http://schemas.openxmlformats.org/officeDocument/2006/relationships/hyperlink" Target="http://pbs.twimg.com/profile_images/1156848205155524608/-V1vVzB3_normal.jpg" TargetMode="External" /><Relationship Id="rId703" Type="http://schemas.openxmlformats.org/officeDocument/2006/relationships/hyperlink" Target="http://pbs.twimg.com/profile_images/550539498590068736/ImuKJPsS_normal.jpeg" TargetMode="External" /><Relationship Id="rId704" Type="http://schemas.openxmlformats.org/officeDocument/2006/relationships/hyperlink" Target="http://pbs.twimg.com/profile_images/697110852080693248/l04VTewd_normal.jpg" TargetMode="External" /><Relationship Id="rId705" Type="http://schemas.openxmlformats.org/officeDocument/2006/relationships/hyperlink" Target="http://pbs.twimg.com/profile_images/488587918928125953/quzllFk2_normal.jpeg" TargetMode="External" /><Relationship Id="rId706" Type="http://schemas.openxmlformats.org/officeDocument/2006/relationships/hyperlink" Target="http://pbs.twimg.com/profile_images/896056294246952972/BEWpvdiE_normal.jpg" TargetMode="External" /><Relationship Id="rId707" Type="http://schemas.openxmlformats.org/officeDocument/2006/relationships/hyperlink" Target="http://pbs.twimg.com/profile_images/707531207995760640/3uZiAiHB_normal.jpg" TargetMode="External" /><Relationship Id="rId708" Type="http://schemas.openxmlformats.org/officeDocument/2006/relationships/hyperlink" Target="http://pbs.twimg.com/profile_images/1134789340779962368/qntYMNiw_normal.jpg" TargetMode="External" /><Relationship Id="rId709" Type="http://schemas.openxmlformats.org/officeDocument/2006/relationships/hyperlink" Target="http://abs.twimg.com/sticky/default_profile_images/default_profile_1_normal.png" TargetMode="External" /><Relationship Id="rId710" Type="http://schemas.openxmlformats.org/officeDocument/2006/relationships/hyperlink" Target="http://pbs.twimg.com/profile_images/1000079425638227970/YBTExDK__normal.jpg" TargetMode="External" /><Relationship Id="rId711" Type="http://schemas.openxmlformats.org/officeDocument/2006/relationships/hyperlink" Target="http://pbs.twimg.com/profile_images/827584459675410435/gE5qF2LB_normal.jpg" TargetMode="External" /><Relationship Id="rId712" Type="http://schemas.openxmlformats.org/officeDocument/2006/relationships/hyperlink" Target="http://pbs.twimg.com/profile_images/961704619729674240/k0MG4g7w_normal.jpg" TargetMode="External" /><Relationship Id="rId713" Type="http://schemas.openxmlformats.org/officeDocument/2006/relationships/hyperlink" Target="http://pbs.twimg.com/profile_images/700468052341575680/TGdi1GLd_normal.jpg" TargetMode="External" /><Relationship Id="rId714" Type="http://schemas.openxmlformats.org/officeDocument/2006/relationships/hyperlink" Target="http://pbs.twimg.com/profile_images/437962678837862401/PlnymL6l_normal.jpeg" TargetMode="External" /><Relationship Id="rId715" Type="http://schemas.openxmlformats.org/officeDocument/2006/relationships/hyperlink" Target="http://pbs.twimg.com/profile_images/647806494361133056/qGeKSbKp_normal.jpg" TargetMode="External" /><Relationship Id="rId716" Type="http://schemas.openxmlformats.org/officeDocument/2006/relationships/hyperlink" Target="http://pbs.twimg.com/profile_images/616313692695724032/isdZKHIq_normal.jpg" TargetMode="External" /><Relationship Id="rId717" Type="http://schemas.openxmlformats.org/officeDocument/2006/relationships/hyperlink" Target="http://pbs.twimg.com/profile_images/1145703101585854470/dSItZ0KJ_normal.png" TargetMode="External" /><Relationship Id="rId718" Type="http://schemas.openxmlformats.org/officeDocument/2006/relationships/hyperlink" Target="http://pbs.twimg.com/profile_images/474901434689781761/ShrsMJhq_normal.jpeg" TargetMode="External" /><Relationship Id="rId719" Type="http://schemas.openxmlformats.org/officeDocument/2006/relationships/hyperlink" Target="http://pbs.twimg.com/profile_images/450462164902359040/O1uBndkm_normal.jpeg" TargetMode="External" /><Relationship Id="rId720" Type="http://schemas.openxmlformats.org/officeDocument/2006/relationships/hyperlink" Target="http://pbs.twimg.com/profile_images/1003286674078457859/imC5pANg_normal.jpg" TargetMode="External" /><Relationship Id="rId721" Type="http://schemas.openxmlformats.org/officeDocument/2006/relationships/hyperlink" Target="http://pbs.twimg.com/profile_images/927915838568624128/_JxjXf2Y_normal.jpg" TargetMode="External" /><Relationship Id="rId722" Type="http://schemas.openxmlformats.org/officeDocument/2006/relationships/hyperlink" Target="http://pbs.twimg.com/profile_images/484756288841060352/1ewtdcQT_normal.jpeg" TargetMode="External" /><Relationship Id="rId723" Type="http://schemas.openxmlformats.org/officeDocument/2006/relationships/hyperlink" Target="http://pbs.twimg.com/profile_images/481848346135379968/lqSd_4pd_normal.jpeg" TargetMode="External" /><Relationship Id="rId724" Type="http://schemas.openxmlformats.org/officeDocument/2006/relationships/hyperlink" Target="http://pbs.twimg.com/profile_images/719688849606230016/LmnIPxI5_normal.jpg" TargetMode="External" /><Relationship Id="rId725" Type="http://schemas.openxmlformats.org/officeDocument/2006/relationships/hyperlink" Target="http://pbs.twimg.com/profile_images/1158453048215330818/LcyU0PUZ_normal.jpg" TargetMode="External" /><Relationship Id="rId726" Type="http://schemas.openxmlformats.org/officeDocument/2006/relationships/hyperlink" Target="http://pbs.twimg.com/profile_images/992582650895388672/XupEMmtq_normal.jpg" TargetMode="External" /><Relationship Id="rId727" Type="http://schemas.openxmlformats.org/officeDocument/2006/relationships/hyperlink" Target="http://pbs.twimg.com/profile_images/378800000317464153/aca922cbd6727760edeff93a4f6f223d_normal.jpeg" TargetMode="External" /><Relationship Id="rId728" Type="http://schemas.openxmlformats.org/officeDocument/2006/relationships/hyperlink" Target="http://pbs.twimg.com/profile_images/1086326560901103617/XoIK2dsr_normal.jpg" TargetMode="External" /><Relationship Id="rId729" Type="http://schemas.openxmlformats.org/officeDocument/2006/relationships/hyperlink" Target="http://pbs.twimg.com/profile_images/1017134946295656448/t3nNTTGs_normal.jpg" TargetMode="External" /><Relationship Id="rId730" Type="http://schemas.openxmlformats.org/officeDocument/2006/relationships/hyperlink" Target="http://pbs.twimg.com/profile_images/1117105155780911104/wHKxyVPI_normal.jpg" TargetMode="External" /><Relationship Id="rId731" Type="http://schemas.openxmlformats.org/officeDocument/2006/relationships/hyperlink" Target="http://pbs.twimg.com/profile_images/1144733620889948161/ClpSLhG5_normal.png" TargetMode="External" /><Relationship Id="rId732" Type="http://schemas.openxmlformats.org/officeDocument/2006/relationships/hyperlink" Target="http://pbs.twimg.com/profile_images/998849399982735360/J0vq8jJ5_normal.jpg" TargetMode="External" /><Relationship Id="rId733" Type="http://schemas.openxmlformats.org/officeDocument/2006/relationships/hyperlink" Target="http://pbs.twimg.com/profile_images/746110783986216961/bExSYVTg_normal.jpg" TargetMode="External" /><Relationship Id="rId734" Type="http://schemas.openxmlformats.org/officeDocument/2006/relationships/hyperlink" Target="http://pbs.twimg.com/profile_images/1087343099888717824/HmjT9JJx_normal.jpg" TargetMode="External" /><Relationship Id="rId735" Type="http://schemas.openxmlformats.org/officeDocument/2006/relationships/hyperlink" Target="http://pbs.twimg.com/profile_images/1040726007316185088/h9OySHTT_normal.jpg" TargetMode="External" /><Relationship Id="rId736" Type="http://schemas.openxmlformats.org/officeDocument/2006/relationships/hyperlink" Target="http://pbs.twimg.com/profile_images/2696014099/061f29d67362ad158aba8bd38ab6f97b_normal.jpeg" TargetMode="External" /><Relationship Id="rId737" Type="http://schemas.openxmlformats.org/officeDocument/2006/relationships/hyperlink" Target="http://pbs.twimg.com/profile_images/903551523833225216/lC3lvmbA_normal.jpg" TargetMode="External" /><Relationship Id="rId738" Type="http://schemas.openxmlformats.org/officeDocument/2006/relationships/hyperlink" Target="http://pbs.twimg.com/profile_images/1130490434415943680/wHm2A62G_normal.jpg" TargetMode="External" /><Relationship Id="rId739" Type="http://schemas.openxmlformats.org/officeDocument/2006/relationships/hyperlink" Target="http://pbs.twimg.com/profile_images/1126149918018678784/VlyZK3gK_normal.png" TargetMode="External" /><Relationship Id="rId740" Type="http://schemas.openxmlformats.org/officeDocument/2006/relationships/hyperlink" Target="http://pbs.twimg.com/profile_images/742725383418728449/qhShxX6Q_normal.jpg" TargetMode="External" /><Relationship Id="rId741" Type="http://schemas.openxmlformats.org/officeDocument/2006/relationships/hyperlink" Target="http://pbs.twimg.com/profile_images/1066427650611265536/2rb68DGI_normal.jpg" TargetMode="External" /><Relationship Id="rId742" Type="http://schemas.openxmlformats.org/officeDocument/2006/relationships/hyperlink" Target="http://pbs.twimg.com/profile_images/915914219958276096/zEAOnUOJ_normal.jpg" TargetMode="External" /><Relationship Id="rId743" Type="http://schemas.openxmlformats.org/officeDocument/2006/relationships/hyperlink" Target="http://pbs.twimg.com/profile_images/1062334962626674688/h58jRq-2_normal.jpg" TargetMode="External" /><Relationship Id="rId744" Type="http://schemas.openxmlformats.org/officeDocument/2006/relationships/hyperlink" Target="http://pbs.twimg.com/profile_images/1098329271347613702/9BACuy_p_normal.jpg" TargetMode="External" /><Relationship Id="rId745" Type="http://schemas.openxmlformats.org/officeDocument/2006/relationships/hyperlink" Target="http://pbs.twimg.com/profile_images/378800000780676446/f237307ef56d594aa0e943fe03216391_normal.jpeg" TargetMode="External" /><Relationship Id="rId746" Type="http://schemas.openxmlformats.org/officeDocument/2006/relationships/hyperlink" Target="http://pbs.twimg.com/profile_images/1065275087119687691/cRODZjDL_normal.jpg" TargetMode="External" /><Relationship Id="rId747" Type="http://schemas.openxmlformats.org/officeDocument/2006/relationships/hyperlink" Target="http://pbs.twimg.com/profile_images/972075883770019840/GUPZ2Z8k_normal.jpg" TargetMode="External" /><Relationship Id="rId748" Type="http://schemas.openxmlformats.org/officeDocument/2006/relationships/hyperlink" Target="http://pbs.twimg.com/profile_images/1080485304409223168/auU2FPxe_normal.jpg" TargetMode="External" /><Relationship Id="rId749" Type="http://schemas.openxmlformats.org/officeDocument/2006/relationships/hyperlink" Target="http://pbs.twimg.com/profile_images/1035643441500364800/KO40Wps6_normal.jpg" TargetMode="External" /><Relationship Id="rId750" Type="http://schemas.openxmlformats.org/officeDocument/2006/relationships/hyperlink" Target="http://pbs.twimg.com/profile_images/648791451372011520/_wVUYtwL_normal.png" TargetMode="External" /><Relationship Id="rId751" Type="http://schemas.openxmlformats.org/officeDocument/2006/relationships/hyperlink" Target="http://pbs.twimg.com/profile_images/1110353523345145856/BWgyjb_b_normal.jpg" TargetMode="External" /><Relationship Id="rId752" Type="http://schemas.openxmlformats.org/officeDocument/2006/relationships/hyperlink" Target="http://pbs.twimg.com/profile_images/848637347273080832/yuP-sazu_normal.jpg" TargetMode="External" /><Relationship Id="rId753" Type="http://schemas.openxmlformats.org/officeDocument/2006/relationships/hyperlink" Target="http://pbs.twimg.com/profile_images/987024801750380544/tBzvT_tj_normal.jpg" TargetMode="External" /><Relationship Id="rId754" Type="http://schemas.openxmlformats.org/officeDocument/2006/relationships/hyperlink" Target="http://pbs.twimg.com/profile_images/1008817413855629314/cNSf_aK0_normal.jpg" TargetMode="External" /><Relationship Id="rId755" Type="http://schemas.openxmlformats.org/officeDocument/2006/relationships/hyperlink" Target="http://pbs.twimg.com/profile_images/900608823899021316/gTi-uQyJ_normal.jpg" TargetMode="External" /><Relationship Id="rId756" Type="http://schemas.openxmlformats.org/officeDocument/2006/relationships/hyperlink" Target="http://pbs.twimg.com/profile_images/618861657083658241/3IKF_a-6_normal.png" TargetMode="External" /><Relationship Id="rId757" Type="http://schemas.openxmlformats.org/officeDocument/2006/relationships/hyperlink" Target="http://pbs.twimg.com/profile_images/1150276175245324288/XOG6oHCK_normal.jpg" TargetMode="External" /><Relationship Id="rId758" Type="http://schemas.openxmlformats.org/officeDocument/2006/relationships/hyperlink" Target="http://pbs.twimg.com/profile_images/575735462779822083/z41QAqc__normal.jpeg" TargetMode="External" /><Relationship Id="rId759" Type="http://schemas.openxmlformats.org/officeDocument/2006/relationships/hyperlink" Target="http://pbs.twimg.com/profile_images/1155503106320490497/4LjcmyFe_normal.jpg" TargetMode="External" /><Relationship Id="rId760" Type="http://schemas.openxmlformats.org/officeDocument/2006/relationships/hyperlink" Target="http://pbs.twimg.com/profile_images/1050684898976120832/jeMWXGTF_normal.jpg" TargetMode="External" /><Relationship Id="rId761" Type="http://schemas.openxmlformats.org/officeDocument/2006/relationships/hyperlink" Target="http://pbs.twimg.com/profile_images/1105917780635865088/5hO_e8ke_normal.jpg" TargetMode="External" /><Relationship Id="rId762" Type="http://schemas.openxmlformats.org/officeDocument/2006/relationships/hyperlink" Target="http://pbs.twimg.com/profile_images/799271730116173824/Deqcs150_normal.jpg" TargetMode="External" /><Relationship Id="rId763" Type="http://schemas.openxmlformats.org/officeDocument/2006/relationships/hyperlink" Target="http://pbs.twimg.com/profile_images/1149665511111704577/dGGh5mQ5_normal.jpg" TargetMode="External" /><Relationship Id="rId764" Type="http://schemas.openxmlformats.org/officeDocument/2006/relationships/hyperlink" Target="http://pbs.twimg.com/profile_images/666203250002120704/wYFqiQOh_normal.jpg" TargetMode="External" /><Relationship Id="rId765" Type="http://schemas.openxmlformats.org/officeDocument/2006/relationships/hyperlink" Target="http://pbs.twimg.com/profile_images/1082217758895624192/QZQ_M-VB_normal.jpg" TargetMode="External" /><Relationship Id="rId766" Type="http://schemas.openxmlformats.org/officeDocument/2006/relationships/hyperlink" Target="http://pbs.twimg.com/profile_images/882244135255764993/imaO0-Wi_normal.jpg" TargetMode="External" /><Relationship Id="rId767" Type="http://schemas.openxmlformats.org/officeDocument/2006/relationships/hyperlink" Target="http://pbs.twimg.com/profile_images/550682286413594625/lC6sfoXR_normal.jpeg" TargetMode="External" /><Relationship Id="rId768" Type="http://schemas.openxmlformats.org/officeDocument/2006/relationships/hyperlink" Target="http://pbs.twimg.com/profile_images/986202760881336320/2MRBBaFE_normal.jpg" TargetMode="External" /><Relationship Id="rId769" Type="http://schemas.openxmlformats.org/officeDocument/2006/relationships/hyperlink" Target="http://pbs.twimg.com/profile_images/838766542468829184/BUSPSPJV_normal.jpg" TargetMode="External" /><Relationship Id="rId770" Type="http://schemas.openxmlformats.org/officeDocument/2006/relationships/hyperlink" Target="http://pbs.twimg.com/profile_images/1125032533668843520/enVZwmuI_normal.jpg" TargetMode="External" /><Relationship Id="rId771" Type="http://schemas.openxmlformats.org/officeDocument/2006/relationships/hyperlink" Target="http://pbs.twimg.com/profile_images/968158900490067968/71a4pOal_normal.jpg" TargetMode="External" /><Relationship Id="rId772" Type="http://schemas.openxmlformats.org/officeDocument/2006/relationships/hyperlink" Target="http://pbs.twimg.com/profile_images/945993432538984449/g7VtvMJt_normal.jpg" TargetMode="External" /><Relationship Id="rId773" Type="http://schemas.openxmlformats.org/officeDocument/2006/relationships/hyperlink" Target="http://pbs.twimg.com/profile_images/839104651219861504/ZJGfP22d_normal.jpg" TargetMode="External" /><Relationship Id="rId774" Type="http://schemas.openxmlformats.org/officeDocument/2006/relationships/hyperlink" Target="http://pbs.twimg.com/profile_images/765588948265689088/A8qO0vTg_normal.jpg" TargetMode="External" /><Relationship Id="rId775" Type="http://schemas.openxmlformats.org/officeDocument/2006/relationships/hyperlink" Target="http://pbs.twimg.com/profile_images/989186521310879744/7HJYzsPt_normal.jpg" TargetMode="External" /><Relationship Id="rId776" Type="http://schemas.openxmlformats.org/officeDocument/2006/relationships/hyperlink" Target="http://pbs.twimg.com/profile_images/1009800500659834880/Yp2W8sl0_normal.jpg" TargetMode="External" /><Relationship Id="rId777" Type="http://schemas.openxmlformats.org/officeDocument/2006/relationships/hyperlink" Target="http://pbs.twimg.com/profile_images/378800000730480642/08de7548336fae63f82e4a5b0116e0f0_normal.jpeg" TargetMode="External" /><Relationship Id="rId778" Type="http://schemas.openxmlformats.org/officeDocument/2006/relationships/hyperlink" Target="http://pbs.twimg.com/profile_images/1101263083136339968/Q2vVZblf_normal.jpg" TargetMode="External" /><Relationship Id="rId779" Type="http://schemas.openxmlformats.org/officeDocument/2006/relationships/hyperlink" Target="http://pbs.twimg.com/profile_images/746486676558651392/fXI24M_9_normal.jpg" TargetMode="External" /><Relationship Id="rId780" Type="http://schemas.openxmlformats.org/officeDocument/2006/relationships/hyperlink" Target="http://pbs.twimg.com/profile_images/864776511437647872/5HY790ol_normal.jpg" TargetMode="External" /><Relationship Id="rId781" Type="http://schemas.openxmlformats.org/officeDocument/2006/relationships/hyperlink" Target="http://pbs.twimg.com/profile_images/989152799018668032/Su83f-F6_normal.jpg" TargetMode="External" /><Relationship Id="rId782" Type="http://schemas.openxmlformats.org/officeDocument/2006/relationships/hyperlink" Target="http://pbs.twimg.com/profile_images/996346887048499200/3YkUS1WQ_normal.jpg" TargetMode="External" /><Relationship Id="rId783" Type="http://schemas.openxmlformats.org/officeDocument/2006/relationships/hyperlink" Target="http://pbs.twimg.com/profile_images/850007617804095488/wy4mWmQ__normal.jpg" TargetMode="External" /><Relationship Id="rId784" Type="http://schemas.openxmlformats.org/officeDocument/2006/relationships/hyperlink" Target="http://pbs.twimg.com/profile_images/931533561978597376/6Llr7OUn_normal.jpg" TargetMode="External" /><Relationship Id="rId785" Type="http://schemas.openxmlformats.org/officeDocument/2006/relationships/hyperlink" Target="http://pbs.twimg.com/profile_images/780423629473546241/9BjyjaKZ_normal.jpg" TargetMode="External" /><Relationship Id="rId786" Type="http://schemas.openxmlformats.org/officeDocument/2006/relationships/hyperlink" Target="http://pbs.twimg.com/profile_images/1159082084553510914/zfy1eQmY_normal.jpg" TargetMode="External" /><Relationship Id="rId787" Type="http://schemas.openxmlformats.org/officeDocument/2006/relationships/hyperlink" Target="http://pbs.twimg.com/profile_images/1036905617867165696/C9JieEXU_normal.jpg" TargetMode="External" /><Relationship Id="rId788" Type="http://schemas.openxmlformats.org/officeDocument/2006/relationships/hyperlink" Target="http://pbs.twimg.com/profile_images/1080380520968716289/E-1zvoMK_normal.jpg" TargetMode="External" /><Relationship Id="rId789" Type="http://schemas.openxmlformats.org/officeDocument/2006/relationships/hyperlink" Target="http://pbs.twimg.com/profile_images/994566921587712000/sjtMgTIi_normal.jpg" TargetMode="External" /><Relationship Id="rId790" Type="http://schemas.openxmlformats.org/officeDocument/2006/relationships/hyperlink" Target="http://pbs.twimg.com/profile_images/1144621794172788738/4_MuoH5n_normal.png" TargetMode="External" /><Relationship Id="rId791" Type="http://schemas.openxmlformats.org/officeDocument/2006/relationships/hyperlink" Target="http://pbs.twimg.com/profile_images/486303105240141824/iq21HpXh_normal.jpeg" TargetMode="External" /><Relationship Id="rId792" Type="http://schemas.openxmlformats.org/officeDocument/2006/relationships/hyperlink" Target="http://pbs.twimg.com/profile_images/378800000016090435/00cb8fdcf51fcd12523f35255b811701_normal.jpeg" TargetMode="External" /><Relationship Id="rId793" Type="http://schemas.openxmlformats.org/officeDocument/2006/relationships/hyperlink" Target="http://pbs.twimg.com/profile_images/897115029845057536/GEx0DUVx_normal.jpg" TargetMode="External" /><Relationship Id="rId794" Type="http://schemas.openxmlformats.org/officeDocument/2006/relationships/hyperlink" Target="http://pbs.twimg.com/profile_images/541925195074633728/xPyQBNRU_normal.png" TargetMode="External" /><Relationship Id="rId795" Type="http://schemas.openxmlformats.org/officeDocument/2006/relationships/hyperlink" Target="http://pbs.twimg.com/profile_images/1102508403031764993/rmwy8sPb_normal.jpg" TargetMode="External" /><Relationship Id="rId796" Type="http://schemas.openxmlformats.org/officeDocument/2006/relationships/hyperlink" Target="http://pbs.twimg.com/profile_images/1061904398178246656/CefBZu_g_normal.jpg" TargetMode="External" /><Relationship Id="rId797" Type="http://schemas.openxmlformats.org/officeDocument/2006/relationships/hyperlink" Target="http://pbs.twimg.com/profile_images/1147964416304001024/Du8bXwP__normal.png" TargetMode="External" /><Relationship Id="rId798" Type="http://schemas.openxmlformats.org/officeDocument/2006/relationships/hyperlink" Target="http://pbs.twimg.com/profile_images/1102167968283328512/kADsSB91_normal.jpg" TargetMode="External" /><Relationship Id="rId799" Type="http://schemas.openxmlformats.org/officeDocument/2006/relationships/hyperlink" Target="http://pbs.twimg.com/profile_images/852506377922674688/CHp65jtE_normal.jpg" TargetMode="External" /><Relationship Id="rId800" Type="http://schemas.openxmlformats.org/officeDocument/2006/relationships/hyperlink" Target="http://pbs.twimg.com/profile_images/1139096637714735105/jaRvLh5S_normal.jpg" TargetMode="External" /><Relationship Id="rId801" Type="http://schemas.openxmlformats.org/officeDocument/2006/relationships/hyperlink" Target="http://pbs.twimg.com/profile_images/1002279562108076035/Ez1pYzTA_normal.jpg" TargetMode="External" /><Relationship Id="rId802" Type="http://schemas.openxmlformats.org/officeDocument/2006/relationships/hyperlink" Target="http://pbs.twimg.com/profile_images/1051782880043646976/Dhpa6epq_normal.jpg" TargetMode="External" /><Relationship Id="rId803" Type="http://schemas.openxmlformats.org/officeDocument/2006/relationships/hyperlink" Target="http://pbs.twimg.com/profile_images/991016257502760960/WnAID2ls_normal.jpg" TargetMode="External" /><Relationship Id="rId804" Type="http://schemas.openxmlformats.org/officeDocument/2006/relationships/hyperlink" Target="http://pbs.twimg.com/profile_images/907570169123409923/ZN6NF83T_normal.jpg" TargetMode="External" /><Relationship Id="rId805" Type="http://schemas.openxmlformats.org/officeDocument/2006/relationships/hyperlink" Target="http://pbs.twimg.com/profile_images/498884959969763328/5OWIr_NQ_normal.jpeg" TargetMode="External" /><Relationship Id="rId806" Type="http://schemas.openxmlformats.org/officeDocument/2006/relationships/hyperlink" Target="http://pbs.twimg.com/profile_images/958063733514883072/kGwOIkky_normal.jpg" TargetMode="External" /><Relationship Id="rId807" Type="http://schemas.openxmlformats.org/officeDocument/2006/relationships/hyperlink" Target="http://pbs.twimg.com/profile_images/1107987698328002561/eIpp9_IE_normal.png" TargetMode="External" /><Relationship Id="rId808" Type="http://schemas.openxmlformats.org/officeDocument/2006/relationships/hyperlink" Target="http://pbs.twimg.com/profile_images/894244711380246529/wiPqZEVI_normal.jpg" TargetMode="External" /><Relationship Id="rId809" Type="http://schemas.openxmlformats.org/officeDocument/2006/relationships/hyperlink" Target="http://pbs.twimg.com/profile_images/1207848670/Logo_normal.JPG" TargetMode="External" /><Relationship Id="rId810" Type="http://schemas.openxmlformats.org/officeDocument/2006/relationships/hyperlink" Target="http://pbs.twimg.com/profile_images/1133326639067275266/6Qx0P3Oo_normal.jpg" TargetMode="External" /><Relationship Id="rId811" Type="http://schemas.openxmlformats.org/officeDocument/2006/relationships/hyperlink" Target="http://pbs.twimg.com/profile_images/1082222180212109313/2xzatsgu_normal.jpg" TargetMode="External" /><Relationship Id="rId812" Type="http://schemas.openxmlformats.org/officeDocument/2006/relationships/hyperlink" Target="http://pbs.twimg.com/profile_images/1092703728346501120/7iyWdQu0_normal.jpg" TargetMode="External" /><Relationship Id="rId813" Type="http://schemas.openxmlformats.org/officeDocument/2006/relationships/hyperlink" Target="http://pbs.twimg.com/profile_images/1128153065692061696/LBpL2e1L_normal.jpg" TargetMode="External" /><Relationship Id="rId814" Type="http://schemas.openxmlformats.org/officeDocument/2006/relationships/hyperlink" Target="http://pbs.twimg.com/profile_images/1161251273972363264/YkN0iccU_normal.jpg" TargetMode="External" /><Relationship Id="rId815" Type="http://schemas.openxmlformats.org/officeDocument/2006/relationships/hyperlink" Target="http://pbs.twimg.com/profile_images/372216815/Conwy_Valley_060809_crop_normal.jpg" TargetMode="External" /><Relationship Id="rId816" Type="http://schemas.openxmlformats.org/officeDocument/2006/relationships/hyperlink" Target="http://pbs.twimg.com/profile_images/1020952512843665408/OHDPM3zA_normal.jpg" TargetMode="External" /><Relationship Id="rId817" Type="http://schemas.openxmlformats.org/officeDocument/2006/relationships/hyperlink" Target="http://pbs.twimg.com/profile_images/698345662329577473/ej5BMKzI_normal.jpg" TargetMode="External" /><Relationship Id="rId818" Type="http://schemas.openxmlformats.org/officeDocument/2006/relationships/hyperlink" Target="http://pbs.twimg.com/profile_images/378800000047386640/6e8e019d065547f25b6331dbb353f8a3_normal.jpeg" TargetMode="External" /><Relationship Id="rId819" Type="http://schemas.openxmlformats.org/officeDocument/2006/relationships/hyperlink" Target="http://pbs.twimg.com/profile_images/1051976607647375363/Bk46GEjK_normal.jpg" TargetMode="External" /><Relationship Id="rId820" Type="http://schemas.openxmlformats.org/officeDocument/2006/relationships/hyperlink" Target="http://pbs.twimg.com/profile_images/717597083000156160/6jKsGYfy_normal.jpg" TargetMode="External" /><Relationship Id="rId821" Type="http://schemas.openxmlformats.org/officeDocument/2006/relationships/hyperlink" Target="http://pbs.twimg.com/profile_images/59794159/franzKafka_normal.jpg" TargetMode="External" /><Relationship Id="rId822" Type="http://schemas.openxmlformats.org/officeDocument/2006/relationships/hyperlink" Target="http://pbs.twimg.com/profile_images/785505525395927040/oCD2dFpK_normal.jpg" TargetMode="External" /><Relationship Id="rId823" Type="http://schemas.openxmlformats.org/officeDocument/2006/relationships/hyperlink" Target="http://pbs.twimg.com/profile_images/1138819582951591937/9CTtXdux_normal.png" TargetMode="External" /><Relationship Id="rId824" Type="http://schemas.openxmlformats.org/officeDocument/2006/relationships/hyperlink" Target="http://pbs.twimg.com/profile_images/1147193942485721090/kSSfV9Mp_normal.png" TargetMode="External" /><Relationship Id="rId825" Type="http://schemas.openxmlformats.org/officeDocument/2006/relationships/hyperlink" Target="http://pbs.twimg.com/profile_images/975123423801298944/IoZBc3T6_normal.jpg" TargetMode="External" /><Relationship Id="rId826" Type="http://schemas.openxmlformats.org/officeDocument/2006/relationships/hyperlink" Target="http://pbs.twimg.com/profile_images/378800000709183776/6273b31aa1836ac86426478aaa82a597_normal.jpeg" TargetMode="External" /><Relationship Id="rId827" Type="http://schemas.openxmlformats.org/officeDocument/2006/relationships/hyperlink" Target="http://pbs.twimg.com/profile_images/1129060882678312961/jNBAnDqG_normal.png" TargetMode="External" /><Relationship Id="rId828" Type="http://schemas.openxmlformats.org/officeDocument/2006/relationships/hyperlink" Target="http://pbs.twimg.com/profile_images/797283628476669952/B1gH6xXm_normal.jpg" TargetMode="External" /><Relationship Id="rId829" Type="http://schemas.openxmlformats.org/officeDocument/2006/relationships/hyperlink" Target="http://pbs.twimg.com/profile_images/808444491170508801/q_-AuLP9_normal.jpg" TargetMode="External" /><Relationship Id="rId830" Type="http://schemas.openxmlformats.org/officeDocument/2006/relationships/hyperlink" Target="http://pbs.twimg.com/profile_images/922202723096973313/Q_GKo8Fc_normal.jpg" TargetMode="External" /><Relationship Id="rId831" Type="http://schemas.openxmlformats.org/officeDocument/2006/relationships/hyperlink" Target="http://pbs.twimg.com/profile_images/906266084541595648/vTlT2tLC_normal.jpg" TargetMode="External" /><Relationship Id="rId832" Type="http://schemas.openxmlformats.org/officeDocument/2006/relationships/hyperlink" Target="http://pbs.twimg.com/profile_images/1158954151352492032/mE7VOB46_normal.jpg" TargetMode="External" /><Relationship Id="rId833" Type="http://schemas.openxmlformats.org/officeDocument/2006/relationships/hyperlink" Target="http://pbs.twimg.com/profile_images/2998759076/81e8f8eb1d04955a01e988e554baca08_normal.jpeg" TargetMode="External" /><Relationship Id="rId834" Type="http://schemas.openxmlformats.org/officeDocument/2006/relationships/hyperlink" Target="http://pbs.twimg.com/profile_images/865901096392425472/F6N3KVx2_normal.jpg" TargetMode="External" /><Relationship Id="rId835" Type="http://schemas.openxmlformats.org/officeDocument/2006/relationships/hyperlink" Target="http://pbs.twimg.com/profile_images/785207304253763586/P99xvrgG_normal.jpg" TargetMode="External" /><Relationship Id="rId836" Type="http://schemas.openxmlformats.org/officeDocument/2006/relationships/hyperlink" Target="http://pbs.twimg.com/profile_images/3386452415/14f492f309703b0ae4047c39c3a7b8ed_normal.jpeg" TargetMode="External" /><Relationship Id="rId837" Type="http://schemas.openxmlformats.org/officeDocument/2006/relationships/hyperlink" Target="http://pbs.twimg.com/profile_images/1018542843504103424/ap3rJlxV_normal.jpg" TargetMode="External" /><Relationship Id="rId838" Type="http://schemas.openxmlformats.org/officeDocument/2006/relationships/hyperlink" Target="http://pbs.twimg.com/profile_images/1063435487451467777/zicDG6bf_normal.jpg" TargetMode="External" /><Relationship Id="rId839" Type="http://schemas.openxmlformats.org/officeDocument/2006/relationships/hyperlink" Target="http://pbs.twimg.com/profile_images/733658106043981825/uJCejYd__normal.jpg" TargetMode="External" /><Relationship Id="rId840" Type="http://schemas.openxmlformats.org/officeDocument/2006/relationships/hyperlink" Target="http://pbs.twimg.com/profile_images/865141192194891777/jreOf59z_normal.jpg" TargetMode="External" /><Relationship Id="rId841" Type="http://schemas.openxmlformats.org/officeDocument/2006/relationships/hyperlink" Target="http://pbs.twimg.com/profile_images/1112975350185803777/iMd4uyfW_normal.png" TargetMode="External" /><Relationship Id="rId842" Type="http://schemas.openxmlformats.org/officeDocument/2006/relationships/hyperlink" Target="http://pbs.twimg.com/profile_images/1052907708012253185/qHPgHEVM_normal.jpg" TargetMode="External" /><Relationship Id="rId843" Type="http://schemas.openxmlformats.org/officeDocument/2006/relationships/hyperlink" Target="http://pbs.twimg.com/profile_images/3020534095/0e9f10e3b56652032a533a0a9a0bd5e1_normal.png" TargetMode="External" /><Relationship Id="rId844" Type="http://schemas.openxmlformats.org/officeDocument/2006/relationships/hyperlink" Target="http://pbs.twimg.com/profile_images/1115366041645772800/d-6hoM0k_normal.png" TargetMode="External" /><Relationship Id="rId845" Type="http://schemas.openxmlformats.org/officeDocument/2006/relationships/hyperlink" Target="http://pbs.twimg.com/profile_images/978182066318774278/w9YfusGY_normal.jpg" TargetMode="External" /><Relationship Id="rId846" Type="http://schemas.openxmlformats.org/officeDocument/2006/relationships/hyperlink" Target="http://pbs.twimg.com/profile_images/887738529668673536/LQyAlyUh_normal.jpg" TargetMode="External" /><Relationship Id="rId847" Type="http://schemas.openxmlformats.org/officeDocument/2006/relationships/hyperlink" Target="http://pbs.twimg.com/profile_images/650279558088802304/Foi8eSvx_normal.jpg" TargetMode="External" /><Relationship Id="rId848" Type="http://schemas.openxmlformats.org/officeDocument/2006/relationships/hyperlink" Target="http://pbs.twimg.com/profile_images/801503379788861440/M1mPEQhx_normal.jpg" TargetMode="External" /><Relationship Id="rId849" Type="http://schemas.openxmlformats.org/officeDocument/2006/relationships/hyperlink" Target="http://pbs.twimg.com/profile_images/1087131598711967744/evnpvvV2_normal.jpg" TargetMode="External" /><Relationship Id="rId850" Type="http://schemas.openxmlformats.org/officeDocument/2006/relationships/hyperlink" Target="http://pbs.twimg.com/profile_images/1048015993123926017/rAvh_JZ-_normal.jpg" TargetMode="External" /><Relationship Id="rId851" Type="http://schemas.openxmlformats.org/officeDocument/2006/relationships/hyperlink" Target="http://pbs.twimg.com/profile_images/895078185494118400/4c1OwjAe_normal.jpg" TargetMode="External" /><Relationship Id="rId852" Type="http://schemas.openxmlformats.org/officeDocument/2006/relationships/hyperlink" Target="http://abs.twimg.com/sticky/default_profile_images/default_profile_5_normal.png" TargetMode="External" /><Relationship Id="rId853" Type="http://schemas.openxmlformats.org/officeDocument/2006/relationships/hyperlink" Target="http://pbs.twimg.com/profile_images/765198503203274753/UfDOhrbX_normal.jpg" TargetMode="External" /><Relationship Id="rId854" Type="http://schemas.openxmlformats.org/officeDocument/2006/relationships/hyperlink" Target="http://pbs.twimg.com/profile_images/953722384674037760/L5nswgkP_normal.jpg" TargetMode="External" /><Relationship Id="rId855" Type="http://schemas.openxmlformats.org/officeDocument/2006/relationships/hyperlink" Target="http://pbs.twimg.com/profile_images/796604927787335680/TLj3BCwz_normal.jpg" TargetMode="External" /><Relationship Id="rId856" Type="http://schemas.openxmlformats.org/officeDocument/2006/relationships/hyperlink" Target="http://pbs.twimg.com/profile_images/644404106505777154/UdAyero2_normal.jpg" TargetMode="External" /><Relationship Id="rId857" Type="http://schemas.openxmlformats.org/officeDocument/2006/relationships/hyperlink" Target="http://pbs.twimg.com/profile_images/1119501200242749441/Q9PRBx5m_normal.png" TargetMode="External" /><Relationship Id="rId858" Type="http://schemas.openxmlformats.org/officeDocument/2006/relationships/hyperlink" Target="http://pbs.twimg.com/profile_images/1016202813934718977/T-ZaaPg9_normal.jpg" TargetMode="External" /><Relationship Id="rId859" Type="http://schemas.openxmlformats.org/officeDocument/2006/relationships/hyperlink" Target="http://pbs.twimg.com/profile_images/1135736830169681920/jeMcQbwP_normal.jpg" TargetMode="External" /><Relationship Id="rId860" Type="http://schemas.openxmlformats.org/officeDocument/2006/relationships/hyperlink" Target="http://pbs.twimg.com/profile_images/1083103098040709120/pxrisETN_normal.jpg" TargetMode="External" /><Relationship Id="rId861" Type="http://schemas.openxmlformats.org/officeDocument/2006/relationships/hyperlink" Target="http://pbs.twimg.com/profile_images/959074822537007104/dOoGjeh1_normal.jpg" TargetMode="External" /><Relationship Id="rId862" Type="http://schemas.openxmlformats.org/officeDocument/2006/relationships/hyperlink" Target="http://pbs.twimg.com/profile_images/598929055371649025/OOiY4seE_normal.png" TargetMode="External" /><Relationship Id="rId863" Type="http://schemas.openxmlformats.org/officeDocument/2006/relationships/hyperlink" Target="http://pbs.twimg.com/profile_images/3346678364/df597d5eab11cb408e24b7a2a2a5961d_normal.png" TargetMode="External" /><Relationship Id="rId864" Type="http://schemas.openxmlformats.org/officeDocument/2006/relationships/hyperlink" Target="http://pbs.twimg.com/profile_images/1112290598562816000/LUwfYINX_normal.jpg" TargetMode="External" /><Relationship Id="rId865" Type="http://schemas.openxmlformats.org/officeDocument/2006/relationships/hyperlink" Target="http://pbs.twimg.com/profile_images/937575595646554113/LG7g5gUz_normal.jpg" TargetMode="External" /><Relationship Id="rId866" Type="http://schemas.openxmlformats.org/officeDocument/2006/relationships/hyperlink" Target="http://pbs.twimg.com/profile_images/1384800514/10_normal.jpg" TargetMode="External" /><Relationship Id="rId867" Type="http://schemas.openxmlformats.org/officeDocument/2006/relationships/hyperlink" Target="http://pbs.twimg.com/profile_images/713880360191438852/wpPmwJ8u_normal.jpg" TargetMode="External" /><Relationship Id="rId868" Type="http://schemas.openxmlformats.org/officeDocument/2006/relationships/hyperlink" Target="http://pbs.twimg.com/profile_images/720777084172275712/5OGlMVUq_normal.jpg" TargetMode="External" /><Relationship Id="rId869" Type="http://schemas.openxmlformats.org/officeDocument/2006/relationships/hyperlink" Target="http://pbs.twimg.com/profile_images/1133373889772511232/BUGEydvS_normal.jpg" TargetMode="External" /><Relationship Id="rId870" Type="http://schemas.openxmlformats.org/officeDocument/2006/relationships/hyperlink" Target="http://pbs.twimg.com/profile_images/855406075834707969/XwCqwpyt_normal.jpg" TargetMode="External" /><Relationship Id="rId871" Type="http://schemas.openxmlformats.org/officeDocument/2006/relationships/hyperlink" Target="http://pbs.twimg.com/profile_images/1080814266784067584/9-CRBheE_normal.jpg" TargetMode="External" /><Relationship Id="rId872" Type="http://schemas.openxmlformats.org/officeDocument/2006/relationships/hyperlink" Target="http://pbs.twimg.com/profile_images/2182246600/Swinburn_Boyd3_normal.jpg" TargetMode="External" /><Relationship Id="rId873" Type="http://schemas.openxmlformats.org/officeDocument/2006/relationships/hyperlink" Target="http://abs.twimg.com/sticky/default_profile_images/default_profile_normal.png" TargetMode="External" /><Relationship Id="rId874" Type="http://schemas.openxmlformats.org/officeDocument/2006/relationships/hyperlink" Target="http://pbs.twimg.com/profile_images/1068262317475987457/O-hobWNx_normal.jpg" TargetMode="External" /><Relationship Id="rId875" Type="http://schemas.openxmlformats.org/officeDocument/2006/relationships/hyperlink" Target="http://pbs.twimg.com/profile_images/1156697980424138753/5xgSWsuR_normal.jpg" TargetMode="External" /><Relationship Id="rId876" Type="http://schemas.openxmlformats.org/officeDocument/2006/relationships/hyperlink" Target="http://pbs.twimg.com/profile_images/2441323609/deq095jwu7tih8dvh0cv_normal.jpeg" TargetMode="External" /><Relationship Id="rId877" Type="http://schemas.openxmlformats.org/officeDocument/2006/relationships/hyperlink" Target="http://pbs.twimg.com/profile_images/1115156837677117441/g8L_I4OR_normal.jpg" TargetMode="External" /><Relationship Id="rId878" Type="http://schemas.openxmlformats.org/officeDocument/2006/relationships/hyperlink" Target="http://pbs.twimg.com/profile_images/1117844773312827392/7LfRYz9__normal.png" TargetMode="External" /><Relationship Id="rId879" Type="http://schemas.openxmlformats.org/officeDocument/2006/relationships/hyperlink" Target="http://pbs.twimg.com/profile_images/678544786337460225/1nS8KxK2_normal.jpg" TargetMode="External" /><Relationship Id="rId880" Type="http://schemas.openxmlformats.org/officeDocument/2006/relationships/hyperlink" Target="http://pbs.twimg.com/profile_images/773727979784372224/uYPHd8yZ_normal.jpg" TargetMode="External" /><Relationship Id="rId881" Type="http://schemas.openxmlformats.org/officeDocument/2006/relationships/hyperlink" Target="http://abs.twimg.com/sticky/default_profile_images/default_profile_normal.png" TargetMode="External" /><Relationship Id="rId882" Type="http://schemas.openxmlformats.org/officeDocument/2006/relationships/hyperlink" Target="http://pbs.twimg.com/profile_images/741848776508248064/QiNRlKg0_normal.jpg" TargetMode="External" /><Relationship Id="rId883" Type="http://schemas.openxmlformats.org/officeDocument/2006/relationships/hyperlink" Target="http://pbs.twimg.com/profile_images/849136109871411200/5G7fQQJp_normal.jpg" TargetMode="External" /><Relationship Id="rId884" Type="http://schemas.openxmlformats.org/officeDocument/2006/relationships/hyperlink" Target="http://pbs.twimg.com/profile_images/431092066035048448/-WflOWIU_normal.jpeg" TargetMode="External" /><Relationship Id="rId885" Type="http://schemas.openxmlformats.org/officeDocument/2006/relationships/hyperlink" Target="http://pbs.twimg.com/profile_images/1015106041619603457/iHjv1cdQ_normal.jpg" TargetMode="External" /><Relationship Id="rId886" Type="http://schemas.openxmlformats.org/officeDocument/2006/relationships/hyperlink" Target="http://pbs.twimg.com/profile_images/3716750064/a6e30e7fa8a943b29648dbb4c046eb74_normal.jpeg" TargetMode="External" /><Relationship Id="rId887" Type="http://schemas.openxmlformats.org/officeDocument/2006/relationships/hyperlink" Target="http://pbs.twimg.com/profile_images/727239253529350144/Syga1r2Z_normal.jpg" TargetMode="External" /><Relationship Id="rId888" Type="http://schemas.openxmlformats.org/officeDocument/2006/relationships/hyperlink" Target="http://pbs.twimg.com/profile_images/804107816646512640/7mOLwBRk_normal.jpg" TargetMode="External" /><Relationship Id="rId889" Type="http://schemas.openxmlformats.org/officeDocument/2006/relationships/hyperlink" Target="http://pbs.twimg.com/profile_images/998455730821722113/SaWxYhZk_normal.jpg" TargetMode="External" /><Relationship Id="rId890" Type="http://schemas.openxmlformats.org/officeDocument/2006/relationships/hyperlink" Target="http://pbs.twimg.com/profile_images/974001091141566464/1oc131y8_normal.jpg" TargetMode="External" /><Relationship Id="rId891" Type="http://schemas.openxmlformats.org/officeDocument/2006/relationships/hyperlink" Target="http://pbs.twimg.com/profile_images/1084366403019300864/7Ud-ppjs_normal.jpg" TargetMode="External" /><Relationship Id="rId892" Type="http://schemas.openxmlformats.org/officeDocument/2006/relationships/hyperlink" Target="http://pbs.twimg.com/profile_images/1161543864303403010/rFvfBRm8_normal.jpg" TargetMode="External" /><Relationship Id="rId893" Type="http://schemas.openxmlformats.org/officeDocument/2006/relationships/hyperlink" Target="http://pbs.twimg.com/profile_images/735101583256637440/Vs6eOwBe_normal.jpg" TargetMode="External" /><Relationship Id="rId894" Type="http://schemas.openxmlformats.org/officeDocument/2006/relationships/hyperlink" Target="http://pbs.twimg.com/profile_images/986017885842620416/CYUWqMqs_normal.jpg" TargetMode="External" /><Relationship Id="rId895" Type="http://schemas.openxmlformats.org/officeDocument/2006/relationships/hyperlink" Target="http://pbs.twimg.com/profile_images/1153757498354151424/fErdTQzp_normal.jpg" TargetMode="External" /><Relationship Id="rId896" Type="http://schemas.openxmlformats.org/officeDocument/2006/relationships/hyperlink" Target="http://pbs.twimg.com/profile_images/560934326851100673/THT1CeYJ_normal.jpeg" TargetMode="External" /><Relationship Id="rId897" Type="http://schemas.openxmlformats.org/officeDocument/2006/relationships/hyperlink" Target="http://pbs.twimg.com/profile_images/1082327329077149696/deN2V_dQ_normal.jpg" TargetMode="External" /><Relationship Id="rId898" Type="http://schemas.openxmlformats.org/officeDocument/2006/relationships/hyperlink" Target="http://pbs.twimg.com/profile_images/1088926343109201925/PxH-06wx_normal.jpg" TargetMode="External" /><Relationship Id="rId899" Type="http://schemas.openxmlformats.org/officeDocument/2006/relationships/hyperlink" Target="http://pbs.twimg.com/profile_images/482894891572162560/VLFIJmhI_normal.jpeg" TargetMode="External" /><Relationship Id="rId900" Type="http://schemas.openxmlformats.org/officeDocument/2006/relationships/hyperlink" Target="http://pbs.twimg.com/profile_images/760881554948235264/DefEqtwE_normal.jpg" TargetMode="External" /><Relationship Id="rId901" Type="http://schemas.openxmlformats.org/officeDocument/2006/relationships/hyperlink" Target="http://pbs.twimg.com/profile_images/833164243767853056/o2dAJMXS_normal.jpg" TargetMode="External" /><Relationship Id="rId902" Type="http://schemas.openxmlformats.org/officeDocument/2006/relationships/hyperlink" Target="http://pbs.twimg.com/profile_images/1057592862748172288/2AGBa2aM_normal.jpg" TargetMode="External" /><Relationship Id="rId903" Type="http://schemas.openxmlformats.org/officeDocument/2006/relationships/hyperlink" Target="http://pbs.twimg.com/profile_images/1030058490788757510/7ZGe-abx_normal.jpg" TargetMode="External" /><Relationship Id="rId904" Type="http://schemas.openxmlformats.org/officeDocument/2006/relationships/hyperlink" Target="http://pbs.twimg.com/profile_images/1014477493267558400/0GCglf9Z_normal.jpg" TargetMode="External" /><Relationship Id="rId905" Type="http://schemas.openxmlformats.org/officeDocument/2006/relationships/hyperlink" Target="http://pbs.twimg.com/profile_images/984464200339607553/dTVDd5RP_normal.jpg" TargetMode="External" /><Relationship Id="rId906" Type="http://schemas.openxmlformats.org/officeDocument/2006/relationships/hyperlink" Target="http://pbs.twimg.com/profile_images/378800000725383128/057fee2c3e2d505e789bacb1f5ca605a_normal.jpeg" TargetMode="External" /><Relationship Id="rId907" Type="http://schemas.openxmlformats.org/officeDocument/2006/relationships/hyperlink" Target="http://pbs.twimg.com/profile_images/1137952269658349568/W7a2yu4r_normal.png" TargetMode="External" /><Relationship Id="rId908" Type="http://schemas.openxmlformats.org/officeDocument/2006/relationships/hyperlink" Target="http://pbs.twimg.com/profile_images/1034050543818297344/6w_gf2Fu_normal.jpg" TargetMode="External" /><Relationship Id="rId909" Type="http://schemas.openxmlformats.org/officeDocument/2006/relationships/hyperlink" Target="http://pbs.twimg.com/profile_images/839313867876397057/HHkgTsBP_normal.jpg" TargetMode="External" /><Relationship Id="rId910" Type="http://schemas.openxmlformats.org/officeDocument/2006/relationships/hyperlink" Target="http://pbs.twimg.com/profile_images/1156668007390830593/7AZw5s0K_normal.jpg" TargetMode="External" /><Relationship Id="rId911" Type="http://schemas.openxmlformats.org/officeDocument/2006/relationships/hyperlink" Target="http://pbs.twimg.com/profile_images/1053532150891536384/QbyT7wl8_normal.jpg" TargetMode="External" /><Relationship Id="rId912" Type="http://schemas.openxmlformats.org/officeDocument/2006/relationships/hyperlink" Target="http://pbs.twimg.com/profile_images/985187091335163904/_YuA_sqz_normal.jpg" TargetMode="External" /><Relationship Id="rId913" Type="http://schemas.openxmlformats.org/officeDocument/2006/relationships/hyperlink" Target="http://pbs.twimg.com/profile_images/897133213000364033/v7UIuM9B_normal.jpg" TargetMode="External" /><Relationship Id="rId914" Type="http://schemas.openxmlformats.org/officeDocument/2006/relationships/hyperlink" Target="http://pbs.twimg.com/profile_images/1064589377299537920/w1Z2j4QJ_normal.jpg" TargetMode="External" /><Relationship Id="rId915" Type="http://schemas.openxmlformats.org/officeDocument/2006/relationships/hyperlink" Target="http://pbs.twimg.com/profile_images/1024237409427447808/aTNXvrVG_normal.jpg" TargetMode="External" /><Relationship Id="rId916" Type="http://schemas.openxmlformats.org/officeDocument/2006/relationships/hyperlink" Target="http://pbs.twimg.com/profile_images/1137609831408386050/0U0c3t3x_normal.jpg" TargetMode="External" /><Relationship Id="rId917" Type="http://schemas.openxmlformats.org/officeDocument/2006/relationships/hyperlink" Target="http://pbs.twimg.com/profile_images/1009364844947083264/GLoDY1Ly_normal.jpg" TargetMode="External" /><Relationship Id="rId918" Type="http://schemas.openxmlformats.org/officeDocument/2006/relationships/hyperlink" Target="http://pbs.twimg.com/profile_images/1151783606731313153/Yg0FP4Rx_normal.png" TargetMode="External" /><Relationship Id="rId919" Type="http://schemas.openxmlformats.org/officeDocument/2006/relationships/hyperlink" Target="http://pbs.twimg.com/profile_images/605304308393984000/OH6myOtQ_normal.jpg" TargetMode="External" /><Relationship Id="rId920" Type="http://schemas.openxmlformats.org/officeDocument/2006/relationships/hyperlink" Target="http://pbs.twimg.com/profile_images/1140308518878294017/bsg4JTZI_normal.jpg" TargetMode="External" /><Relationship Id="rId921" Type="http://schemas.openxmlformats.org/officeDocument/2006/relationships/hyperlink" Target="http://pbs.twimg.com/profile_images/378800000185831643/2750c14aa3a59976c37cfb5871531e0f_normal.jpeg" TargetMode="External" /><Relationship Id="rId922" Type="http://schemas.openxmlformats.org/officeDocument/2006/relationships/hyperlink" Target="http://pbs.twimg.com/profile_images/378800000663893627/ff16f3fa15b1ee26a0ee4e6eec181a3d_normal.png" TargetMode="External" /><Relationship Id="rId923" Type="http://schemas.openxmlformats.org/officeDocument/2006/relationships/hyperlink" Target="http://pbs.twimg.com/profile_images/378800000675104639/7422139e0b4024c19942cc055c038e1f_normal.jpeg" TargetMode="External" /><Relationship Id="rId924" Type="http://schemas.openxmlformats.org/officeDocument/2006/relationships/hyperlink" Target="http://pbs.twimg.com/profile_images/1032690686213144577/eaHq4LQA_normal.jpg" TargetMode="External" /><Relationship Id="rId925" Type="http://schemas.openxmlformats.org/officeDocument/2006/relationships/hyperlink" Target="http://pbs.twimg.com/profile_images/456169675085213696/72rBOE7p_normal.jpeg" TargetMode="External" /><Relationship Id="rId926" Type="http://schemas.openxmlformats.org/officeDocument/2006/relationships/hyperlink" Target="http://pbs.twimg.com/profile_images/1060271522319925257/fJKwJ0r2_normal.jpg" TargetMode="External" /><Relationship Id="rId927" Type="http://schemas.openxmlformats.org/officeDocument/2006/relationships/hyperlink" Target="http://pbs.twimg.com/profile_images/378800000627433881/eca3c64c6491cc9f35df525a08fbacfb_normal.png" TargetMode="External" /><Relationship Id="rId928" Type="http://schemas.openxmlformats.org/officeDocument/2006/relationships/hyperlink" Target="http://pbs.twimg.com/profile_images/530298287098568704/-j2_jcR9_normal.jpeg" TargetMode="External" /><Relationship Id="rId929" Type="http://schemas.openxmlformats.org/officeDocument/2006/relationships/hyperlink" Target="http://pbs.twimg.com/profile_images/1119323664657408000/a8Pg9WCD_normal.jpg" TargetMode="External" /><Relationship Id="rId930" Type="http://schemas.openxmlformats.org/officeDocument/2006/relationships/hyperlink" Target="http://pbs.twimg.com/profile_images/794025292197031936/9axHS1zi_normal.jpg" TargetMode="External" /><Relationship Id="rId931" Type="http://schemas.openxmlformats.org/officeDocument/2006/relationships/hyperlink" Target="http://pbs.twimg.com/profile_images/894425099096477696/fJn6-jg5_normal.jpg" TargetMode="External" /><Relationship Id="rId932" Type="http://schemas.openxmlformats.org/officeDocument/2006/relationships/hyperlink" Target="http://pbs.twimg.com/profile_images/1153042894607048707/QhKzkskz_normal.jpg" TargetMode="External" /><Relationship Id="rId933" Type="http://schemas.openxmlformats.org/officeDocument/2006/relationships/hyperlink" Target="http://pbs.twimg.com/profile_images/923975414082560000/EnfWqZr8_normal.jpg" TargetMode="External" /><Relationship Id="rId934" Type="http://schemas.openxmlformats.org/officeDocument/2006/relationships/hyperlink" Target="http://pbs.twimg.com/profile_images/1082418140993118208/ZYnsaMVN_normal.jpg" TargetMode="External" /><Relationship Id="rId935" Type="http://schemas.openxmlformats.org/officeDocument/2006/relationships/hyperlink" Target="http://pbs.twimg.com/profile_images/1152666908371505152/IgTe3ac5_normal.jpg" TargetMode="External" /><Relationship Id="rId936" Type="http://schemas.openxmlformats.org/officeDocument/2006/relationships/hyperlink" Target="http://pbs.twimg.com/profile_images/1140323113743163392/ciIRR3Qd_normal.jpg" TargetMode="External" /><Relationship Id="rId937" Type="http://schemas.openxmlformats.org/officeDocument/2006/relationships/hyperlink" Target="http://pbs.twimg.com/profile_images/827782469671911424/I9MyO_8Q_normal.jpg" TargetMode="External" /><Relationship Id="rId938" Type="http://schemas.openxmlformats.org/officeDocument/2006/relationships/hyperlink" Target="http://pbs.twimg.com/profile_images/1103308980724682752/Ue0VOnye_normal.png" TargetMode="External" /><Relationship Id="rId939" Type="http://schemas.openxmlformats.org/officeDocument/2006/relationships/hyperlink" Target="http://pbs.twimg.com/profile_images/1041974561313579008/daZQqTDf_normal.jpg" TargetMode="External" /><Relationship Id="rId940" Type="http://schemas.openxmlformats.org/officeDocument/2006/relationships/hyperlink" Target="http://pbs.twimg.com/profile_images/1050299903170269184/bdI_Pfq3_normal.jpg" TargetMode="External" /><Relationship Id="rId941" Type="http://schemas.openxmlformats.org/officeDocument/2006/relationships/hyperlink" Target="http://pbs.twimg.com/profile_images/1024636571121840128/bdycnBbU_normal.jpg" TargetMode="External" /><Relationship Id="rId942" Type="http://schemas.openxmlformats.org/officeDocument/2006/relationships/hyperlink" Target="http://pbs.twimg.com/profile_images/1034454130620813312/tdzYgnIA_normal.jpg" TargetMode="External" /><Relationship Id="rId943" Type="http://schemas.openxmlformats.org/officeDocument/2006/relationships/hyperlink" Target="http://pbs.twimg.com/profile_images/776400306124959744/gDZ6ngVW_normal.jpg" TargetMode="External" /><Relationship Id="rId944" Type="http://schemas.openxmlformats.org/officeDocument/2006/relationships/hyperlink" Target="http://pbs.twimg.com/profile_images/775598303971053569/DzXpbqmf_normal.jpg" TargetMode="External" /><Relationship Id="rId945" Type="http://schemas.openxmlformats.org/officeDocument/2006/relationships/hyperlink" Target="http://pbs.twimg.com/profile_images/1074660192883621888/XRjWNq8A_normal.jpg" TargetMode="External" /><Relationship Id="rId946" Type="http://schemas.openxmlformats.org/officeDocument/2006/relationships/hyperlink" Target="http://pbs.twimg.com/profile_images/1011247337241497600/HzYCHfRy_normal.jpg" TargetMode="External" /><Relationship Id="rId947" Type="http://schemas.openxmlformats.org/officeDocument/2006/relationships/hyperlink" Target="http://pbs.twimg.com/profile_images/827273933145595905/aJPRMTZg_normal.jpg" TargetMode="External" /><Relationship Id="rId948" Type="http://schemas.openxmlformats.org/officeDocument/2006/relationships/hyperlink" Target="http://pbs.twimg.com/profile_images/870025490576195584/-j8sNx6W_normal.jpg" TargetMode="External" /><Relationship Id="rId949" Type="http://schemas.openxmlformats.org/officeDocument/2006/relationships/hyperlink" Target="http://pbs.twimg.com/profile_images/575390676612857857/vmDt14tE_normal.png" TargetMode="External" /><Relationship Id="rId950" Type="http://schemas.openxmlformats.org/officeDocument/2006/relationships/hyperlink" Target="http://pbs.twimg.com/profile_images/1075078522287386624/U_YBOgaQ_normal.jpg" TargetMode="External" /><Relationship Id="rId951" Type="http://schemas.openxmlformats.org/officeDocument/2006/relationships/hyperlink" Target="http://pbs.twimg.com/profile_images/1148151716032012288/Iz65nAXf_normal.png" TargetMode="External" /><Relationship Id="rId952" Type="http://schemas.openxmlformats.org/officeDocument/2006/relationships/hyperlink" Target="http://pbs.twimg.com/profile_images/865469254396592130/cm9j8MKO_normal.jpg" TargetMode="External" /><Relationship Id="rId953" Type="http://schemas.openxmlformats.org/officeDocument/2006/relationships/hyperlink" Target="http://pbs.twimg.com/profile_images/707921849846517760/AHIrd_X9_normal.jpg" TargetMode="External" /><Relationship Id="rId954" Type="http://schemas.openxmlformats.org/officeDocument/2006/relationships/hyperlink" Target="http://pbs.twimg.com/profile_images/884334018493386752/3E50Q3_0_normal.jpg" TargetMode="External" /><Relationship Id="rId955" Type="http://schemas.openxmlformats.org/officeDocument/2006/relationships/hyperlink" Target="http://pbs.twimg.com/profile_images/826805867072847873/xOKaCypa_normal.jpg" TargetMode="External" /><Relationship Id="rId956" Type="http://schemas.openxmlformats.org/officeDocument/2006/relationships/hyperlink" Target="http://pbs.twimg.com/profile_images/1088098598112423936/C1pLpzH1_normal.png" TargetMode="External" /><Relationship Id="rId957" Type="http://schemas.openxmlformats.org/officeDocument/2006/relationships/hyperlink" Target="http://pbs.twimg.com/profile_images/917744247549415424/5xzHvd9k_normal.jpg" TargetMode="External" /><Relationship Id="rId958" Type="http://schemas.openxmlformats.org/officeDocument/2006/relationships/hyperlink" Target="http://pbs.twimg.com/profile_images/1050442587583258625/axGQbAkY_normal.jpg" TargetMode="External" /><Relationship Id="rId959" Type="http://schemas.openxmlformats.org/officeDocument/2006/relationships/hyperlink" Target="http://pbs.twimg.com/profile_images/1014187347141799936/uM4uI9_2_normal.jpg" TargetMode="External" /><Relationship Id="rId960" Type="http://schemas.openxmlformats.org/officeDocument/2006/relationships/hyperlink" Target="http://pbs.twimg.com/profile_images/595219916803940354/w3PoRo3P_normal.png" TargetMode="External" /><Relationship Id="rId961" Type="http://schemas.openxmlformats.org/officeDocument/2006/relationships/hyperlink" Target="http://pbs.twimg.com/profile_images/950552278112591872/BoKnxpg0_normal.jpg" TargetMode="External" /><Relationship Id="rId962" Type="http://schemas.openxmlformats.org/officeDocument/2006/relationships/hyperlink" Target="https://twitter.com/tfortune_100" TargetMode="External" /><Relationship Id="rId963" Type="http://schemas.openxmlformats.org/officeDocument/2006/relationships/hyperlink" Target="https://twitter.com/phillyinquirer" TargetMode="External" /><Relationship Id="rId964" Type="http://schemas.openxmlformats.org/officeDocument/2006/relationships/hyperlink" Target="https://twitter.com/pbluenovember" TargetMode="External" /><Relationship Id="rId965" Type="http://schemas.openxmlformats.org/officeDocument/2006/relationships/hyperlink" Target="https://twitter.com/theadvocateisin" TargetMode="External" /><Relationship Id="rId966" Type="http://schemas.openxmlformats.org/officeDocument/2006/relationships/hyperlink" Target="https://twitter.com/dhscgovuk" TargetMode="External" /><Relationship Id="rId967" Type="http://schemas.openxmlformats.org/officeDocument/2006/relationships/hyperlink" Target="https://twitter.com/amblerschool" TargetMode="External" /><Relationship Id="rId968" Type="http://schemas.openxmlformats.org/officeDocument/2006/relationships/hyperlink" Target="https://twitter.com/elaine_wyllie" TargetMode="External" /><Relationship Id="rId969" Type="http://schemas.openxmlformats.org/officeDocument/2006/relationships/hyperlink" Target="https://twitter.com/seemakennedy" TargetMode="External" /><Relationship Id="rId970" Type="http://schemas.openxmlformats.org/officeDocument/2006/relationships/hyperlink" Target="https://twitter.com/aharrell2000" TargetMode="External" /><Relationship Id="rId971" Type="http://schemas.openxmlformats.org/officeDocument/2006/relationships/hyperlink" Target="https://twitter.com/imetabiopharma" TargetMode="External" /><Relationship Id="rId972" Type="http://schemas.openxmlformats.org/officeDocument/2006/relationships/hyperlink" Target="https://twitter.com/shift_org" TargetMode="External" /><Relationship Id="rId973" Type="http://schemas.openxmlformats.org/officeDocument/2006/relationships/hyperlink" Target="https://twitter.com/missbturner" TargetMode="External" /><Relationship Id="rId974" Type="http://schemas.openxmlformats.org/officeDocument/2006/relationships/hyperlink" Target="https://twitter.com/healthykidsblog" TargetMode="External" /><Relationship Id="rId975" Type="http://schemas.openxmlformats.org/officeDocument/2006/relationships/hyperlink" Target="https://twitter.com/educationblog" TargetMode="External" /><Relationship Id="rId976" Type="http://schemas.openxmlformats.org/officeDocument/2006/relationships/hyperlink" Target="https://twitter.com/hsphnutrition" TargetMode="External" /><Relationship Id="rId977" Type="http://schemas.openxmlformats.org/officeDocument/2006/relationships/hyperlink" Target="https://twitter.com/choicesproject" TargetMode="External" /><Relationship Id="rId978" Type="http://schemas.openxmlformats.org/officeDocument/2006/relationships/hyperlink" Target="https://twitter.com/kieronjboyle" TargetMode="External" /><Relationship Id="rId979" Type="http://schemas.openxmlformats.org/officeDocument/2006/relationships/hyperlink" Target="https://twitter.com/frameworksinst" TargetMode="External" /><Relationship Id="rId980" Type="http://schemas.openxmlformats.org/officeDocument/2006/relationships/hyperlink" Target="https://twitter.com/aboutkp" TargetMode="External" /><Relationship Id="rId981" Type="http://schemas.openxmlformats.org/officeDocument/2006/relationships/hyperlink" Target="https://twitter.com/thrivingschools" TargetMode="External" /><Relationship Id="rId982" Type="http://schemas.openxmlformats.org/officeDocument/2006/relationships/hyperlink" Target="https://twitter.com/govcanhealth" TargetMode="External" /><Relationship Id="rId983" Type="http://schemas.openxmlformats.org/officeDocument/2006/relationships/hyperlink" Target="https://twitter.com/rchilderhose" TargetMode="External" /><Relationship Id="rId984" Type="http://schemas.openxmlformats.org/officeDocument/2006/relationships/hyperlink" Target="https://twitter.com/michconstant" TargetMode="External" /><Relationship Id="rId985" Type="http://schemas.openxmlformats.org/officeDocument/2006/relationships/hyperlink" Target="https://twitter.com/safmradio" TargetMode="External" /><Relationship Id="rId986" Type="http://schemas.openxmlformats.org/officeDocument/2006/relationships/hyperlink" Target="https://twitter.com/rletsie77" TargetMode="External" /><Relationship Id="rId987" Type="http://schemas.openxmlformats.org/officeDocument/2006/relationships/hyperlink" Target="https://twitter.com/hbcrg" TargetMode="External" /><Relationship Id="rId988" Type="http://schemas.openxmlformats.org/officeDocument/2006/relationships/hyperlink" Target="https://twitter.com/healthpsychrev" TargetMode="External" /><Relationship Id="rId989" Type="http://schemas.openxmlformats.org/officeDocument/2006/relationships/hyperlink" Target="https://twitter.com/maritahennessy" TargetMode="External" /><Relationship Id="rId990" Type="http://schemas.openxmlformats.org/officeDocument/2006/relationships/hyperlink" Target="https://twitter.com/kathleen_ryan33" TargetMode="External" /><Relationship Id="rId991" Type="http://schemas.openxmlformats.org/officeDocument/2006/relationships/hyperlink" Target="https://twitter.com/mghclaycenter" TargetMode="External" /><Relationship Id="rId992" Type="http://schemas.openxmlformats.org/officeDocument/2006/relationships/hyperlink" Target="https://twitter.com/sschlozman" TargetMode="External" /><Relationship Id="rId993" Type="http://schemas.openxmlformats.org/officeDocument/2006/relationships/hyperlink" Target="https://twitter.com/mgh_ri" TargetMode="External" /><Relationship Id="rId994" Type="http://schemas.openxmlformats.org/officeDocument/2006/relationships/hyperlink" Target="https://twitter.com/chrissiejuliano" TargetMode="External" /><Relationship Id="rId995" Type="http://schemas.openxmlformats.org/officeDocument/2006/relationships/hyperlink" Target="https://twitter.com/harvardprc" TargetMode="External" /><Relationship Id="rId996" Type="http://schemas.openxmlformats.org/officeDocument/2006/relationships/hyperlink" Target="https://twitter.com/bigcitieshealth" TargetMode="External" /><Relationship Id="rId997" Type="http://schemas.openxmlformats.org/officeDocument/2006/relationships/hyperlink" Target="https://twitter.com/epichealthnews" TargetMode="External" /><Relationship Id="rId998" Type="http://schemas.openxmlformats.org/officeDocument/2006/relationships/hyperlink" Target="https://twitter.com/pollockmd" TargetMode="External" /><Relationship Id="rId999" Type="http://schemas.openxmlformats.org/officeDocument/2006/relationships/hyperlink" Target="https://twitter.com/pedsendosociety" TargetMode="External" /><Relationship Id="rId1000" Type="http://schemas.openxmlformats.org/officeDocument/2006/relationships/hyperlink" Target="https://twitter.com/aapjournals" TargetMode="External" /><Relationship Id="rId1001" Type="http://schemas.openxmlformats.org/officeDocument/2006/relationships/hyperlink" Target="https://twitter.com/meeproductions" TargetMode="External" /><Relationship Id="rId1002" Type="http://schemas.openxmlformats.org/officeDocument/2006/relationships/hyperlink" Target="https://twitter.com/ijjuzang" TargetMode="External" /><Relationship Id="rId1003" Type="http://schemas.openxmlformats.org/officeDocument/2006/relationships/hyperlink" Target="https://twitter.com/gonapsacc" TargetMode="External" /><Relationship Id="rId1004" Type="http://schemas.openxmlformats.org/officeDocument/2006/relationships/hyperlink" Target="https://twitter.com/jillianreganmph" TargetMode="External" /><Relationship Id="rId1005" Type="http://schemas.openxmlformats.org/officeDocument/2006/relationships/hyperlink" Target="https://twitter.com/kpscalresearch" TargetMode="External" /><Relationship Id="rId1006" Type="http://schemas.openxmlformats.org/officeDocument/2006/relationships/hyperlink" Target="https://twitter.com/lisakkillen" TargetMode="External" /><Relationship Id="rId1007" Type="http://schemas.openxmlformats.org/officeDocument/2006/relationships/hyperlink" Target="https://twitter.com/arnonkrongrad" TargetMode="External" /><Relationship Id="rId1008" Type="http://schemas.openxmlformats.org/officeDocument/2006/relationships/hyperlink" Target="https://twitter.com/steakstoic" TargetMode="External" /><Relationship Id="rId1009" Type="http://schemas.openxmlformats.org/officeDocument/2006/relationships/hyperlink" Target="https://twitter.com/scott_kocher" TargetMode="External" /><Relationship Id="rId1010" Type="http://schemas.openxmlformats.org/officeDocument/2006/relationships/hyperlink" Target="https://twitter.com/markehardy" TargetMode="External" /><Relationship Id="rId1011" Type="http://schemas.openxmlformats.org/officeDocument/2006/relationships/hyperlink" Target="https://twitter.com/m_diaries" TargetMode="External" /><Relationship Id="rId1012" Type="http://schemas.openxmlformats.org/officeDocument/2006/relationships/hyperlink" Target="https://twitter.com/drderbyshire" TargetMode="External" /><Relationship Id="rId1013" Type="http://schemas.openxmlformats.org/officeDocument/2006/relationships/hyperlink" Target="https://twitter.com/me_nranjan" TargetMode="External" /><Relationship Id="rId1014" Type="http://schemas.openxmlformats.org/officeDocument/2006/relationships/hyperlink" Target="https://twitter.com/randirobics" TargetMode="External" /><Relationship Id="rId1015" Type="http://schemas.openxmlformats.org/officeDocument/2006/relationships/hyperlink" Target="https://twitter.com/mehdi_eck" TargetMode="External" /><Relationship Id="rId1016" Type="http://schemas.openxmlformats.org/officeDocument/2006/relationships/hyperlink" Target="https://twitter.com/noirewellness" TargetMode="External" /><Relationship Id="rId1017" Type="http://schemas.openxmlformats.org/officeDocument/2006/relationships/hyperlink" Target="https://twitter.com/jorae17" TargetMode="External" /><Relationship Id="rId1018" Type="http://schemas.openxmlformats.org/officeDocument/2006/relationships/hyperlink" Target="https://twitter.com/swimscarf" TargetMode="External" /><Relationship Id="rId1019" Type="http://schemas.openxmlformats.org/officeDocument/2006/relationships/hyperlink" Target="https://twitter.com/incensu" TargetMode="External" /><Relationship Id="rId1020" Type="http://schemas.openxmlformats.org/officeDocument/2006/relationships/hyperlink" Target="https://twitter.com/wearefuturel" TargetMode="External" /><Relationship Id="rId1021" Type="http://schemas.openxmlformats.org/officeDocument/2006/relationships/hyperlink" Target="https://twitter.com/educatormaguk" TargetMode="External" /><Relationship Id="rId1022" Type="http://schemas.openxmlformats.org/officeDocument/2006/relationships/hyperlink" Target="https://twitter.com/matt_nutrition" TargetMode="External" /><Relationship Id="rId1023" Type="http://schemas.openxmlformats.org/officeDocument/2006/relationships/hyperlink" Target="https://twitter.com/oha_updates" TargetMode="External" /><Relationship Id="rId1024" Type="http://schemas.openxmlformats.org/officeDocument/2006/relationships/hyperlink" Target="https://twitter.com/dietindetail" TargetMode="External" /><Relationship Id="rId1025" Type="http://schemas.openxmlformats.org/officeDocument/2006/relationships/hyperlink" Target="https://twitter.com/elmamurwall" TargetMode="External" /><Relationship Id="rId1026" Type="http://schemas.openxmlformats.org/officeDocument/2006/relationships/hyperlink" Target="https://twitter.com/birdconsultancy" TargetMode="External" /><Relationship Id="rId1027" Type="http://schemas.openxmlformats.org/officeDocument/2006/relationships/hyperlink" Target="https://twitter.com/sarahj_baines" TargetMode="External" /><Relationship Id="rId1028" Type="http://schemas.openxmlformats.org/officeDocument/2006/relationships/hyperlink" Target="https://twitter.com/debsjkay" TargetMode="External" /><Relationship Id="rId1029" Type="http://schemas.openxmlformats.org/officeDocument/2006/relationships/hyperlink" Target="https://twitter.com/therunningbee" TargetMode="External" /><Relationship Id="rId1030" Type="http://schemas.openxmlformats.org/officeDocument/2006/relationships/hyperlink" Target="https://twitter.com/mcr_charity" TargetMode="External" /><Relationship Id="rId1031" Type="http://schemas.openxmlformats.org/officeDocument/2006/relationships/hyperlink" Target="https://twitter.com/mayorofgm" TargetMode="External" /><Relationship Id="rId1032" Type="http://schemas.openxmlformats.org/officeDocument/2006/relationships/hyperlink" Target="https://twitter.com/tom_gardiner95" TargetMode="External" /><Relationship Id="rId1033" Type="http://schemas.openxmlformats.org/officeDocument/2006/relationships/hyperlink" Target="https://twitter.com/eadphev" TargetMode="External" /><Relationship Id="rId1034" Type="http://schemas.openxmlformats.org/officeDocument/2006/relationships/hyperlink" Target="https://twitter.com/rhonaea" TargetMode="External" /><Relationship Id="rId1035" Type="http://schemas.openxmlformats.org/officeDocument/2006/relationships/hyperlink" Target="https://twitter.com/jasorourke" TargetMode="External" /><Relationship Id="rId1036" Type="http://schemas.openxmlformats.org/officeDocument/2006/relationships/hyperlink" Target="https://twitter.com/sinclair_tweets" TargetMode="External" /><Relationship Id="rId1037" Type="http://schemas.openxmlformats.org/officeDocument/2006/relationships/hyperlink" Target="https://twitter.com/sweeteggy" TargetMode="External" /><Relationship Id="rId1038" Type="http://schemas.openxmlformats.org/officeDocument/2006/relationships/hyperlink" Target="https://twitter.com/lrussellwolpe" TargetMode="External" /><Relationship Id="rId1039" Type="http://schemas.openxmlformats.org/officeDocument/2006/relationships/hyperlink" Target="https://twitter.com/ihealthvisiting" TargetMode="External" /><Relationship Id="rId1040" Type="http://schemas.openxmlformats.org/officeDocument/2006/relationships/hyperlink" Target="https://twitter.com/babycatcher09" TargetMode="External" /><Relationship Id="rId1041" Type="http://schemas.openxmlformats.org/officeDocument/2006/relationships/hyperlink" Target="https://twitter.com/hvecop" TargetMode="External" /><Relationship Id="rId1042" Type="http://schemas.openxmlformats.org/officeDocument/2006/relationships/hyperlink" Target="https://twitter.com/lizmayessex" TargetMode="External" /><Relationship Id="rId1043" Type="http://schemas.openxmlformats.org/officeDocument/2006/relationships/hyperlink" Target="https://twitter.com/phplymouth" TargetMode="External" /><Relationship Id="rId1044" Type="http://schemas.openxmlformats.org/officeDocument/2006/relationships/hyperlink" Target="https://twitter.com/elaineyoungnhs1" TargetMode="External" /><Relationship Id="rId1045" Type="http://schemas.openxmlformats.org/officeDocument/2006/relationships/hyperlink" Target="https://twitter.com/london_hcc" TargetMode="External" /><Relationship Id="rId1046" Type="http://schemas.openxmlformats.org/officeDocument/2006/relationships/hyperlink" Target="https://twitter.com/lsharon_smith" TargetMode="External" /><Relationship Id="rId1047" Type="http://schemas.openxmlformats.org/officeDocument/2006/relationships/hyperlink" Target="https://twitter.com/dr_cscott" TargetMode="External" /><Relationship Id="rId1048" Type="http://schemas.openxmlformats.org/officeDocument/2006/relationships/hyperlink" Target="https://twitter.com/food_active" TargetMode="External" /><Relationship Id="rId1049" Type="http://schemas.openxmlformats.org/officeDocument/2006/relationships/hyperlink" Target="https://twitter.com/cityam" TargetMode="External" /><Relationship Id="rId1050" Type="http://schemas.openxmlformats.org/officeDocument/2006/relationships/hyperlink" Target="https://twitter.com/saphnasharonobe" TargetMode="External" /><Relationship Id="rId1051" Type="http://schemas.openxmlformats.org/officeDocument/2006/relationships/hyperlink" Target="https://twitter.com/evidencerobot" TargetMode="External" /><Relationship Id="rId1052" Type="http://schemas.openxmlformats.org/officeDocument/2006/relationships/hyperlink" Target="https://twitter.com/teethteam" TargetMode="External" /><Relationship Id="rId1053" Type="http://schemas.openxmlformats.org/officeDocument/2006/relationships/hyperlink" Target="https://twitter.com/babyhart" TargetMode="External" /><Relationship Id="rId1054" Type="http://schemas.openxmlformats.org/officeDocument/2006/relationships/hyperlink" Target="https://twitter.com/lakenutrition" TargetMode="External" /><Relationship Id="rId1055" Type="http://schemas.openxmlformats.org/officeDocument/2006/relationships/hyperlink" Target="https://twitter.com/bigo_project" TargetMode="External" /><Relationship Id="rId1056" Type="http://schemas.openxmlformats.org/officeDocument/2006/relationships/hyperlink" Target="https://twitter.com/gsttcharity" TargetMode="External" /><Relationship Id="rId1057" Type="http://schemas.openxmlformats.org/officeDocument/2006/relationships/hyperlink" Target="https://twitter.com/api_chairuk" TargetMode="External" /><Relationship Id="rId1058" Type="http://schemas.openxmlformats.org/officeDocument/2006/relationships/hyperlink" Target="https://twitter.com/apiplay" TargetMode="External" /><Relationship Id="rId1059" Type="http://schemas.openxmlformats.org/officeDocument/2006/relationships/hyperlink" Target="https://twitter.com/sportsandpe" TargetMode="External" /><Relationship Id="rId1060" Type="http://schemas.openxmlformats.org/officeDocument/2006/relationships/hyperlink" Target="https://twitter.com/thelancetendo" TargetMode="External" /><Relationship Id="rId1061" Type="http://schemas.openxmlformats.org/officeDocument/2006/relationships/hyperlink" Target="https://twitter.com/mmazariegos_" TargetMode="External" /><Relationship Id="rId1062" Type="http://schemas.openxmlformats.org/officeDocument/2006/relationships/hyperlink" Target="https://twitter.com/wendynowak" TargetMode="External" /><Relationship Id="rId1063" Type="http://schemas.openxmlformats.org/officeDocument/2006/relationships/hyperlink" Target="https://twitter.com/jaykatnumberone" TargetMode="External" /><Relationship Id="rId1064" Type="http://schemas.openxmlformats.org/officeDocument/2006/relationships/hyperlink" Target="https://twitter.com/agilechilli" TargetMode="External" /><Relationship Id="rId1065" Type="http://schemas.openxmlformats.org/officeDocument/2006/relationships/hyperlink" Target="https://twitter.com/foodmatterslive" TargetMode="External" /><Relationship Id="rId1066" Type="http://schemas.openxmlformats.org/officeDocument/2006/relationships/hyperlink" Target="https://twitter.com/prca_ireland" TargetMode="External" /><Relationship Id="rId1067" Type="http://schemas.openxmlformats.org/officeDocument/2006/relationships/hyperlink" Target="https://twitter.com/hanovertweets" TargetMode="External" /><Relationship Id="rId1068" Type="http://schemas.openxmlformats.org/officeDocument/2006/relationships/hyperlink" Target="https://twitter.com/foodmfguk" TargetMode="External" /><Relationship Id="rId1069" Type="http://schemas.openxmlformats.org/officeDocument/2006/relationships/hyperlink" Target="https://twitter.com/meetingsobesity" TargetMode="External" /><Relationship Id="rId1070" Type="http://schemas.openxmlformats.org/officeDocument/2006/relationships/hyperlink" Target="https://twitter.com/rela_institute" TargetMode="External" /><Relationship Id="rId1071" Type="http://schemas.openxmlformats.org/officeDocument/2006/relationships/hyperlink" Target="https://twitter.com/robinheg" TargetMode="External" /><Relationship Id="rId1072" Type="http://schemas.openxmlformats.org/officeDocument/2006/relationships/hyperlink" Target="https://twitter.com/magdalenamuc" TargetMode="External" /><Relationship Id="rId1073" Type="http://schemas.openxmlformats.org/officeDocument/2006/relationships/hyperlink" Target="https://twitter.com/cpphtx" TargetMode="External" /><Relationship Id="rId1074" Type="http://schemas.openxmlformats.org/officeDocument/2006/relationships/hyperlink" Target="https://twitter.com/sarahmessiah" TargetMode="External" /><Relationship Id="rId1075" Type="http://schemas.openxmlformats.org/officeDocument/2006/relationships/hyperlink" Target="https://twitter.com/acpartner" TargetMode="External" /><Relationship Id="rId1076" Type="http://schemas.openxmlformats.org/officeDocument/2006/relationships/hyperlink" Target="https://twitter.com/ymcaofkv" TargetMode="External" /><Relationship Id="rId1077" Type="http://schemas.openxmlformats.org/officeDocument/2006/relationships/hyperlink" Target="https://twitter.com/inftodforum" TargetMode="External" /><Relationship Id="rId1078" Type="http://schemas.openxmlformats.org/officeDocument/2006/relationships/hyperlink" Target="https://twitter.com/francescarosep1" TargetMode="External" /><Relationship Id="rId1079" Type="http://schemas.openxmlformats.org/officeDocument/2006/relationships/hyperlink" Target="https://twitter.com/saucyaffairraw" TargetMode="External" /><Relationship Id="rId1080" Type="http://schemas.openxmlformats.org/officeDocument/2006/relationships/hyperlink" Target="https://twitter.com/armandompereira" TargetMode="External" /><Relationship Id="rId1081" Type="http://schemas.openxmlformats.org/officeDocument/2006/relationships/hyperlink" Target="https://twitter.com/tombspencer" TargetMode="External" /><Relationship Id="rId1082" Type="http://schemas.openxmlformats.org/officeDocument/2006/relationships/hyperlink" Target="https://twitter.com/henryhealthy" TargetMode="External" /><Relationship Id="rId1083" Type="http://schemas.openxmlformats.org/officeDocument/2006/relationships/hyperlink" Target="https://twitter.com/dzayski" TargetMode="External" /><Relationship Id="rId1084" Type="http://schemas.openxmlformats.org/officeDocument/2006/relationships/hyperlink" Target="https://twitter.com/louisaahodge" TargetMode="External" /><Relationship Id="rId1085" Type="http://schemas.openxmlformats.org/officeDocument/2006/relationships/hyperlink" Target="https://twitter.com/shareaction" TargetMode="External" /><Relationship Id="rId1086" Type="http://schemas.openxmlformats.org/officeDocument/2006/relationships/hyperlink" Target="https://twitter.com/amcaritas" TargetMode="External" /><Relationship Id="rId1087" Type="http://schemas.openxmlformats.org/officeDocument/2006/relationships/hyperlink" Target="https://twitter.com/selfhelpteam" TargetMode="External" /><Relationship Id="rId1088" Type="http://schemas.openxmlformats.org/officeDocument/2006/relationships/hyperlink" Target="https://twitter.com/capitoladvocate" TargetMode="External" /><Relationship Id="rId1089" Type="http://schemas.openxmlformats.org/officeDocument/2006/relationships/hyperlink" Target="https://twitter.com/lineymason" TargetMode="External" /><Relationship Id="rId1090" Type="http://schemas.openxmlformats.org/officeDocument/2006/relationships/hyperlink" Target="https://twitter.com/iggykain" TargetMode="External" /><Relationship Id="rId1091" Type="http://schemas.openxmlformats.org/officeDocument/2006/relationships/hyperlink" Target="https://twitter.com/crisribes" TargetMode="External" /><Relationship Id="rId1092" Type="http://schemas.openxmlformats.org/officeDocument/2006/relationships/hyperlink" Target="https://twitter.com/obesityconf" TargetMode="External" /><Relationship Id="rId1093" Type="http://schemas.openxmlformats.org/officeDocument/2006/relationships/hyperlink" Target="https://twitter.com/gasolfoundation" TargetMode="External" /><Relationship Id="rId1094" Type="http://schemas.openxmlformats.org/officeDocument/2006/relationships/hyperlink" Target="https://twitter.com/healthaction_uk" TargetMode="External" /><Relationship Id="rId1095" Type="http://schemas.openxmlformats.org/officeDocument/2006/relationships/hyperlink" Target="https://twitter.com/nicole01823312" TargetMode="External" /><Relationship Id="rId1096" Type="http://schemas.openxmlformats.org/officeDocument/2006/relationships/hyperlink" Target="https://twitter.com/chali4pa" TargetMode="External" /><Relationship Id="rId1097" Type="http://schemas.openxmlformats.org/officeDocument/2006/relationships/hyperlink" Target="https://twitter.com/neil_play" TargetMode="External" /><Relationship Id="rId1098" Type="http://schemas.openxmlformats.org/officeDocument/2006/relationships/hyperlink" Target="https://twitter.com/alisonddcox" TargetMode="External" /><Relationship Id="rId1099" Type="http://schemas.openxmlformats.org/officeDocument/2006/relationships/hyperlink" Target="https://twitter.com/brohannon6" TargetMode="External" /><Relationship Id="rId1100" Type="http://schemas.openxmlformats.org/officeDocument/2006/relationships/hyperlink" Target="https://twitter.com/salj42" TargetMode="External" /><Relationship Id="rId1101" Type="http://schemas.openxmlformats.org/officeDocument/2006/relationships/hyperlink" Target="https://twitter.com/sandynesh" TargetMode="External" /><Relationship Id="rId1102" Type="http://schemas.openxmlformats.org/officeDocument/2006/relationships/hyperlink" Target="https://twitter.com/specnews1socal" TargetMode="External" /><Relationship Id="rId1103" Type="http://schemas.openxmlformats.org/officeDocument/2006/relationships/hyperlink" Target="https://twitter.com/jo_kwon" TargetMode="External" /><Relationship Id="rId1104" Type="http://schemas.openxmlformats.org/officeDocument/2006/relationships/hyperlink" Target="https://twitter.com/jo_k" TargetMode="External" /><Relationship Id="rId1105" Type="http://schemas.openxmlformats.org/officeDocument/2006/relationships/hyperlink" Target="https://twitter.com/altamedhealths" TargetMode="External" /><Relationship Id="rId1106" Type="http://schemas.openxmlformats.org/officeDocument/2006/relationships/hyperlink" Target="https://twitter.com/spalmeri_rd" TargetMode="External" /><Relationship Id="rId1107" Type="http://schemas.openxmlformats.org/officeDocument/2006/relationships/hyperlink" Target="https://twitter.com/shncares" TargetMode="External" /><Relationship Id="rId1108" Type="http://schemas.openxmlformats.org/officeDocument/2006/relationships/hyperlink" Target="https://twitter.com/tyleigh64" TargetMode="External" /><Relationship Id="rId1109" Type="http://schemas.openxmlformats.org/officeDocument/2006/relationships/hyperlink" Target="https://twitter.com/seanhannity" TargetMode="External" /><Relationship Id="rId1110" Type="http://schemas.openxmlformats.org/officeDocument/2006/relationships/hyperlink" Target="https://twitter.com/billdeblasio" TargetMode="External" /><Relationship Id="rId1111" Type="http://schemas.openxmlformats.org/officeDocument/2006/relationships/hyperlink" Target="https://twitter.com/torontostar" TargetMode="External" /><Relationship Id="rId1112" Type="http://schemas.openxmlformats.org/officeDocument/2006/relationships/hyperlink" Target="https://twitter.com/eliseanderson2" TargetMode="External" /><Relationship Id="rId1113" Type="http://schemas.openxmlformats.org/officeDocument/2006/relationships/hyperlink" Target="https://twitter.com/wilpertwitt" TargetMode="External" /><Relationship Id="rId1114" Type="http://schemas.openxmlformats.org/officeDocument/2006/relationships/hyperlink" Target="https://twitter.com/ketogeniccook" TargetMode="External" /><Relationship Id="rId1115" Type="http://schemas.openxmlformats.org/officeDocument/2006/relationships/hyperlink" Target="https://twitter.com/sophiam66540189" TargetMode="External" /><Relationship Id="rId1116" Type="http://schemas.openxmlformats.org/officeDocument/2006/relationships/hyperlink" Target="https://twitter.com/prcpsdvi" TargetMode="External" /><Relationship Id="rId1117" Type="http://schemas.openxmlformats.org/officeDocument/2006/relationships/hyperlink" Target="https://twitter.com/2020dentistry3" TargetMode="External" /><Relationship Id="rId1118" Type="http://schemas.openxmlformats.org/officeDocument/2006/relationships/hyperlink" Target="https://twitter.com/holly_gabe" TargetMode="External" /><Relationship Id="rId1119" Type="http://schemas.openxmlformats.org/officeDocument/2006/relationships/hyperlink" Target="https://twitter.com/thinkingslimmer" TargetMode="External" /><Relationship Id="rId1120" Type="http://schemas.openxmlformats.org/officeDocument/2006/relationships/hyperlink" Target="https://twitter.com/tessatricks" TargetMode="External" /><Relationship Id="rId1121" Type="http://schemas.openxmlformats.org/officeDocument/2006/relationships/hyperlink" Target="https://twitter.com/actiononsalt" TargetMode="External" /><Relationship Id="rId1122" Type="http://schemas.openxmlformats.org/officeDocument/2006/relationships/hyperlink" Target="https://twitter.com/actiononsugar" TargetMode="External" /><Relationship Id="rId1123" Type="http://schemas.openxmlformats.org/officeDocument/2006/relationships/hyperlink" Target="https://twitter.com/sputniknewsuk" TargetMode="External" /><Relationship Id="rId1124" Type="http://schemas.openxmlformats.org/officeDocument/2006/relationships/hyperlink" Target="https://twitter.com/k_worldpanel" TargetMode="External" /><Relationship Id="rId1125" Type="http://schemas.openxmlformats.org/officeDocument/2006/relationships/hyperlink" Target="https://twitter.com/foodanddrinkfed" TargetMode="External" /><Relationship Id="rId1126" Type="http://schemas.openxmlformats.org/officeDocument/2006/relationships/hyperlink" Target="https://twitter.com/ahj_dr" TargetMode="External" /><Relationship Id="rId1127" Type="http://schemas.openxmlformats.org/officeDocument/2006/relationships/hyperlink" Target="https://twitter.com/alzeinpeds" TargetMode="External" /><Relationship Id="rId1128" Type="http://schemas.openxmlformats.org/officeDocument/2006/relationships/hyperlink" Target="https://twitter.com/sancroftint" TargetMode="External" /><Relationship Id="rId1129" Type="http://schemas.openxmlformats.org/officeDocument/2006/relationships/hyperlink" Target="https://twitter.com/sciencedaily" TargetMode="External" /><Relationship Id="rId1130" Type="http://schemas.openxmlformats.org/officeDocument/2006/relationships/hyperlink" Target="https://twitter.com/morecurricular" TargetMode="External" /><Relationship Id="rId1131" Type="http://schemas.openxmlformats.org/officeDocument/2006/relationships/hyperlink" Target="https://twitter.com/jm10gaiton" TargetMode="External" /><Relationship Id="rId1132" Type="http://schemas.openxmlformats.org/officeDocument/2006/relationships/hyperlink" Target="https://twitter.com/yuqi2109" TargetMode="External" /><Relationship Id="rId1133" Type="http://schemas.openxmlformats.org/officeDocument/2006/relationships/hyperlink" Target="https://twitter.com/qutmedia" TargetMode="External" /><Relationship Id="rId1134" Type="http://schemas.openxmlformats.org/officeDocument/2006/relationships/hyperlink" Target="https://twitter.com/realhealthm" TargetMode="External" /><Relationship Id="rId1135" Type="http://schemas.openxmlformats.org/officeDocument/2006/relationships/hyperlink" Target="https://twitter.com/heraldsun" TargetMode="External" /><Relationship Id="rId1136" Type="http://schemas.openxmlformats.org/officeDocument/2006/relationships/hyperlink" Target="https://twitter.com/c_springsteen" TargetMode="External" /><Relationship Id="rId1137" Type="http://schemas.openxmlformats.org/officeDocument/2006/relationships/hyperlink" Target="https://twitter.com/kerrywekelo" TargetMode="External" /><Relationship Id="rId1138" Type="http://schemas.openxmlformats.org/officeDocument/2006/relationships/hyperlink" Target="https://twitter.com/milton_theresa" TargetMode="External" /><Relationship Id="rId1139" Type="http://schemas.openxmlformats.org/officeDocument/2006/relationships/hyperlink" Target="https://twitter.com/kamiladavidson" TargetMode="External" /><Relationship Id="rId1140" Type="http://schemas.openxmlformats.org/officeDocument/2006/relationships/hyperlink" Target="https://twitter.com/georges75825230" TargetMode="External" /><Relationship Id="rId1141" Type="http://schemas.openxmlformats.org/officeDocument/2006/relationships/hyperlink" Target="https://twitter.com/euroscicon" TargetMode="External" /><Relationship Id="rId1142" Type="http://schemas.openxmlformats.org/officeDocument/2006/relationships/hyperlink" Target="https://twitter.com/raiseddactylion" TargetMode="External" /><Relationship Id="rId1143" Type="http://schemas.openxmlformats.org/officeDocument/2006/relationships/hyperlink" Target="https://twitter.com/lawrence" TargetMode="External" /><Relationship Id="rId1144" Type="http://schemas.openxmlformats.org/officeDocument/2006/relationships/hyperlink" Target="https://twitter.com/astho" TargetMode="External" /><Relationship Id="rId1145" Type="http://schemas.openxmlformats.org/officeDocument/2006/relationships/hyperlink" Target="https://twitter.com/energykrazed" TargetMode="External" /><Relationship Id="rId1146" Type="http://schemas.openxmlformats.org/officeDocument/2006/relationships/hyperlink" Target="https://twitter.com/shapeupsville" TargetMode="External" /><Relationship Id="rId1147" Type="http://schemas.openxmlformats.org/officeDocument/2006/relationships/hyperlink" Target="https://twitter.com/goulding76" TargetMode="External" /><Relationship Id="rId1148" Type="http://schemas.openxmlformats.org/officeDocument/2006/relationships/hyperlink" Target="https://twitter.com/skysportspl" TargetMode="External" /><Relationship Id="rId1149" Type="http://schemas.openxmlformats.org/officeDocument/2006/relationships/hyperlink" Target="https://twitter.com/rfradaeli" TargetMode="External" /><Relationship Id="rId1150" Type="http://schemas.openxmlformats.org/officeDocument/2006/relationships/hyperlink" Target="https://twitter.com/organicerica" TargetMode="External" /><Relationship Id="rId1151" Type="http://schemas.openxmlformats.org/officeDocument/2006/relationships/hyperlink" Target="https://twitter.com/helenlloyd_or" TargetMode="External" /><Relationship Id="rId1152" Type="http://schemas.openxmlformats.org/officeDocument/2006/relationships/hyperlink" Target="https://twitter.com/phdprof1" TargetMode="External" /><Relationship Id="rId1153" Type="http://schemas.openxmlformats.org/officeDocument/2006/relationships/hyperlink" Target="https://twitter.com/cherishstudy" TargetMode="External" /><Relationship Id="rId1154" Type="http://schemas.openxmlformats.org/officeDocument/2006/relationships/hyperlink" Target="https://twitter.com/karenmsikar" TargetMode="External" /><Relationship Id="rId1155" Type="http://schemas.openxmlformats.org/officeDocument/2006/relationships/hyperlink" Target="https://twitter.com/boydswinburn" TargetMode="External" /><Relationship Id="rId1156" Type="http://schemas.openxmlformats.org/officeDocument/2006/relationships/hyperlink" Target="https://twitter.com/alison_tovar" TargetMode="External" /><Relationship Id="rId1157" Type="http://schemas.openxmlformats.org/officeDocument/2006/relationships/hyperlink" Target="https://twitter.com/plosone" TargetMode="External" /><Relationship Id="rId1158" Type="http://schemas.openxmlformats.org/officeDocument/2006/relationships/hyperlink" Target="https://twitter.com/jesshainesphd" TargetMode="External" /><Relationship Id="rId1159" Type="http://schemas.openxmlformats.org/officeDocument/2006/relationships/hyperlink" Target="https://twitter.com/ifamilystudy" TargetMode="External" /><Relationship Id="rId1160" Type="http://schemas.openxmlformats.org/officeDocument/2006/relationships/hyperlink" Target="https://twitter.com/caveroredondo" TargetMode="External" /><Relationship Id="rId1161" Type="http://schemas.openxmlformats.org/officeDocument/2006/relationships/hyperlink" Target="https://twitter.com/jamapediatrics" TargetMode="External" /><Relationship Id="rId1162" Type="http://schemas.openxmlformats.org/officeDocument/2006/relationships/hyperlink" Target="https://twitter.com/globalfoodman" TargetMode="External" /><Relationship Id="rId1163" Type="http://schemas.openxmlformats.org/officeDocument/2006/relationships/hyperlink" Target="https://twitter.com/cre_epoch" TargetMode="External" /><Relationship Id="rId1164" Type="http://schemas.openxmlformats.org/officeDocument/2006/relationships/hyperlink" Target="https://twitter.com/baur_louise" TargetMode="External" /><Relationship Id="rId1165" Type="http://schemas.openxmlformats.org/officeDocument/2006/relationships/hyperlink" Target="https://twitter.com/jencohendiet" TargetMode="External" /><Relationship Id="rId1166" Type="http://schemas.openxmlformats.org/officeDocument/2006/relationships/hyperlink" Target="https://twitter.com/bryant73j" TargetMode="External" /><Relationship Id="rId1167" Type="http://schemas.openxmlformats.org/officeDocument/2006/relationships/hyperlink" Target="https://twitter.com/pinkisahota" TargetMode="External" /><Relationship Id="rId1168" Type="http://schemas.openxmlformats.org/officeDocument/2006/relationships/hyperlink" Target="https://twitter.com/denneywilson" TargetMode="External" /><Relationship Id="rId1169" Type="http://schemas.openxmlformats.org/officeDocument/2006/relationships/hyperlink" Target="https://twitter.com/helenvidgen" TargetMode="External" /><Relationship Id="rId1170" Type="http://schemas.openxmlformats.org/officeDocument/2006/relationships/hyperlink" Target="https://twitter.com/caring_mobile" TargetMode="External" /><Relationship Id="rId1171" Type="http://schemas.openxmlformats.org/officeDocument/2006/relationships/hyperlink" Target="https://twitter.com/mslichai" TargetMode="External" /><Relationship Id="rId1172" Type="http://schemas.openxmlformats.org/officeDocument/2006/relationships/hyperlink" Target="https://twitter.com/oliverdietitian" TargetMode="External" /><Relationship Id="rId1173" Type="http://schemas.openxmlformats.org/officeDocument/2006/relationships/hyperlink" Target="https://twitter.com/tomrebair" TargetMode="External" /><Relationship Id="rId1174" Type="http://schemas.openxmlformats.org/officeDocument/2006/relationships/hyperlink" Target="https://twitter.com/profccollins" TargetMode="External" /><Relationship Id="rId1175" Type="http://schemas.openxmlformats.org/officeDocument/2006/relationships/hyperlink" Target="https://twitter.com/krishnaradha310" TargetMode="External" /><Relationship Id="rId1176" Type="http://schemas.openxmlformats.org/officeDocument/2006/relationships/hyperlink" Target="https://twitter.com/drvikramlotwala" TargetMode="External" /><Relationship Id="rId1177" Type="http://schemas.openxmlformats.org/officeDocument/2006/relationships/hyperlink" Target="https://twitter.com/drtracyburrows" TargetMode="External" /><Relationship Id="rId1178" Type="http://schemas.openxmlformats.org/officeDocument/2006/relationships/hyperlink" Target="https://twitter.com/journo_oliver" TargetMode="External" /><Relationship Id="rId1179" Type="http://schemas.openxmlformats.org/officeDocument/2006/relationships/hyperlink" Target="https://twitter.com/wendy_allen2" TargetMode="External" /><Relationship Id="rId1180" Type="http://schemas.openxmlformats.org/officeDocument/2006/relationships/hyperlink" Target="https://twitter.com/bodyhealthcom" TargetMode="External" /><Relationship Id="rId1181" Type="http://schemas.openxmlformats.org/officeDocument/2006/relationships/hyperlink" Target="https://twitter.com/childofgodlu9" TargetMode="External" /><Relationship Id="rId1182" Type="http://schemas.openxmlformats.org/officeDocument/2006/relationships/hyperlink" Target="https://twitter.com/icesupreme" TargetMode="External" /><Relationship Id="rId1183" Type="http://schemas.openxmlformats.org/officeDocument/2006/relationships/hyperlink" Target="https://twitter.com/chefahki" TargetMode="External" /><Relationship Id="rId1184" Type="http://schemas.openxmlformats.org/officeDocument/2006/relationships/hyperlink" Target="https://twitter.com/fettkeven" TargetMode="External" /><Relationship Id="rId1185" Type="http://schemas.openxmlformats.org/officeDocument/2006/relationships/hyperlink" Target="https://twitter.com/worldobesity" TargetMode="External" /><Relationship Id="rId1186" Type="http://schemas.openxmlformats.org/officeDocument/2006/relationships/hyperlink" Target="https://twitter.com/stopobesityeu" TargetMode="External" /><Relationship Id="rId1187" Type="http://schemas.openxmlformats.org/officeDocument/2006/relationships/hyperlink" Target="https://twitter.com/eu_cocreate" TargetMode="External" /><Relationship Id="rId1188" Type="http://schemas.openxmlformats.org/officeDocument/2006/relationships/hyperlink" Target="https://twitter.com/fitbygayle" TargetMode="External" /><Relationship Id="rId1189" Type="http://schemas.openxmlformats.org/officeDocument/2006/relationships/hyperlink" Target="https://twitter.com/allendersteve" TargetMode="External" /><Relationship Id="rId1190" Type="http://schemas.openxmlformats.org/officeDocument/2006/relationships/hyperlink" Target="https://twitter.com/iht_deakin" TargetMode="External" /><Relationship Id="rId1191" Type="http://schemas.openxmlformats.org/officeDocument/2006/relationships/hyperlink" Target="https://twitter.com/corinnahawkes" TargetMode="External" /><Relationship Id="rId1192" Type="http://schemas.openxmlformats.org/officeDocument/2006/relationships/hyperlink" Target="https://twitter.com/globe_obesity" TargetMode="External" /><Relationship Id="rId1193" Type="http://schemas.openxmlformats.org/officeDocument/2006/relationships/hyperlink" Target="https://twitter.com/enriquepalenzue" TargetMode="External" /><Relationship Id="rId1194" Type="http://schemas.openxmlformats.org/officeDocument/2006/relationships/hyperlink" Target="https://twitter.com/ucam" TargetMode="External" /><Relationship Id="rId1195" Type="http://schemas.openxmlformats.org/officeDocument/2006/relationships/hyperlink" Target="https://twitter.com/pedroe_alcaraz" TargetMode="External" /><Relationship Id="rId1196" Type="http://schemas.openxmlformats.org/officeDocument/2006/relationships/hyperlink" Target="https://twitter.com/asklorraines" TargetMode="External" /><Relationship Id="rId1197" Type="http://schemas.openxmlformats.org/officeDocument/2006/relationships/hyperlink" Target="https://twitter.com/ciara_litch" TargetMode="External" /><Relationship Id="rId1198" Type="http://schemas.openxmlformats.org/officeDocument/2006/relationships/hyperlink" Target="https://twitter.com/team_morelife" TargetMode="External" /><Relationship Id="rId1199" Type="http://schemas.openxmlformats.org/officeDocument/2006/relationships/hyperlink" Target="https://twitter.com/asolermarin" TargetMode="External" /><Relationship Id="rId1200" Type="http://schemas.openxmlformats.org/officeDocument/2006/relationships/hyperlink" Target="https://twitter.com/dorofischer" TargetMode="External" /><Relationship Id="rId1201" Type="http://schemas.openxmlformats.org/officeDocument/2006/relationships/hyperlink" Target="https://twitter.com/cemasvlc" TargetMode="External" /><Relationship Id="rId1202" Type="http://schemas.openxmlformats.org/officeDocument/2006/relationships/hyperlink" Target="https://twitter.com/ucam_alimenta" TargetMode="External" /><Relationship Id="rId1203" Type="http://schemas.openxmlformats.org/officeDocument/2006/relationships/hyperlink" Target="https://twitter.com/photographyand6" TargetMode="External" /><Relationship Id="rId1204" Type="http://schemas.openxmlformats.org/officeDocument/2006/relationships/hyperlink" Target="https://twitter.com/ucam_openred" TargetMode="External" /><Relationship Id="rId1205" Type="http://schemas.openxmlformats.org/officeDocument/2006/relationships/hyperlink" Target="https://twitter.com/ucam_ciard" TargetMode="External" /><Relationship Id="rId1206" Type="http://schemas.openxmlformats.org/officeDocument/2006/relationships/hyperlink" Target="https://twitter.com/ketansheth3" TargetMode="External" /><Relationship Id="rId1207" Type="http://schemas.openxmlformats.org/officeDocument/2006/relationships/hyperlink" Target="https://twitter.com/liebertpub" TargetMode="External" /><Relationship Id="rId1208" Type="http://schemas.openxmlformats.org/officeDocument/2006/relationships/hyperlink" Target="https://twitter.com/childobesity_jn" TargetMode="External" /><Relationship Id="rId1209" Type="http://schemas.openxmlformats.org/officeDocument/2006/relationships/hyperlink" Target="https://twitter.com/washingtonpost" TargetMode="External" /><Relationship Id="rId1210" Type="http://schemas.openxmlformats.org/officeDocument/2006/relationships/hyperlink" Target="https://twitter.com/ucam_mu_ard" TargetMode="External" /><Relationship Id="rId1211" Type="http://schemas.openxmlformats.org/officeDocument/2006/relationships/hyperlink" Target="https://twitter.com/ucam_nsca_hps" TargetMode="External" /><Relationship Id="rId1212" Type="http://schemas.openxmlformats.org/officeDocument/2006/relationships/hyperlink" Target="https://twitter.com/aasthabariatric" TargetMode="External" /><Relationship Id="rId1213" Type="http://schemas.openxmlformats.org/officeDocument/2006/relationships/hyperlink" Target="https://twitter.com/diethealth_tips" TargetMode="External" /><Relationship Id="rId1214" Type="http://schemas.openxmlformats.org/officeDocument/2006/relationships/hyperlink" Target="https://twitter.com/weightnomoredc" TargetMode="External" /><Relationship Id="rId1215" Type="http://schemas.openxmlformats.org/officeDocument/2006/relationships/hyperlink" Target="https://twitter.com/msjoycetarot" TargetMode="External" /><Relationship Id="rId1216" Type="http://schemas.openxmlformats.org/officeDocument/2006/relationships/hyperlink" Target="https://twitter.com/hlthydrvnchi" TargetMode="External" /><Relationship Id="rId1217" Type="http://schemas.openxmlformats.org/officeDocument/2006/relationships/hyperlink" Target="https://twitter.com/greatindoor" TargetMode="External" /><Relationship Id="rId1218" Type="http://schemas.openxmlformats.org/officeDocument/2006/relationships/hyperlink" Target="https://twitter.com/cecil4allofus" TargetMode="External" /><Relationship Id="rId1219" Type="http://schemas.openxmlformats.org/officeDocument/2006/relationships/hyperlink" Target="https://twitter.com/lisadlaporte" TargetMode="External" /><Relationship Id="rId1220" Type="http://schemas.openxmlformats.org/officeDocument/2006/relationships/hyperlink" Target="https://twitter.com/jonsiddall" TargetMode="External" /><Relationship Id="rId1221" Type="http://schemas.openxmlformats.org/officeDocument/2006/relationships/hyperlink" Target="https://twitter.com/julierevelant" TargetMode="External" /><Relationship Id="rId1222" Type="http://schemas.openxmlformats.org/officeDocument/2006/relationships/hyperlink" Target="https://twitter.com/stepits3" TargetMode="External" /><Relationship Id="rId1223" Type="http://schemas.openxmlformats.org/officeDocument/2006/relationships/hyperlink" Target="https://twitter.com/thehuggroup" TargetMode="External" /><Relationship Id="rId1224" Type="http://schemas.openxmlformats.org/officeDocument/2006/relationships/hyperlink" Target="https://twitter.com/n_q_p_c" TargetMode="External" /><Relationship Id="rId1225" Type="http://schemas.openxmlformats.org/officeDocument/2006/relationships/hyperlink" Target="https://twitter.com/drprasad77" TargetMode="External" /><Relationship Id="rId1226" Type="http://schemas.openxmlformats.org/officeDocument/2006/relationships/hyperlink" Target="https://twitter.com/fssaiindia" TargetMode="External" /><Relationship Id="rId1227" Type="http://schemas.openxmlformats.org/officeDocument/2006/relationships/hyperlink" Target="https://twitter.com/mofpi_goi" TargetMode="External" /><Relationship Id="rId1228" Type="http://schemas.openxmlformats.org/officeDocument/2006/relationships/hyperlink" Target="https://twitter.com/dominos_india" TargetMode="External" /><Relationship Id="rId1229" Type="http://schemas.openxmlformats.org/officeDocument/2006/relationships/hyperlink" Target="https://twitter.com/dominos" TargetMode="External" /><Relationship Id="rId1230" Type="http://schemas.openxmlformats.org/officeDocument/2006/relationships/hyperlink" Target="https://twitter.com/nccor" TargetMode="External" /><Relationship Id="rId1231" Type="http://schemas.openxmlformats.org/officeDocument/2006/relationships/hyperlink" Target="https://twitter.com/monitor_ph" TargetMode="External" /><Relationship Id="rId1232" Type="http://schemas.openxmlformats.org/officeDocument/2006/relationships/hyperlink" Target="https://twitter.com/harvardchansph" TargetMode="External" /><Relationship Id="rId1233" Type="http://schemas.openxmlformats.org/officeDocument/2006/relationships/hyperlink" Target="https://twitter.com/ffl_lamsouth" TargetMode="External" /><Relationship Id="rId1234" Type="http://schemas.openxmlformats.org/officeDocument/2006/relationships/hyperlink" Target="https://twitter.com/lb_southwark" TargetMode="External" /><Relationship Id="rId1235" Type="http://schemas.openxmlformats.org/officeDocument/2006/relationships/hyperlink" Target="https://twitter.com/safoodforlife" TargetMode="External" /><Relationship Id="rId1236" Type="http://schemas.openxmlformats.org/officeDocument/2006/relationships/hyperlink" Target="https://twitter.com/mayflowerfed" TargetMode="External" /><Relationship Id="rId1237" Type="http://schemas.openxmlformats.org/officeDocument/2006/relationships/hyperlink" Target="https://twitter.com/iss_education" TargetMode="External" /><Relationship Id="rId1238" Type="http://schemas.openxmlformats.org/officeDocument/2006/relationships/hyperlink" Target="https://twitter.com/cdevalicourt" TargetMode="External" /><Relationship Id="rId1239" Type="http://schemas.openxmlformats.org/officeDocument/2006/relationships/hyperlink" Target="https://twitter.com/leyfcareers" TargetMode="External" /><Relationship Id="rId1240" Type="http://schemas.openxmlformats.org/officeDocument/2006/relationships/hyperlink" Target="https://twitter.com/mayoroflondon" TargetMode="External" /><Relationship Id="rId1241" Type="http://schemas.openxmlformats.org/officeDocument/2006/relationships/hyperlink" Target="https://twitter.com/abreak4mommy" TargetMode="External" /><Relationship Id="rId1242" Type="http://schemas.openxmlformats.org/officeDocument/2006/relationships/hyperlink" Target="https://twitter.com/skoocofficial" TargetMode="External" /><Relationship Id="rId1243" Type="http://schemas.openxmlformats.org/officeDocument/2006/relationships/hyperlink" Target="https://twitter.com/schoolsimprove" TargetMode="External" /><Relationship Id="rId1244" Type="http://schemas.openxmlformats.org/officeDocument/2006/relationships/hyperlink" Target="https://twitter.com/citywide45" TargetMode="External" /><Relationship Id="rId1245" Type="http://schemas.openxmlformats.org/officeDocument/2006/relationships/comments" Target="../comments2.xml" /><Relationship Id="rId1246" Type="http://schemas.openxmlformats.org/officeDocument/2006/relationships/vmlDrawing" Target="../drawings/vmlDrawing2.vml" /><Relationship Id="rId1247" Type="http://schemas.openxmlformats.org/officeDocument/2006/relationships/table" Target="../tables/table2.xml" /><Relationship Id="rId12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pinterest.com/" TargetMode="External" /><Relationship Id="rId2" Type="http://schemas.openxmlformats.org/officeDocument/2006/relationships/hyperlink" Target="https://obesityconference.euroscicon.com/" TargetMode="External" /><Relationship Id="rId3" Type="http://schemas.openxmlformats.org/officeDocument/2006/relationships/hyperlink" Target="https://www.linkedin.com/pulse/dear-parents-lori-boxer-/" TargetMode="External" /><Relationship Id="rId4" Type="http://schemas.openxmlformats.org/officeDocument/2006/relationships/hyperlink" Target="http://seattleorganicrestaurants.com/" TargetMode="External" /><Relationship Id="rId5" Type="http://schemas.openxmlformats.org/officeDocument/2006/relationships/hyperlink" Target="http://organiclivefood.com/health/your-zip-code-matters-more-than-you-know-obesity-healthcare-costs.php" TargetMode="External" /><Relationship Id="rId6" Type="http://schemas.openxmlformats.org/officeDocument/2006/relationships/hyperlink" Target="https://www.meeproductions.com/ebfbdb/" TargetMode="External" /><Relationship Id="rId7" Type="http://schemas.openxmlformats.org/officeDocument/2006/relationships/hyperlink" Target="https://hsph.me/choicesy5rfp" TargetMode="External" /><Relationship Id="rId8" Type="http://schemas.openxmlformats.org/officeDocument/2006/relationships/hyperlink" Target="https://www.linkedin.com/posts/loriboxer_weightloss-health-fitness-activity-6564868228844138496-AsA0" TargetMode="External" /><Relationship Id="rId9" Type="http://schemas.openxmlformats.org/officeDocument/2006/relationships/hyperlink" Target="https://www.foodmatterslive.com/visit/2019-schedule/2019-sessions-details-update-the-calorie-and-sugar-reduction-programme" TargetMode="External" /><Relationship Id="rId10" Type="http://schemas.openxmlformats.org/officeDocument/2006/relationships/hyperlink" Target="http://syossetjerichotribune.com/2018/12/18/intergalactic-fitness-for-kids/" TargetMode="External" /><Relationship Id="rId11" Type="http://schemas.openxmlformats.org/officeDocument/2006/relationships/hyperlink" Target="https://www.foodmatterslive.com/visit/2019-schedule/2019-sessions-details-update-the-calorie-and-sugar-reduction-programme" TargetMode="External" /><Relationship Id="rId12" Type="http://schemas.openxmlformats.org/officeDocument/2006/relationships/hyperlink" Target="https://twitter.com/CRUK_Policy/status/1156509256658706432" TargetMode="External" /><Relationship Id="rId13" Type="http://schemas.openxmlformats.org/officeDocument/2006/relationships/hyperlink" Target="https://www.foodmatterslive.com/visit/2019-schedule/2019-sessions-details-reformulation-and-portion-size-approaches-to-meeting-calorie-and-sugar-reduction-targets" TargetMode="External" /><Relationship Id="rId14" Type="http://schemas.openxmlformats.org/officeDocument/2006/relationships/hyperlink" Target="https://soundcloud.com/radiosputnik/obesity-we-believe-liability-here-is-with-the-food-industry-expert" TargetMode="External" /><Relationship Id="rId15" Type="http://schemas.openxmlformats.org/officeDocument/2006/relationships/hyperlink" Target="https://bmcpublichealth.biomedcentral.com/articles/10.1186/s12889-019-7349-1" TargetMode="External" /><Relationship Id="rId16" Type="http://schemas.openxmlformats.org/officeDocument/2006/relationships/hyperlink" Target="https://journals.plos.org/plosone/article?id=10.1371/journal.pone.0220169" TargetMode="External" /><Relationship Id="rId17" Type="http://schemas.openxmlformats.org/officeDocument/2006/relationships/hyperlink" Target="https://bmcpediatr.biomedcentral.com/articles/10.1186/s12887-019-1647-8" TargetMode="External" /><Relationship Id="rId18" Type="http://schemas.openxmlformats.org/officeDocument/2006/relationships/hyperlink" Target="https://bmcpublichealth.biomedcentral.com/articles/10.1186/s12889-019-7406-9" TargetMode="External" /><Relationship Id="rId19" Type="http://schemas.openxmlformats.org/officeDocument/2006/relationships/hyperlink" Target="https://www.sciencedirect.com/science/article/abs/pii/S1871402119304783" TargetMode="External" /><Relationship Id="rId20" Type="http://schemas.openxmlformats.org/officeDocument/2006/relationships/hyperlink" Target="https://www.liebertpub.com/doi/10.1089/chi.2019.0064?cookieSet=1" TargetMode="External" /><Relationship Id="rId21" Type="http://schemas.openxmlformats.org/officeDocument/2006/relationships/hyperlink" Target="https://www.cambridge.org/core/journals/journal-of-developmental-origins-of-health-and-disease/article/feasibility-of-conducting-an-early-pregnancy-diet-and-lifestyle-ehealth-intervention-the-pregnancy-lifestyle-activity-nutrition-plan-project/3A370AF04F1FC628B0A1809D236CF61D#fndtn-information" TargetMode="External" /><Relationship Id="rId22" Type="http://schemas.openxmlformats.org/officeDocument/2006/relationships/hyperlink" Target="https://www.tandfonline.com/doi/full/10.1080/17437199.2019.1605838?scroll=top&amp;needAccess=true&amp;cookieSet=1" TargetMode="External" /><Relationship Id="rId23" Type="http://schemas.openxmlformats.org/officeDocument/2006/relationships/hyperlink" Target="https://www.sciencedirect.com/science/article/pii/S1471015318304033" TargetMode="External" /><Relationship Id="rId24" Type="http://schemas.openxmlformats.org/officeDocument/2006/relationships/hyperlink" Target="https://secure.jbs.elsevierhealth.com/action/getSharedSiteSession?redirect=https%3A%2F%2Fwww.nmcd-journal.com%2Farticle%2FS0939-4753%2819%2930161-9%2Fabstract&amp;rc=0" TargetMode="External" /><Relationship Id="rId25" Type="http://schemas.openxmlformats.org/officeDocument/2006/relationships/hyperlink" Target="http://seattleorganicrestaurants.com/" TargetMode="External" /><Relationship Id="rId26" Type="http://schemas.openxmlformats.org/officeDocument/2006/relationships/hyperlink" Target="http://organiclivefood.com/health/your-zip-code-matters-more-than-you-know-obesity-healthcare-costs.php" TargetMode="External" /><Relationship Id="rId27" Type="http://schemas.openxmlformats.org/officeDocument/2006/relationships/hyperlink" Target="https://www.healthydrivenchicago.com/childrens-health/taking-steps-to-address-childhood-obesity/" TargetMode="External" /><Relationship Id="rId28" Type="http://schemas.openxmlformats.org/officeDocument/2006/relationships/hyperlink" Target="https://www.epicpc.com/news/infographics/overweight-and-obesity-how-to-raise-healthy-kids/" TargetMode="External" /><Relationship Id="rId29" Type="http://schemas.openxmlformats.org/officeDocument/2006/relationships/hyperlink" Target="https://www.linkedin.com/slink?code=gfVx7AK" TargetMode="External" /><Relationship Id="rId30" Type="http://schemas.openxmlformats.org/officeDocument/2006/relationships/hyperlink" Target="https://www.shorturl.at/wKPR6" TargetMode="External" /><Relationship Id="rId31" Type="http://schemas.openxmlformats.org/officeDocument/2006/relationships/hyperlink" Target="https://www.relainstitute.com/blog/childhood-obesity/" TargetMode="External" /><Relationship Id="rId32" Type="http://schemas.openxmlformats.org/officeDocument/2006/relationships/hyperlink" Target="http://www.infantandtoddlerforum.org/toddlers-to-preschool/healthy-eating-5/how-much-to-feed" TargetMode="External" /><Relationship Id="rId33" Type="http://schemas.openxmlformats.org/officeDocument/2006/relationships/hyperlink" Target="https://www.eventbrite.co.uk/e/childhood-obesity-whole-systems-approach-workshop-tickets-64802351578?aff=ebdssbdestsearch" TargetMode="External" /><Relationship Id="rId34" Type="http://schemas.openxmlformats.org/officeDocument/2006/relationships/hyperlink" Target="https://www.selfhelp.org.uk/" TargetMode="External" /><Relationship Id="rId35" Type="http://schemas.openxmlformats.org/officeDocument/2006/relationships/hyperlink" Target="https://twitter.com/ShareAction/status/1159080499001716737" TargetMode="External" /><Relationship Id="rId36" Type="http://schemas.openxmlformats.org/officeDocument/2006/relationships/hyperlink" Target="https://www.gsttcharity.org.uk/get-involved/news-and-opinion/news/programmes-roundup-may-june-2019" TargetMode="External" /><Relationship Id="rId37" Type="http://schemas.openxmlformats.org/officeDocument/2006/relationships/hyperlink" Target="https://www.gsttcharity.org.uk/what-we-do/our-programmes/childhood-obesity-0" TargetMode="External" /><Relationship Id="rId38" Type="http://schemas.openxmlformats.org/officeDocument/2006/relationships/hyperlink" Target="https://www.gsttcharity.org.uk/content/our-place-based-approach-improving-urban-health#2" TargetMode="External" /><Relationship Id="rId39" Type="http://schemas.openxmlformats.org/officeDocument/2006/relationships/hyperlink" Target="https://www.feedinghungryminds.co.uk/rethinking-healthy-eating-in-lambeth-southwark-with-the-soil-association/" TargetMode="External" /><Relationship Id="rId40" Type="http://schemas.openxmlformats.org/officeDocument/2006/relationships/hyperlink" Target="https://shareaction.org/uk-government-clips-the-wings-of-energy-drinks/" TargetMode="External" /><Relationship Id="rId41" Type="http://schemas.openxmlformats.org/officeDocument/2006/relationships/hyperlink" Target="https://twitter.com/apiplay/status/1158399844945448960" TargetMode="External" /><Relationship Id="rId42" Type="http://schemas.openxmlformats.org/officeDocument/2006/relationships/hyperlink" Target="https://twitter.com/apiplay/status/1157603279884496896" TargetMode="External" /><Relationship Id="rId43" Type="http://schemas.openxmlformats.org/officeDocument/2006/relationships/hyperlink" Target="https://www.youtube.com/watch?v=cqYyOEA5PxU" TargetMode="External" /><Relationship Id="rId44" Type="http://schemas.openxmlformats.org/officeDocument/2006/relationships/hyperlink" Target="https://www.gasolfoundation.org/en/gasol-foundation-in-the-childhood-obesity-conference-2019/#more-10766" TargetMode="External" /><Relationship Id="rId45" Type="http://schemas.openxmlformats.org/officeDocument/2006/relationships/hyperlink" Target="https://www.pinterest.com/" TargetMode="External" /><Relationship Id="rId46" Type="http://schemas.openxmlformats.org/officeDocument/2006/relationships/hyperlink" Target="http://syossetjerichotribune.com/2018/12/18/intergalactic-fitness-for-kids/" TargetMode="External" /><Relationship Id="rId47" Type="http://schemas.openxmlformats.org/officeDocument/2006/relationships/hyperlink" Target="https://www.youtube.com/watch?v=8QvCAHRjFXw&amp;feature=youtu.be" TargetMode="External" /><Relationship Id="rId48" Type="http://schemas.openxmlformats.org/officeDocument/2006/relationships/hyperlink" Target="https://www.gov.uk/government/news/record-high-levels-of-severe-obesity-found-in-year-6-children" TargetMode="External" /><Relationship Id="rId49" Type="http://schemas.openxmlformats.org/officeDocument/2006/relationships/hyperlink" Target="https://t.co/yM0CnZH7b3#KidsFitness" TargetMode="External" /><Relationship Id="rId50" Type="http://schemas.openxmlformats.org/officeDocument/2006/relationships/hyperlink" Target="https://twitter.com/BBSRadio/status/1158097009821257728" TargetMode="External" /><Relationship Id="rId51" Type="http://schemas.openxmlformats.org/officeDocument/2006/relationships/hyperlink" Target="https://schoolsimprovement.net/why-are-school-lunches-still-so-unhealthy/" TargetMode="External" /><Relationship Id="rId52" Type="http://schemas.openxmlformats.org/officeDocument/2006/relationships/hyperlink" Target="https://www.medicalnewsbulletin.com/bpa-substitutes-causing-childhood-obesity/" TargetMode="External" /><Relationship Id="rId53" Type="http://schemas.openxmlformats.org/officeDocument/2006/relationships/hyperlink" Target="https://www.mrt.com/business/healthy_living/article/Childhood-obesity-can-be-remedied-14273829.php" TargetMode="External" /><Relationship Id="rId54" Type="http://schemas.openxmlformats.org/officeDocument/2006/relationships/hyperlink" Target="https://www.healio.com/endocrinology/obesity/news/online/%7Bb2a8ae3f-3689-4174-a52c-22b9b49a8d1d%7D/parental-education-levels-bmi-influence-childhood-obesity-risk" TargetMode="External" /><Relationship Id="rId55" Type="http://schemas.openxmlformats.org/officeDocument/2006/relationships/hyperlink" Target="https://hsph.me/choicesy5rfp" TargetMode="External" /><Relationship Id="rId56" Type="http://schemas.openxmlformats.org/officeDocument/2006/relationships/hyperlink" Target="https://twitter.com/CHOICESproject/status/1157002436525117441" TargetMode="External" /><Relationship Id="rId57" Type="http://schemas.openxmlformats.org/officeDocument/2006/relationships/hyperlink" Target="https://choicesproject.org/news/choices-partnership-opportunity-announcement-2019/" TargetMode="External" /><Relationship Id="rId58" Type="http://schemas.openxmlformats.org/officeDocument/2006/relationships/hyperlink" Target="https://twitter.com/nathanirr/status/1161236383119208449" TargetMode="External" /><Relationship Id="rId59" Type="http://schemas.openxmlformats.org/officeDocument/2006/relationships/hyperlink" Target="https://www.cityam.com/ad-industry-urges-boris-johnson-to-ditch-onerous-junk-food-ad-ban/"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3881</v>
      </c>
      <c r="BB2" s="13" t="s">
        <v>3946</v>
      </c>
      <c r="BC2" s="13" t="s">
        <v>3947</v>
      </c>
      <c r="BD2" s="119" t="s">
        <v>5482</v>
      </c>
      <c r="BE2" s="119" t="s">
        <v>5483</v>
      </c>
      <c r="BF2" s="119" t="s">
        <v>5484</v>
      </c>
      <c r="BG2" s="119" t="s">
        <v>5485</v>
      </c>
      <c r="BH2" s="119" t="s">
        <v>5486</v>
      </c>
      <c r="BI2" s="119" t="s">
        <v>5487</v>
      </c>
      <c r="BJ2" s="119" t="s">
        <v>5488</v>
      </c>
      <c r="BK2" s="119" t="s">
        <v>5489</v>
      </c>
      <c r="BL2" s="119" t="s">
        <v>5490</v>
      </c>
    </row>
    <row r="3" spans="1:64" ht="15" customHeight="1">
      <c r="A3" s="64" t="s">
        <v>212</v>
      </c>
      <c r="B3" s="64" t="s">
        <v>421</v>
      </c>
      <c r="C3" s="65" t="s">
        <v>5566</v>
      </c>
      <c r="D3" s="66">
        <v>3</v>
      </c>
      <c r="E3" s="67" t="s">
        <v>132</v>
      </c>
      <c r="F3" s="68">
        <v>35</v>
      </c>
      <c r="G3" s="65"/>
      <c r="H3" s="69"/>
      <c r="I3" s="70"/>
      <c r="J3" s="70"/>
      <c r="K3" s="34" t="s">
        <v>65</v>
      </c>
      <c r="L3" s="71">
        <v>3</v>
      </c>
      <c r="M3" s="71"/>
      <c r="N3" s="72"/>
      <c r="O3" s="78" t="s">
        <v>495</v>
      </c>
      <c r="P3" s="80">
        <v>43677.84636574074</v>
      </c>
      <c r="Q3" s="78" t="s">
        <v>497</v>
      </c>
      <c r="R3" s="83" t="s">
        <v>733</v>
      </c>
      <c r="S3" s="78" t="s">
        <v>826</v>
      </c>
      <c r="T3" s="78" t="s">
        <v>886</v>
      </c>
      <c r="U3" s="83" t="s">
        <v>1026</v>
      </c>
      <c r="V3" s="83" t="s">
        <v>1026</v>
      </c>
      <c r="W3" s="80">
        <v>43677.84636574074</v>
      </c>
      <c r="X3" s="83" t="s">
        <v>1285</v>
      </c>
      <c r="Y3" s="78"/>
      <c r="Z3" s="78"/>
      <c r="AA3" s="85" t="s">
        <v>1606</v>
      </c>
      <c r="AB3" s="85" t="s">
        <v>1927</v>
      </c>
      <c r="AC3" s="78" t="b">
        <v>0</v>
      </c>
      <c r="AD3" s="78">
        <v>1</v>
      </c>
      <c r="AE3" s="85" t="s">
        <v>1936</v>
      </c>
      <c r="AF3" s="78" t="b">
        <v>0</v>
      </c>
      <c r="AG3" s="78" t="s">
        <v>1948</v>
      </c>
      <c r="AH3" s="78"/>
      <c r="AI3" s="85" t="s">
        <v>1938</v>
      </c>
      <c r="AJ3" s="78" t="b">
        <v>0</v>
      </c>
      <c r="AK3" s="78">
        <v>0</v>
      </c>
      <c r="AL3" s="85" t="s">
        <v>1938</v>
      </c>
      <c r="AM3" s="78" t="s">
        <v>1959</v>
      </c>
      <c r="AN3" s="78" t="b">
        <v>0</v>
      </c>
      <c r="AO3" s="85" t="s">
        <v>1927</v>
      </c>
      <c r="AP3" s="78" t="s">
        <v>176</v>
      </c>
      <c r="AQ3" s="78">
        <v>0</v>
      </c>
      <c r="AR3" s="78">
        <v>0</v>
      </c>
      <c r="AS3" s="78"/>
      <c r="AT3" s="78"/>
      <c r="AU3" s="78"/>
      <c r="AV3" s="78"/>
      <c r="AW3" s="78"/>
      <c r="AX3" s="78"/>
      <c r="AY3" s="78"/>
      <c r="AZ3" s="78"/>
      <c r="BA3">
        <v>1</v>
      </c>
      <c r="BB3" s="78" t="str">
        <f>REPLACE(INDEX(GroupVertices[Group],MATCH(Edges[[#This Row],[Vertex 1]],GroupVertices[Vertex],0)),1,1,"")</f>
        <v>21</v>
      </c>
      <c r="BC3" s="78" t="str">
        <f>REPLACE(INDEX(GroupVertices[Group],MATCH(Edges[[#This Row],[Vertex 2]],GroupVertices[Vertex],0)),1,1,"")</f>
        <v>21</v>
      </c>
      <c r="BD3" s="48"/>
      <c r="BE3" s="49"/>
      <c r="BF3" s="48"/>
      <c r="BG3" s="49"/>
      <c r="BH3" s="48"/>
      <c r="BI3" s="49"/>
      <c r="BJ3" s="48"/>
      <c r="BK3" s="49"/>
      <c r="BL3" s="48"/>
    </row>
    <row r="4" spans="1:64" ht="15" customHeight="1">
      <c r="A4" s="64" t="s">
        <v>212</v>
      </c>
      <c r="B4" s="64" t="s">
        <v>422</v>
      </c>
      <c r="C4" s="65" t="s">
        <v>5566</v>
      </c>
      <c r="D4" s="66">
        <v>3</v>
      </c>
      <c r="E4" s="67" t="s">
        <v>132</v>
      </c>
      <c r="F4" s="68">
        <v>35</v>
      </c>
      <c r="G4" s="65"/>
      <c r="H4" s="69"/>
      <c r="I4" s="70"/>
      <c r="J4" s="70"/>
      <c r="K4" s="34" t="s">
        <v>65</v>
      </c>
      <c r="L4" s="77">
        <v>4</v>
      </c>
      <c r="M4" s="77"/>
      <c r="N4" s="72"/>
      <c r="O4" s="79" t="s">
        <v>496</v>
      </c>
      <c r="P4" s="81">
        <v>43677.84636574074</v>
      </c>
      <c r="Q4" s="79" t="s">
        <v>497</v>
      </c>
      <c r="R4" s="84" t="s">
        <v>733</v>
      </c>
      <c r="S4" s="79" t="s">
        <v>826</v>
      </c>
      <c r="T4" s="79" t="s">
        <v>886</v>
      </c>
      <c r="U4" s="84" t="s">
        <v>1026</v>
      </c>
      <c r="V4" s="84" t="s">
        <v>1026</v>
      </c>
      <c r="W4" s="81">
        <v>43677.84636574074</v>
      </c>
      <c r="X4" s="84" t="s">
        <v>1285</v>
      </c>
      <c r="Y4" s="79"/>
      <c r="Z4" s="79"/>
      <c r="AA4" s="82" t="s">
        <v>1606</v>
      </c>
      <c r="AB4" s="82" t="s">
        <v>1927</v>
      </c>
      <c r="AC4" s="79" t="b">
        <v>0</v>
      </c>
      <c r="AD4" s="79">
        <v>1</v>
      </c>
      <c r="AE4" s="82" t="s">
        <v>1936</v>
      </c>
      <c r="AF4" s="79" t="b">
        <v>0</v>
      </c>
      <c r="AG4" s="79" t="s">
        <v>1948</v>
      </c>
      <c r="AH4" s="79"/>
      <c r="AI4" s="82" t="s">
        <v>1938</v>
      </c>
      <c r="AJ4" s="79" t="b">
        <v>0</v>
      </c>
      <c r="AK4" s="79">
        <v>0</v>
      </c>
      <c r="AL4" s="82" t="s">
        <v>1938</v>
      </c>
      <c r="AM4" s="79" t="s">
        <v>1959</v>
      </c>
      <c r="AN4" s="79" t="b">
        <v>0</v>
      </c>
      <c r="AO4" s="82" t="s">
        <v>1927</v>
      </c>
      <c r="AP4" s="79" t="s">
        <v>176</v>
      </c>
      <c r="AQ4" s="79">
        <v>0</v>
      </c>
      <c r="AR4" s="79">
        <v>0</v>
      </c>
      <c r="AS4" s="79"/>
      <c r="AT4" s="79"/>
      <c r="AU4" s="79"/>
      <c r="AV4" s="79"/>
      <c r="AW4" s="79"/>
      <c r="AX4" s="79"/>
      <c r="AY4" s="79"/>
      <c r="AZ4" s="79"/>
      <c r="BA4">
        <v>1</v>
      </c>
      <c r="BB4" s="78" t="str">
        <f>REPLACE(INDEX(GroupVertices[Group],MATCH(Edges[[#This Row],[Vertex 1]],GroupVertices[Vertex],0)),1,1,"")</f>
        <v>21</v>
      </c>
      <c r="BC4" s="78" t="str">
        <f>REPLACE(INDEX(GroupVertices[Group],MATCH(Edges[[#This Row],[Vertex 2]],GroupVertices[Vertex],0)),1,1,"")</f>
        <v>21</v>
      </c>
      <c r="BD4" s="48">
        <v>0</v>
      </c>
      <c r="BE4" s="49">
        <v>0</v>
      </c>
      <c r="BF4" s="48">
        <v>1</v>
      </c>
      <c r="BG4" s="49">
        <v>2.7777777777777777</v>
      </c>
      <c r="BH4" s="48">
        <v>0</v>
      </c>
      <c r="BI4" s="49">
        <v>0</v>
      </c>
      <c r="BJ4" s="48">
        <v>35</v>
      </c>
      <c r="BK4" s="49">
        <v>97.22222222222223</v>
      </c>
      <c r="BL4" s="48">
        <v>36</v>
      </c>
    </row>
    <row r="5" spans="1:64" ht="15">
      <c r="A5" s="64" t="s">
        <v>212</v>
      </c>
      <c r="B5" s="64" t="s">
        <v>423</v>
      </c>
      <c r="C5" s="65" t="s">
        <v>5566</v>
      </c>
      <c r="D5" s="66">
        <v>3</v>
      </c>
      <c r="E5" s="67" t="s">
        <v>132</v>
      </c>
      <c r="F5" s="68">
        <v>35</v>
      </c>
      <c r="G5" s="65"/>
      <c r="H5" s="69"/>
      <c r="I5" s="70"/>
      <c r="J5" s="70"/>
      <c r="K5" s="34" t="s">
        <v>65</v>
      </c>
      <c r="L5" s="77">
        <v>5</v>
      </c>
      <c r="M5" s="77"/>
      <c r="N5" s="72"/>
      <c r="O5" s="79" t="s">
        <v>496</v>
      </c>
      <c r="P5" s="81">
        <v>43677.84744212963</v>
      </c>
      <c r="Q5" s="79" t="s">
        <v>498</v>
      </c>
      <c r="R5" s="84" t="s">
        <v>733</v>
      </c>
      <c r="S5" s="79" t="s">
        <v>826</v>
      </c>
      <c r="T5" s="79" t="s">
        <v>886</v>
      </c>
      <c r="U5" s="84" t="s">
        <v>1027</v>
      </c>
      <c r="V5" s="84" t="s">
        <v>1027</v>
      </c>
      <c r="W5" s="81">
        <v>43677.84744212963</v>
      </c>
      <c r="X5" s="84" t="s">
        <v>1286</v>
      </c>
      <c r="Y5" s="79"/>
      <c r="Z5" s="79"/>
      <c r="AA5" s="82" t="s">
        <v>1607</v>
      </c>
      <c r="AB5" s="82" t="s">
        <v>1928</v>
      </c>
      <c r="AC5" s="79" t="b">
        <v>0</v>
      </c>
      <c r="AD5" s="79">
        <v>1</v>
      </c>
      <c r="AE5" s="82" t="s">
        <v>1937</v>
      </c>
      <c r="AF5" s="79" t="b">
        <v>0</v>
      </c>
      <c r="AG5" s="79" t="s">
        <v>1948</v>
      </c>
      <c r="AH5" s="79"/>
      <c r="AI5" s="82" t="s">
        <v>1938</v>
      </c>
      <c r="AJ5" s="79" t="b">
        <v>0</v>
      </c>
      <c r="AK5" s="79">
        <v>0</v>
      </c>
      <c r="AL5" s="82" t="s">
        <v>1938</v>
      </c>
      <c r="AM5" s="79" t="s">
        <v>1959</v>
      </c>
      <c r="AN5" s="79" t="b">
        <v>0</v>
      </c>
      <c r="AO5" s="82" t="s">
        <v>1928</v>
      </c>
      <c r="AP5" s="79" t="s">
        <v>176</v>
      </c>
      <c r="AQ5" s="79">
        <v>0</v>
      </c>
      <c r="AR5" s="79">
        <v>0</v>
      </c>
      <c r="AS5" s="79"/>
      <c r="AT5" s="79"/>
      <c r="AU5" s="79"/>
      <c r="AV5" s="79"/>
      <c r="AW5" s="79"/>
      <c r="AX5" s="79"/>
      <c r="AY5" s="79"/>
      <c r="AZ5" s="79"/>
      <c r="BA5">
        <v>1</v>
      </c>
      <c r="BB5" s="78" t="str">
        <f>REPLACE(INDEX(GroupVertices[Group],MATCH(Edges[[#This Row],[Vertex 1]],GroupVertices[Vertex],0)),1,1,"")</f>
        <v>21</v>
      </c>
      <c r="BC5" s="78" t="str">
        <f>REPLACE(INDEX(GroupVertices[Group],MATCH(Edges[[#This Row],[Vertex 2]],GroupVertices[Vertex],0)),1,1,"")</f>
        <v>21</v>
      </c>
      <c r="BD5" s="48">
        <v>0</v>
      </c>
      <c r="BE5" s="49">
        <v>0</v>
      </c>
      <c r="BF5" s="48">
        <v>1</v>
      </c>
      <c r="BG5" s="49">
        <v>2.857142857142857</v>
      </c>
      <c r="BH5" s="48">
        <v>0</v>
      </c>
      <c r="BI5" s="49">
        <v>0</v>
      </c>
      <c r="BJ5" s="48">
        <v>34</v>
      </c>
      <c r="BK5" s="49">
        <v>97.14285714285714</v>
      </c>
      <c r="BL5" s="48">
        <v>35</v>
      </c>
    </row>
    <row r="6" spans="1:64" ht="15">
      <c r="A6" s="64" t="s">
        <v>212</v>
      </c>
      <c r="B6" s="64" t="s">
        <v>212</v>
      </c>
      <c r="C6" s="65" t="s">
        <v>5566</v>
      </c>
      <c r="D6" s="66">
        <v>3</v>
      </c>
      <c r="E6" s="67" t="s">
        <v>132</v>
      </c>
      <c r="F6" s="68">
        <v>35</v>
      </c>
      <c r="G6" s="65"/>
      <c r="H6" s="69"/>
      <c r="I6" s="70"/>
      <c r="J6" s="70"/>
      <c r="K6" s="34" t="s">
        <v>65</v>
      </c>
      <c r="L6" s="77">
        <v>6</v>
      </c>
      <c r="M6" s="77"/>
      <c r="N6" s="72"/>
      <c r="O6" s="79" t="s">
        <v>176</v>
      </c>
      <c r="P6" s="81">
        <v>43677.83194444444</v>
      </c>
      <c r="Q6" s="79" t="s">
        <v>499</v>
      </c>
      <c r="R6" s="84" t="s">
        <v>733</v>
      </c>
      <c r="S6" s="79" t="s">
        <v>826</v>
      </c>
      <c r="T6" s="79" t="s">
        <v>886</v>
      </c>
      <c r="U6" s="84" t="s">
        <v>1028</v>
      </c>
      <c r="V6" s="84" t="s">
        <v>1028</v>
      </c>
      <c r="W6" s="81">
        <v>43677.83194444444</v>
      </c>
      <c r="X6" s="84" t="s">
        <v>1287</v>
      </c>
      <c r="Y6" s="79"/>
      <c r="Z6" s="79"/>
      <c r="AA6" s="82" t="s">
        <v>1608</v>
      </c>
      <c r="AB6" s="79"/>
      <c r="AC6" s="79" t="b">
        <v>0</v>
      </c>
      <c r="AD6" s="79">
        <v>0</v>
      </c>
      <c r="AE6" s="82" t="s">
        <v>1938</v>
      </c>
      <c r="AF6" s="79" t="b">
        <v>0</v>
      </c>
      <c r="AG6" s="79" t="s">
        <v>1948</v>
      </c>
      <c r="AH6" s="79"/>
      <c r="AI6" s="82" t="s">
        <v>1938</v>
      </c>
      <c r="AJ6" s="79" t="b">
        <v>0</v>
      </c>
      <c r="AK6" s="79">
        <v>0</v>
      </c>
      <c r="AL6" s="82" t="s">
        <v>1938</v>
      </c>
      <c r="AM6" s="79" t="s">
        <v>1959</v>
      </c>
      <c r="AN6" s="79" t="b">
        <v>0</v>
      </c>
      <c r="AO6" s="82" t="s">
        <v>1608</v>
      </c>
      <c r="AP6" s="79" t="s">
        <v>176</v>
      </c>
      <c r="AQ6" s="79">
        <v>0</v>
      </c>
      <c r="AR6" s="79">
        <v>0</v>
      </c>
      <c r="AS6" s="79"/>
      <c r="AT6" s="79"/>
      <c r="AU6" s="79"/>
      <c r="AV6" s="79"/>
      <c r="AW6" s="79"/>
      <c r="AX6" s="79"/>
      <c r="AY6" s="79"/>
      <c r="AZ6" s="79"/>
      <c r="BA6">
        <v>1</v>
      </c>
      <c r="BB6" s="78" t="str">
        <f>REPLACE(INDEX(GroupVertices[Group],MATCH(Edges[[#This Row],[Vertex 1]],GroupVertices[Vertex],0)),1,1,"")</f>
        <v>21</v>
      </c>
      <c r="BC6" s="78" t="str">
        <f>REPLACE(INDEX(GroupVertices[Group],MATCH(Edges[[#This Row],[Vertex 2]],GroupVertices[Vertex],0)),1,1,"")</f>
        <v>21</v>
      </c>
      <c r="BD6" s="48">
        <v>0</v>
      </c>
      <c r="BE6" s="49">
        <v>0</v>
      </c>
      <c r="BF6" s="48">
        <v>1</v>
      </c>
      <c r="BG6" s="49">
        <v>2.9411764705882355</v>
      </c>
      <c r="BH6" s="48">
        <v>0</v>
      </c>
      <c r="BI6" s="49">
        <v>0</v>
      </c>
      <c r="BJ6" s="48">
        <v>33</v>
      </c>
      <c r="BK6" s="49">
        <v>97.05882352941177</v>
      </c>
      <c r="BL6" s="48">
        <v>34</v>
      </c>
    </row>
    <row r="7" spans="1:64" ht="15">
      <c r="A7" s="64" t="s">
        <v>213</v>
      </c>
      <c r="B7" s="64" t="s">
        <v>424</v>
      </c>
      <c r="C7" s="65" t="s">
        <v>5566</v>
      </c>
      <c r="D7" s="66">
        <v>3</v>
      </c>
      <c r="E7" s="67" t="s">
        <v>132</v>
      </c>
      <c r="F7" s="68">
        <v>35</v>
      </c>
      <c r="G7" s="65"/>
      <c r="H7" s="69"/>
      <c r="I7" s="70"/>
      <c r="J7" s="70"/>
      <c r="K7" s="34" t="s">
        <v>65</v>
      </c>
      <c r="L7" s="77">
        <v>7</v>
      </c>
      <c r="M7" s="77"/>
      <c r="N7" s="72"/>
      <c r="O7" s="79" t="s">
        <v>495</v>
      </c>
      <c r="P7" s="81">
        <v>43585.75001157408</v>
      </c>
      <c r="Q7" s="79" t="s">
        <v>500</v>
      </c>
      <c r="R7" s="84" t="s">
        <v>734</v>
      </c>
      <c r="S7" s="79" t="s">
        <v>827</v>
      </c>
      <c r="T7" s="79" t="s">
        <v>887</v>
      </c>
      <c r="U7" s="84" t="s">
        <v>1029</v>
      </c>
      <c r="V7" s="84" t="s">
        <v>1029</v>
      </c>
      <c r="W7" s="81">
        <v>43585.75001157408</v>
      </c>
      <c r="X7" s="84" t="s">
        <v>1288</v>
      </c>
      <c r="Y7" s="79"/>
      <c r="Z7" s="79"/>
      <c r="AA7" s="82" t="s">
        <v>1609</v>
      </c>
      <c r="AB7" s="79"/>
      <c r="AC7" s="79" t="b">
        <v>0</v>
      </c>
      <c r="AD7" s="79">
        <v>16</v>
      </c>
      <c r="AE7" s="82" t="s">
        <v>1938</v>
      </c>
      <c r="AF7" s="79" t="b">
        <v>0</v>
      </c>
      <c r="AG7" s="79" t="s">
        <v>1948</v>
      </c>
      <c r="AH7" s="79"/>
      <c r="AI7" s="82" t="s">
        <v>1938</v>
      </c>
      <c r="AJ7" s="79" t="b">
        <v>0</v>
      </c>
      <c r="AK7" s="79">
        <v>21</v>
      </c>
      <c r="AL7" s="82" t="s">
        <v>1938</v>
      </c>
      <c r="AM7" s="79" t="s">
        <v>1960</v>
      </c>
      <c r="AN7" s="79" t="b">
        <v>0</v>
      </c>
      <c r="AO7" s="82" t="s">
        <v>1609</v>
      </c>
      <c r="AP7" s="79" t="s">
        <v>1985</v>
      </c>
      <c r="AQ7" s="79">
        <v>0</v>
      </c>
      <c r="AR7" s="79">
        <v>0</v>
      </c>
      <c r="AS7" s="79"/>
      <c r="AT7" s="79"/>
      <c r="AU7" s="79"/>
      <c r="AV7" s="79"/>
      <c r="AW7" s="79"/>
      <c r="AX7" s="79"/>
      <c r="AY7" s="79"/>
      <c r="AZ7" s="79"/>
      <c r="BA7">
        <v>1</v>
      </c>
      <c r="BB7" s="78" t="str">
        <f>REPLACE(INDEX(GroupVertices[Group],MATCH(Edges[[#This Row],[Vertex 1]],GroupVertices[Vertex],0)),1,1,"")</f>
        <v>13</v>
      </c>
      <c r="BC7" s="78" t="str">
        <f>REPLACE(INDEX(GroupVertices[Group],MATCH(Edges[[#This Row],[Vertex 2]],GroupVertices[Vertex],0)),1,1,"")</f>
        <v>13</v>
      </c>
      <c r="BD7" s="48"/>
      <c r="BE7" s="49"/>
      <c r="BF7" s="48"/>
      <c r="BG7" s="49"/>
      <c r="BH7" s="48"/>
      <c r="BI7" s="49"/>
      <c r="BJ7" s="48"/>
      <c r="BK7" s="49"/>
      <c r="BL7" s="48"/>
    </row>
    <row r="8" spans="1:64" ht="15">
      <c r="A8" s="64" t="s">
        <v>214</v>
      </c>
      <c r="B8" s="64" t="s">
        <v>424</v>
      </c>
      <c r="C8" s="65" t="s">
        <v>5566</v>
      </c>
      <c r="D8" s="66">
        <v>3</v>
      </c>
      <c r="E8" s="67" t="s">
        <v>132</v>
      </c>
      <c r="F8" s="68">
        <v>35</v>
      </c>
      <c r="G8" s="65"/>
      <c r="H8" s="69"/>
      <c r="I8" s="70"/>
      <c r="J8" s="70"/>
      <c r="K8" s="34" t="s">
        <v>65</v>
      </c>
      <c r="L8" s="77">
        <v>8</v>
      </c>
      <c r="M8" s="77"/>
      <c r="N8" s="72"/>
      <c r="O8" s="79" t="s">
        <v>495</v>
      </c>
      <c r="P8" s="81">
        <v>43677.852638888886</v>
      </c>
      <c r="Q8" s="79" t="s">
        <v>501</v>
      </c>
      <c r="R8" s="79"/>
      <c r="S8" s="79"/>
      <c r="T8" s="79"/>
      <c r="U8" s="79"/>
      <c r="V8" s="84" t="s">
        <v>1113</v>
      </c>
      <c r="W8" s="81">
        <v>43677.852638888886</v>
      </c>
      <c r="X8" s="84" t="s">
        <v>1289</v>
      </c>
      <c r="Y8" s="79"/>
      <c r="Z8" s="79"/>
      <c r="AA8" s="82" t="s">
        <v>1610</v>
      </c>
      <c r="AB8" s="79"/>
      <c r="AC8" s="79" t="b">
        <v>0</v>
      </c>
      <c r="AD8" s="79">
        <v>0</v>
      </c>
      <c r="AE8" s="82" t="s">
        <v>1938</v>
      </c>
      <c r="AF8" s="79" t="b">
        <v>0</v>
      </c>
      <c r="AG8" s="79" t="s">
        <v>1948</v>
      </c>
      <c r="AH8" s="79"/>
      <c r="AI8" s="82" t="s">
        <v>1938</v>
      </c>
      <c r="AJ8" s="79" t="b">
        <v>0</v>
      </c>
      <c r="AK8" s="79">
        <v>21</v>
      </c>
      <c r="AL8" s="82" t="s">
        <v>1609</v>
      </c>
      <c r="AM8" s="79" t="s">
        <v>1961</v>
      </c>
      <c r="AN8" s="79" t="b">
        <v>0</v>
      </c>
      <c r="AO8" s="82" t="s">
        <v>1609</v>
      </c>
      <c r="AP8" s="79" t="s">
        <v>176</v>
      </c>
      <c r="AQ8" s="79">
        <v>0</v>
      </c>
      <c r="AR8" s="79">
        <v>0</v>
      </c>
      <c r="AS8" s="79"/>
      <c r="AT8" s="79"/>
      <c r="AU8" s="79"/>
      <c r="AV8" s="79"/>
      <c r="AW8" s="79"/>
      <c r="AX8" s="79"/>
      <c r="AY8" s="79"/>
      <c r="AZ8" s="79"/>
      <c r="BA8">
        <v>1</v>
      </c>
      <c r="BB8" s="78" t="str">
        <f>REPLACE(INDEX(GroupVertices[Group],MATCH(Edges[[#This Row],[Vertex 1]],GroupVertices[Vertex],0)),1,1,"")</f>
        <v>13</v>
      </c>
      <c r="BC8" s="78" t="str">
        <f>REPLACE(INDEX(GroupVertices[Group],MATCH(Edges[[#This Row],[Vertex 2]],GroupVertices[Vertex],0)),1,1,"")</f>
        <v>13</v>
      </c>
      <c r="BD8" s="48"/>
      <c r="BE8" s="49"/>
      <c r="BF8" s="48"/>
      <c r="BG8" s="49"/>
      <c r="BH8" s="48"/>
      <c r="BI8" s="49"/>
      <c r="BJ8" s="48"/>
      <c r="BK8" s="49"/>
      <c r="BL8" s="48"/>
    </row>
    <row r="9" spans="1:64" ht="15">
      <c r="A9" s="64" t="s">
        <v>213</v>
      </c>
      <c r="B9" s="64" t="s">
        <v>425</v>
      </c>
      <c r="C9" s="65" t="s">
        <v>5566</v>
      </c>
      <c r="D9" s="66">
        <v>3</v>
      </c>
      <c r="E9" s="67" t="s">
        <v>132</v>
      </c>
      <c r="F9" s="68">
        <v>35</v>
      </c>
      <c r="G9" s="65"/>
      <c r="H9" s="69"/>
      <c r="I9" s="70"/>
      <c r="J9" s="70"/>
      <c r="K9" s="34" t="s">
        <v>65</v>
      </c>
      <c r="L9" s="77">
        <v>9</v>
      </c>
      <c r="M9" s="77"/>
      <c r="N9" s="72"/>
      <c r="O9" s="79" t="s">
        <v>495</v>
      </c>
      <c r="P9" s="81">
        <v>43585.75001157408</v>
      </c>
      <c r="Q9" s="79" t="s">
        <v>500</v>
      </c>
      <c r="R9" s="84" t="s">
        <v>734</v>
      </c>
      <c r="S9" s="79" t="s">
        <v>827</v>
      </c>
      <c r="T9" s="79" t="s">
        <v>887</v>
      </c>
      <c r="U9" s="84" t="s">
        <v>1029</v>
      </c>
      <c r="V9" s="84" t="s">
        <v>1029</v>
      </c>
      <c r="W9" s="81">
        <v>43585.75001157408</v>
      </c>
      <c r="X9" s="84" t="s">
        <v>1288</v>
      </c>
      <c r="Y9" s="79"/>
      <c r="Z9" s="79"/>
      <c r="AA9" s="82" t="s">
        <v>1609</v>
      </c>
      <c r="AB9" s="79"/>
      <c r="AC9" s="79" t="b">
        <v>0</v>
      </c>
      <c r="AD9" s="79">
        <v>16</v>
      </c>
      <c r="AE9" s="82" t="s">
        <v>1938</v>
      </c>
      <c r="AF9" s="79" t="b">
        <v>0</v>
      </c>
      <c r="AG9" s="79" t="s">
        <v>1948</v>
      </c>
      <c r="AH9" s="79"/>
      <c r="AI9" s="82" t="s">
        <v>1938</v>
      </c>
      <c r="AJ9" s="79" t="b">
        <v>0</v>
      </c>
      <c r="AK9" s="79">
        <v>21</v>
      </c>
      <c r="AL9" s="82" t="s">
        <v>1938</v>
      </c>
      <c r="AM9" s="79" t="s">
        <v>1960</v>
      </c>
      <c r="AN9" s="79" t="b">
        <v>0</v>
      </c>
      <c r="AO9" s="82" t="s">
        <v>1609</v>
      </c>
      <c r="AP9" s="79" t="s">
        <v>1985</v>
      </c>
      <c r="AQ9" s="79">
        <v>0</v>
      </c>
      <c r="AR9" s="79">
        <v>0</v>
      </c>
      <c r="AS9" s="79"/>
      <c r="AT9" s="79"/>
      <c r="AU9" s="79"/>
      <c r="AV9" s="79"/>
      <c r="AW9" s="79"/>
      <c r="AX9" s="79"/>
      <c r="AY9" s="79"/>
      <c r="AZ9" s="79"/>
      <c r="BA9">
        <v>1</v>
      </c>
      <c r="BB9" s="78" t="str">
        <f>REPLACE(INDEX(GroupVertices[Group],MATCH(Edges[[#This Row],[Vertex 1]],GroupVertices[Vertex],0)),1,1,"")</f>
        <v>13</v>
      </c>
      <c r="BC9" s="78" t="str">
        <f>REPLACE(INDEX(GroupVertices[Group],MATCH(Edges[[#This Row],[Vertex 2]],GroupVertices[Vertex],0)),1,1,"")</f>
        <v>13</v>
      </c>
      <c r="BD9" s="48">
        <v>1</v>
      </c>
      <c r="BE9" s="49">
        <v>3.0303030303030303</v>
      </c>
      <c r="BF9" s="48">
        <v>0</v>
      </c>
      <c r="BG9" s="49">
        <v>0</v>
      </c>
      <c r="BH9" s="48">
        <v>0</v>
      </c>
      <c r="BI9" s="49">
        <v>0</v>
      </c>
      <c r="BJ9" s="48">
        <v>32</v>
      </c>
      <c r="BK9" s="49">
        <v>96.96969696969697</v>
      </c>
      <c r="BL9" s="48">
        <v>33</v>
      </c>
    </row>
    <row r="10" spans="1:64" ht="15">
      <c r="A10" s="64" t="s">
        <v>214</v>
      </c>
      <c r="B10" s="64" t="s">
        <v>425</v>
      </c>
      <c r="C10" s="65" t="s">
        <v>5566</v>
      </c>
      <c r="D10" s="66">
        <v>3</v>
      </c>
      <c r="E10" s="67" t="s">
        <v>132</v>
      </c>
      <c r="F10" s="68">
        <v>35</v>
      </c>
      <c r="G10" s="65"/>
      <c r="H10" s="69"/>
      <c r="I10" s="70"/>
      <c r="J10" s="70"/>
      <c r="K10" s="34" t="s">
        <v>65</v>
      </c>
      <c r="L10" s="77">
        <v>10</v>
      </c>
      <c r="M10" s="77"/>
      <c r="N10" s="72"/>
      <c r="O10" s="79" t="s">
        <v>495</v>
      </c>
      <c r="P10" s="81">
        <v>43677.852638888886</v>
      </c>
      <c r="Q10" s="79" t="s">
        <v>501</v>
      </c>
      <c r="R10" s="79"/>
      <c r="S10" s="79"/>
      <c r="T10" s="79"/>
      <c r="U10" s="79"/>
      <c r="V10" s="84" t="s">
        <v>1113</v>
      </c>
      <c r="W10" s="81">
        <v>43677.852638888886</v>
      </c>
      <c r="X10" s="84" t="s">
        <v>1289</v>
      </c>
      <c r="Y10" s="79"/>
      <c r="Z10" s="79"/>
      <c r="AA10" s="82" t="s">
        <v>1610</v>
      </c>
      <c r="AB10" s="79"/>
      <c r="AC10" s="79" t="b">
        <v>0</v>
      </c>
      <c r="AD10" s="79">
        <v>0</v>
      </c>
      <c r="AE10" s="82" t="s">
        <v>1938</v>
      </c>
      <c r="AF10" s="79" t="b">
        <v>0</v>
      </c>
      <c r="AG10" s="79" t="s">
        <v>1948</v>
      </c>
      <c r="AH10" s="79"/>
      <c r="AI10" s="82" t="s">
        <v>1938</v>
      </c>
      <c r="AJ10" s="79" t="b">
        <v>0</v>
      </c>
      <c r="AK10" s="79">
        <v>21</v>
      </c>
      <c r="AL10" s="82" t="s">
        <v>1609</v>
      </c>
      <c r="AM10" s="79" t="s">
        <v>1961</v>
      </c>
      <c r="AN10" s="79" t="b">
        <v>0</v>
      </c>
      <c r="AO10" s="82" t="s">
        <v>1609</v>
      </c>
      <c r="AP10" s="79" t="s">
        <v>176</v>
      </c>
      <c r="AQ10" s="79">
        <v>0</v>
      </c>
      <c r="AR10" s="79">
        <v>0</v>
      </c>
      <c r="AS10" s="79"/>
      <c r="AT10" s="79"/>
      <c r="AU10" s="79"/>
      <c r="AV10" s="79"/>
      <c r="AW10" s="79"/>
      <c r="AX10" s="79"/>
      <c r="AY10" s="79"/>
      <c r="AZ10" s="79"/>
      <c r="BA10">
        <v>1</v>
      </c>
      <c r="BB10" s="78" t="str">
        <f>REPLACE(INDEX(GroupVertices[Group],MATCH(Edges[[#This Row],[Vertex 1]],GroupVertices[Vertex],0)),1,1,"")</f>
        <v>13</v>
      </c>
      <c r="BC10" s="78" t="str">
        <f>REPLACE(INDEX(GroupVertices[Group],MATCH(Edges[[#This Row],[Vertex 2]],GroupVertices[Vertex],0)),1,1,"")</f>
        <v>13</v>
      </c>
      <c r="BD10" s="48">
        <v>0</v>
      </c>
      <c r="BE10" s="49">
        <v>0</v>
      </c>
      <c r="BF10" s="48">
        <v>0</v>
      </c>
      <c r="BG10" s="49">
        <v>0</v>
      </c>
      <c r="BH10" s="48">
        <v>0</v>
      </c>
      <c r="BI10" s="49">
        <v>0</v>
      </c>
      <c r="BJ10" s="48">
        <v>22</v>
      </c>
      <c r="BK10" s="49">
        <v>100</v>
      </c>
      <c r="BL10" s="48">
        <v>22</v>
      </c>
    </row>
    <row r="11" spans="1:64" ht="15">
      <c r="A11" s="64" t="s">
        <v>214</v>
      </c>
      <c r="B11" s="64" t="s">
        <v>213</v>
      </c>
      <c r="C11" s="65" t="s">
        <v>5566</v>
      </c>
      <c r="D11" s="66">
        <v>3</v>
      </c>
      <c r="E11" s="67" t="s">
        <v>132</v>
      </c>
      <c r="F11" s="68">
        <v>35</v>
      </c>
      <c r="G11" s="65"/>
      <c r="H11" s="69"/>
      <c r="I11" s="70"/>
      <c r="J11" s="70"/>
      <c r="K11" s="34" t="s">
        <v>65</v>
      </c>
      <c r="L11" s="77">
        <v>11</v>
      </c>
      <c r="M11" s="77"/>
      <c r="N11" s="72"/>
      <c r="O11" s="79" t="s">
        <v>495</v>
      </c>
      <c r="P11" s="81">
        <v>43677.852638888886</v>
      </c>
      <c r="Q11" s="79" t="s">
        <v>501</v>
      </c>
      <c r="R11" s="79"/>
      <c r="S11" s="79"/>
      <c r="T11" s="79"/>
      <c r="U11" s="79"/>
      <c r="V11" s="84" t="s">
        <v>1113</v>
      </c>
      <c r="W11" s="81">
        <v>43677.852638888886</v>
      </c>
      <c r="X11" s="84" t="s">
        <v>1289</v>
      </c>
      <c r="Y11" s="79"/>
      <c r="Z11" s="79"/>
      <c r="AA11" s="82" t="s">
        <v>1610</v>
      </c>
      <c r="AB11" s="79"/>
      <c r="AC11" s="79" t="b">
        <v>0</v>
      </c>
      <c r="AD11" s="79">
        <v>0</v>
      </c>
      <c r="AE11" s="82" t="s">
        <v>1938</v>
      </c>
      <c r="AF11" s="79" t="b">
        <v>0</v>
      </c>
      <c r="AG11" s="79" t="s">
        <v>1948</v>
      </c>
      <c r="AH11" s="79"/>
      <c r="AI11" s="82" t="s">
        <v>1938</v>
      </c>
      <c r="AJ11" s="79" t="b">
        <v>0</v>
      </c>
      <c r="AK11" s="79">
        <v>21</v>
      </c>
      <c r="AL11" s="82" t="s">
        <v>1609</v>
      </c>
      <c r="AM11" s="79" t="s">
        <v>1961</v>
      </c>
      <c r="AN11" s="79" t="b">
        <v>0</v>
      </c>
      <c r="AO11" s="82" t="s">
        <v>1609</v>
      </c>
      <c r="AP11" s="79" t="s">
        <v>176</v>
      </c>
      <c r="AQ11" s="79">
        <v>0</v>
      </c>
      <c r="AR11" s="79">
        <v>0</v>
      </c>
      <c r="AS11" s="79"/>
      <c r="AT11" s="79"/>
      <c r="AU11" s="79"/>
      <c r="AV11" s="79"/>
      <c r="AW11" s="79"/>
      <c r="AX11" s="79"/>
      <c r="AY11" s="79"/>
      <c r="AZ11" s="79"/>
      <c r="BA11">
        <v>1</v>
      </c>
      <c r="BB11" s="78" t="str">
        <f>REPLACE(INDEX(GroupVertices[Group],MATCH(Edges[[#This Row],[Vertex 1]],GroupVertices[Vertex],0)),1,1,"")</f>
        <v>13</v>
      </c>
      <c r="BC11" s="78" t="str">
        <f>REPLACE(INDEX(GroupVertices[Group],MATCH(Edges[[#This Row],[Vertex 2]],GroupVertices[Vertex],0)),1,1,"")</f>
        <v>13</v>
      </c>
      <c r="BD11" s="48"/>
      <c r="BE11" s="49"/>
      <c r="BF11" s="48"/>
      <c r="BG11" s="49"/>
      <c r="BH11" s="48"/>
      <c r="BI11" s="49"/>
      <c r="BJ11" s="48"/>
      <c r="BK11" s="49"/>
      <c r="BL11" s="48"/>
    </row>
    <row r="12" spans="1:64" ht="15">
      <c r="A12" s="64" t="s">
        <v>215</v>
      </c>
      <c r="B12" s="64" t="s">
        <v>426</v>
      </c>
      <c r="C12" s="65" t="s">
        <v>5566</v>
      </c>
      <c r="D12" s="66">
        <v>3</v>
      </c>
      <c r="E12" s="67" t="s">
        <v>132</v>
      </c>
      <c r="F12" s="68">
        <v>35</v>
      </c>
      <c r="G12" s="65"/>
      <c r="H12" s="69"/>
      <c r="I12" s="70"/>
      <c r="J12" s="70"/>
      <c r="K12" s="34" t="s">
        <v>65</v>
      </c>
      <c r="L12" s="77">
        <v>12</v>
      </c>
      <c r="M12" s="77"/>
      <c r="N12" s="72"/>
      <c r="O12" s="79" t="s">
        <v>495</v>
      </c>
      <c r="P12" s="81">
        <v>43678.54888888889</v>
      </c>
      <c r="Q12" s="79" t="s">
        <v>502</v>
      </c>
      <c r="R12" s="84" t="s">
        <v>735</v>
      </c>
      <c r="S12" s="79" t="s">
        <v>828</v>
      </c>
      <c r="T12" s="79" t="s">
        <v>888</v>
      </c>
      <c r="U12" s="79"/>
      <c r="V12" s="84" t="s">
        <v>1114</v>
      </c>
      <c r="W12" s="81">
        <v>43678.54888888889</v>
      </c>
      <c r="X12" s="84" t="s">
        <v>1290</v>
      </c>
      <c r="Y12" s="79"/>
      <c r="Z12" s="79"/>
      <c r="AA12" s="82" t="s">
        <v>1611</v>
      </c>
      <c r="AB12" s="79"/>
      <c r="AC12" s="79" t="b">
        <v>0</v>
      </c>
      <c r="AD12" s="79">
        <v>0</v>
      </c>
      <c r="AE12" s="82" t="s">
        <v>1938</v>
      </c>
      <c r="AF12" s="79" t="b">
        <v>0</v>
      </c>
      <c r="AG12" s="79" t="s">
        <v>1948</v>
      </c>
      <c r="AH12" s="79"/>
      <c r="AI12" s="82" t="s">
        <v>1938</v>
      </c>
      <c r="AJ12" s="79" t="b">
        <v>0</v>
      </c>
      <c r="AK12" s="79">
        <v>0</v>
      </c>
      <c r="AL12" s="82" t="s">
        <v>1938</v>
      </c>
      <c r="AM12" s="79" t="s">
        <v>1962</v>
      </c>
      <c r="AN12" s="79" t="b">
        <v>0</v>
      </c>
      <c r="AO12" s="82" t="s">
        <v>1611</v>
      </c>
      <c r="AP12" s="79" t="s">
        <v>176</v>
      </c>
      <c r="AQ12" s="79">
        <v>0</v>
      </c>
      <c r="AR12" s="79">
        <v>0</v>
      </c>
      <c r="AS12" s="79"/>
      <c r="AT12" s="79"/>
      <c r="AU12" s="79"/>
      <c r="AV12" s="79"/>
      <c r="AW12" s="79"/>
      <c r="AX12" s="79"/>
      <c r="AY12" s="79"/>
      <c r="AZ12" s="79"/>
      <c r="BA12">
        <v>1</v>
      </c>
      <c r="BB12" s="78" t="str">
        <f>REPLACE(INDEX(GroupVertices[Group],MATCH(Edges[[#This Row],[Vertex 1]],GroupVertices[Vertex],0)),1,1,"")</f>
        <v>51</v>
      </c>
      <c r="BC12" s="78" t="str">
        <f>REPLACE(INDEX(GroupVertices[Group],MATCH(Edges[[#This Row],[Vertex 2]],GroupVertices[Vertex],0)),1,1,"")</f>
        <v>51</v>
      </c>
      <c r="BD12" s="48">
        <v>0</v>
      </c>
      <c r="BE12" s="49">
        <v>0</v>
      </c>
      <c r="BF12" s="48">
        <v>0</v>
      </c>
      <c r="BG12" s="49">
        <v>0</v>
      </c>
      <c r="BH12" s="48">
        <v>0</v>
      </c>
      <c r="BI12" s="49">
        <v>0</v>
      </c>
      <c r="BJ12" s="48">
        <v>22</v>
      </c>
      <c r="BK12" s="49">
        <v>100</v>
      </c>
      <c r="BL12" s="48">
        <v>22</v>
      </c>
    </row>
    <row r="13" spans="1:64" ht="15">
      <c r="A13" s="64" t="s">
        <v>216</v>
      </c>
      <c r="B13" s="64" t="s">
        <v>216</v>
      </c>
      <c r="C13" s="65" t="s">
        <v>5566</v>
      </c>
      <c r="D13" s="66">
        <v>3</v>
      </c>
      <c r="E13" s="67" t="s">
        <v>132</v>
      </c>
      <c r="F13" s="68">
        <v>35</v>
      </c>
      <c r="G13" s="65"/>
      <c r="H13" s="69"/>
      <c r="I13" s="70"/>
      <c r="J13" s="70"/>
      <c r="K13" s="34" t="s">
        <v>65</v>
      </c>
      <c r="L13" s="77">
        <v>13</v>
      </c>
      <c r="M13" s="77"/>
      <c r="N13" s="72"/>
      <c r="O13" s="79" t="s">
        <v>176</v>
      </c>
      <c r="P13" s="81">
        <v>43678.561273148145</v>
      </c>
      <c r="Q13" s="79" t="s">
        <v>503</v>
      </c>
      <c r="R13" s="79"/>
      <c r="S13" s="79"/>
      <c r="T13" s="79" t="s">
        <v>889</v>
      </c>
      <c r="U13" s="84" t="s">
        <v>1030</v>
      </c>
      <c r="V13" s="84" t="s">
        <v>1030</v>
      </c>
      <c r="W13" s="81">
        <v>43678.561273148145</v>
      </c>
      <c r="X13" s="84" t="s">
        <v>1291</v>
      </c>
      <c r="Y13" s="79"/>
      <c r="Z13" s="79"/>
      <c r="AA13" s="82" t="s">
        <v>1612</v>
      </c>
      <c r="AB13" s="79"/>
      <c r="AC13" s="79" t="b">
        <v>0</v>
      </c>
      <c r="AD13" s="79">
        <v>2</v>
      </c>
      <c r="AE13" s="82" t="s">
        <v>1938</v>
      </c>
      <c r="AF13" s="79" t="b">
        <v>0</v>
      </c>
      <c r="AG13" s="79" t="s">
        <v>1948</v>
      </c>
      <c r="AH13" s="79"/>
      <c r="AI13" s="82" t="s">
        <v>1938</v>
      </c>
      <c r="AJ13" s="79" t="b">
        <v>0</v>
      </c>
      <c r="AK13" s="79">
        <v>0</v>
      </c>
      <c r="AL13" s="82" t="s">
        <v>1938</v>
      </c>
      <c r="AM13" s="79" t="s">
        <v>1961</v>
      </c>
      <c r="AN13" s="79" t="b">
        <v>0</v>
      </c>
      <c r="AO13" s="82" t="s">
        <v>1612</v>
      </c>
      <c r="AP13" s="79" t="s">
        <v>176</v>
      </c>
      <c r="AQ13" s="79">
        <v>0</v>
      </c>
      <c r="AR13" s="79">
        <v>0</v>
      </c>
      <c r="AS13" s="79" t="s">
        <v>1986</v>
      </c>
      <c r="AT13" s="79" t="s">
        <v>1988</v>
      </c>
      <c r="AU13" s="79" t="s">
        <v>1990</v>
      </c>
      <c r="AV13" s="79" t="s">
        <v>1992</v>
      </c>
      <c r="AW13" s="79" t="s">
        <v>1994</v>
      </c>
      <c r="AX13" s="79" t="s">
        <v>1996</v>
      </c>
      <c r="AY13" s="79" t="s">
        <v>1998</v>
      </c>
      <c r="AZ13" s="84" t="s">
        <v>1999</v>
      </c>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24</v>
      </c>
      <c r="BK13" s="49">
        <v>100</v>
      </c>
      <c r="BL13" s="48">
        <v>24</v>
      </c>
    </row>
    <row r="14" spans="1:64" ht="15">
      <c r="A14" s="64" t="s">
        <v>217</v>
      </c>
      <c r="B14" s="64" t="s">
        <v>213</v>
      </c>
      <c r="C14" s="65" t="s">
        <v>5566</v>
      </c>
      <c r="D14" s="66">
        <v>3</v>
      </c>
      <c r="E14" s="67" t="s">
        <v>132</v>
      </c>
      <c r="F14" s="68">
        <v>35</v>
      </c>
      <c r="G14" s="65"/>
      <c r="H14" s="69"/>
      <c r="I14" s="70"/>
      <c r="J14" s="70"/>
      <c r="K14" s="34" t="s">
        <v>65</v>
      </c>
      <c r="L14" s="77">
        <v>14</v>
      </c>
      <c r="M14" s="77"/>
      <c r="N14" s="72"/>
      <c r="O14" s="79" t="s">
        <v>495</v>
      </c>
      <c r="P14" s="81">
        <v>43678.61039351852</v>
      </c>
      <c r="Q14" s="79" t="s">
        <v>504</v>
      </c>
      <c r="R14" s="79"/>
      <c r="S14" s="79"/>
      <c r="T14" s="79" t="s">
        <v>890</v>
      </c>
      <c r="U14" s="84" t="s">
        <v>1031</v>
      </c>
      <c r="V14" s="84" t="s">
        <v>1031</v>
      </c>
      <c r="W14" s="81">
        <v>43678.61039351852</v>
      </c>
      <c r="X14" s="84" t="s">
        <v>1292</v>
      </c>
      <c r="Y14" s="79"/>
      <c r="Z14" s="79"/>
      <c r="AA14" s="82" t="s">
        <v>1613</v>
      </c>
      <c r="AB14" s="79"/>
      <c r="AC14" s="79" t="b">
        <v>0</v>
      </c>
      <c r="AD14" s="79">
        <v>10</v>
      </c>
      <c r="AE14" s="82" t="s">
        <v>1938</v>
      </c>
      <c r="AF14" s="79" t="b">
        <v>0</v>
      </c>
      <c r="AG14" s="79" t="s">
        <v>1948</v>
      </c>
      <c r="AH14" s="79"/>
      <c r="AI14" s="82" t="s">
        <v>1938</v>
      </c>
      <c r="AJ14" s="79" t="b">
        <v>0</v>
      </c>
      <c r="AK14" s="79">
        <v>0</v>
      </c>
      <c r="AL14" s="82" t="s">
        <v>1938</v>
      </c>
      <c r="AM14" s="79" t="s">
        <v>1961</v>
      </c>
      <c r="AN14" s="79" t="b">
        <v>0</v>
      </c>
      <c r="AO14" s="82" t="s">
        <v>1613</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1</v>
      </c>
      <c r="BE14" s="49">
        <v>4.3478260869565215</v>
      </c>
      <c r="BF14" s="48">
        <v>1</v>
      </c>
      <c r="BG14" s="49">
        <v>4.3478260869565215</v>
      </c>
      <c r="BH14" s="48">
        <v>0</v>
      </c>
      <c r="BI14" s="49">
        <v>0</v>
      </c>
      <c r="BJ14" s="48">
        <v>21</v>
      </c>
      <c r="BK14" s="49">
        <v>91.30434782608695</v>
      </c>
      <c r="BL14" s="48">
        <v>23</v>
      </c>
    </row>
    <row r="15" spans="1:64" ht="15">
      <c r="A15" s="64" t="s">
        <v>218</v>
      </c>
      <c r="B15" s="64" t="s">
        <v>218</v>
      </c>
      <c r="C15" s="65" t="s">
        <v>5566</v>
      </c>
      <c r="D15" s="66">
        <v>3</v>
      </c>
      <c r="E15" s="67" t="s">
        <v>132</v>
      </c>
      <c r="F15" s="68">
        <v>35</v>
      </c>
      <c r="G15" s="65"/>
      <c r="H15" s="69"/>
      <c r="I15" s="70"/>
      <c r="J15" s="70"/>
      <c r="K15" s="34" t="s">
        <v>65</v>
      </c>
      <c r="L15" s="77">
        <v>15</v>
      </c>
      <c r="M15" s="77"/>
      <c r="N15" s="72"/>
      <c r="O15" s="79" t="s">
        <v>176</v>
      </c>
      <c r="P15" s="81">
        <v>43677.8028125</v>
      </c>
      <c r="Q15" s="79" t="s">
        <v>505</v>
      </c>
      <c r="R15" s="84" t="s">
        <v>736</v>
      </c>
      <c r="S15" s="79" t="s">
        <v>829</v>
      </c>
      <c r="T15" s="79" t="s">
        <v>891</v>
      </c>
      <c r="U15" s="84" t="s">
        <v>1032</v>
      </c>
      <c r="V15" s="84" t="s">
        <v>1032</v>
      </c>
      <c r="W15" s="81">
        <v>43677.8028125</v>
      </c>
      <c r="X15" s="84" t="s">
        <v>1293</v>
      </c>
      <c r="Y15" s="79"/>
      <c r="Z15" s="79"/>
      <c r="AA15" s="82" t="s">
        <v>1614</v>
      </c>
      <c r="AB15" s="79"/>
      <c r="AC15" s="79" t="b">
        <v>0</v>
      </c>
      <c r="AD15" s="79">
        <v>1</v>
      </c>
      <c r="AE15" s="82" t="s">
        <v>1938</v>
      </c>
      <c r="AF15" s="79" t="b">
        <v>0</v>
      </c>
      <c r="AG15" s="79" t="s">
        <v>1948</v>
      </c>
      <c r="AH15" s="79"/>
      <c r="AI15" s="82" t="s">
        <v>1938</v>
      </c>
      <c r="AJ15" s="79" t="b">
        <v>0</v>
      </c>
      <c r="AK15" s="79">
        <v>1</v>
      </c>
      <c r="AL15" s="82" t="s">
        <v>1938</v>
      </c>
      <c r="AM15" s="79" t="s">
        <v>1959</v>
      </c>
      <c r="AN15" s="79" t="b">
        <v>0</v>
      </c>
      <c r="AO15" s="82" t="s">
        <v>1614</v>
      </c>
      <c r="AP15" s="79" t="s">
        <v>176</v>
      </c>
      <c r="AQ15" s="79">
        <v>0</v>
      </c>
      <c r="AR15" s="79">
        <v>0</v>
      </c>
      <c r="AS15" s="79"/>
      <c r="AT15" s="79"/>
      <c r="AU15" s="79"/>
      <c r="AV15" s="79"/>
      <c r="AW15" s="79"/>
      <c r="AX15" s="79"/>
      <c r="AY15" s="79"/>
      <c r="AZ15" s="79"/>
      <c r="BA15">
        <v>1</v>
      </c>
      <c r="BB15" s="78" t="str">
        <f>REPLACE(INDEX(GroupVertices[Group],MATCH(Edges[[#This Row],[Vertex 1]],GroupVertices[Vertex],0)),1,1,"")</f>
        <v>50</v>
      </c>
      <c r="BC15" s="78" t="str">
        <f>REPLACE(INDEX(GroupVertices[Group],MATCH(Edges[[#This Row],[Vertex 2]],GroupVertices[Vertex],0)),1,1,"")</f>
        <v>50</v>
      </c>
      <c r="BD15" s="48">
        <v>0</v>
      </c>
      <c r="BE15" s="49">
        <v>0</v>
      </c>
      <c r="BF15" s="48">
        <v>0</v>
      </c>
      <c r="BG15" s="49">
        <v>0</v>
      </c>
      <c r="BH15" s="48">
        <v>0</v>
      </c>
      <c r="BI15" s="49">
        <v>0</v>
      </c>
      <c r="BJ15" s="48">
        <v>13</v>
      </c>
      <c r="BK15" s="49">
        <v>100</v>
      </c>
      <c r="BL15" s="48">
        <v>13</v>
      </c>
    </row>
    <row r="16" spans="1:64" ht="15">
      <c r="A16" s="64" t="s">
        <v>219</v>
      </c>
      <c r="B16" s="64" t="s">
        <v>218</v>
      </c>
      <c r="C16" s="65" t="s">
        <v>5566</v>
      </c>
      <c r="D16" s="66">
        <v>3</v>
      </c>
      <c r="E16" s="67" t="s">
        <v>132</v>
      </c>
      <c r="F16" s="68">
        <v>35</v>
      </c>
      <c r="G16" s="65"/>
      <c r="H16" s="69"/>
      <c r="I16" s="70"/>
      <c r="J16" s="70"/>
      <c r="K16" s="34" t="s">
        <v>65</v>
      </c>
      <c r="L16" s="77">
        <v>16</v>
      </c>
      <c r="M16" s="77"/>
      <c r="N16" s="72"/>
      <c r="O16" s="79" t="s">
        <v>495</v>
      </c>
      <c r="P16" s="81">
        <v>43678.760046296295</v>
      </c>
      <c r="Q16" s="79" t="s">
        <v>506</v>
      </c>
      <c r="R16" s="84" t="s">
        <v>736</v>
      </c>
      <c r="S16" s="79" t="s">
        <v>829</v>
      </c>
      <c r="T16" s="79" t="s">
        <v>892</v>
      </c>
      <c r="U16" s="79"/>
      <c r="V16" s="84" t="s">
        <v>1115</v>
      </c>
      <c r="W16" s="81">
        <v>43678.760046296295</v>
      </c>
      <c r="X16" s="84" t="s">
        <v>1294</v>
      </c>
      <c r="Y16" s="79"/>
      <c r="Z16" s="79"/>
      <c r="AA16" s="82" t="s">
        <v>1615</v>
      </c>
      <c r="AB16" s="79"/>
      <c r="AC16" s="79" t="b">
        <v>0</v>
      </c>
      <c r="AD16" s="79">
        <v>0</v>
      </c>
      <c r="AE16" s="82" t="s">
        <v>1938</v>
      </c>
      <c r="AF16" s="79" t="b">
        <v>0</v>
      </c>
      <c r="AG16" s="79" t="s">
        <v>1948</v>
      </c>
      <c r="AH16" s="79"/>
      <c r="AI16" s="82" t="s">
        <v>1938</v>
      </c>
      <c r="AJ16" s="79" t="b">
        <v>0</v>
      </c>
      <c r="AK16" s="79">
        <v>1</v>
      </c>
      <c r="AL16" s="82" t="s">
        <v>1614</v>
      </c>
      <c r="AM16" s="79" t="s">
        <v>1959</v>
      </c>
      <c r="AN16" s="79" t="b">
        <v>0</v>
      </c>
      <c r="AO16" s="82" t="s">
        <v>1614</v>
      </c>
      <c r="AP16" s="79" t="s">
        <v>176</v>
      </c>
      <c r="AQ16" s="79">
        <v>0</v>
      </c>
      <c r="AR16" s="79">
        <v>0</v>
      </c>
      <c r="AS16" s="79"/>
      <c r="AT16" s="79"/>
      <c r="AU16" s="79"/>
      <c r="AV16" s="79"/>
      <c r="AW16" s="79"/>
      <c r="AX16" s="79"/>
      <c r="AY16" s="79"/>
      <c r="AZ16" s="79"/>
      <c r="BA16">
        <v>1</v>
      </c>
      <c r="BB16" s="78" t="str">
        <f>REPLACE(INDEX(GroupVertices[Group],MATCH(Edges[[#This Row],[Vertex 1]],GroupVertices[Vertex],0)),1,1,"")</f>
        <v>50</v>
      </c>
      <c r="BC16" s="78" t="str">
        <f>REPLACE(INDEX(GroupVertices[Group],MATCH(Edges[[#This Row],[Vertex 2]],GroupVertices[Vertex],0)),1,1,"")</f>
        <v>50</v>
      </c>
      <c r="BD16" s="48">
        <v>0</v>
      </c>
      <c r="BE16" s="49">
        <v>0</v>
      </c>
      <c r="BF16" s="48">
        <v>0</v>
      </c>
      <c r="BG16" s="49">
        <v>0</v>
      </c>
      <c r="BH16" s="48">
        <v>0</v>
      </c>
      <c r="BI16" s="49">
        <v>0</v>
      </c>
      <c r="BJ16" s="48">
        <v>14</v>
      </c>
      <c r="BK16" s="49">
        <v>100</v>
      </c>
      <c r="BL16" s="48">
        <v>14</v>
      </c>
    </row>
    <row r="17" spans="1:64" ht="15">
      <c r="A17" s="64" t="s">
        <v>220</v>
      </c>
      <c r="B17" s="64" t="s">
        <v>408</v>
      </c>
      <c r="C17" s="65" t="s">
        <v>5566</v>
      </c>
      <c r="D17" s="66">
        <v>3</v>
      </c>
      <c r="E17" s="67" t="s">
        <v>132</v>
      </c>
      <c r="F17" s="68">
        <v>35</v>
      </c>
      <c r="G17" s="65"/>
      <c r="H17" s="69"/>
      <c r="I17" s="70"/>
      <c r="J17" s="70"/>
      <c r="K17" s="34" t="s">
        <v>65</v>
      </c>
      <c r="L17" s="77">
        <v>17</v>
      </c>
      <c r="M17" s="77"/>
      <c r="N17" s="72"/>
      <c r="O17" s="79" t="s">
        <v>495</v>
      </c>
      <c r="P17" s="81">
        <v>43678.806122685186</v>
      </c>
      <c r="Q17" s="79" t="s">
        <v>507</v>
      </c>
      <c r="R17" s="79"/>
      <c r="S17" s="79"/>
      <c r="T17" s="79"/>
      <c r="U17" s="79"/>
      <c r="V17" s="84" t="s">
        <v>1116</v>
      </c>
      <c r="W17" s="81">
        <v>43678.806122685186</v>
      </c>
      <c r="X17" s="84" t="s">
        <v>1295</v>
      </c>
      <c r="Y17" s="79"/>
      <c r="Z17" s="79"/>
      <c r="AA17" s="82" t="s">
        <v>1616</v>
      </c>
      <c r="AB17" s="79"/>
      <c r="AC17" s="79" t="b">
        <v>0</v>
      </c>
      <c r="AD17" s="79">
        <v>0</v>
      </c>
      <c r="AE17" s="82" t="s">
        <v>1938</v>
      </c>
      <c r="AF17" s="79" t="b">
        <v>0</v>
      </c>
      <c r="AG17" s="79" t="s">
        <v>1948</v>
      </c>
      <c r="AH17" s="79"/>
      <c r="AI17" s="82" t="s">
        <v>1938</v>
      </c>
      <c r="AJ17" s="79" t="b">
        <v>0</v>
      </c>
      <c r="AK17" s="79">
        <v>2</v>
      </c>
      <c r="AL17" s="82" t="s">
        <v>1883</v>
      </c>
      <c r="AM17" s="79" t="s">
        <v>1959</v>
      </c>
      <c r="AN17" s="79" t="b">
        <v>0</v>
      </c>
      <c r="AO17" s="82" t="s">
        <v>1883</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1</v>
      </c>
      <c r="BE17" s="49">
        <v>4.761904761904762</v>
      </c>
      <c r="BF17" s="48">
        <v>0</v>
      </c>
      <c r="BG17" s="49">
        <v>0</v>
      </c>
      <c r="BH17" s="48">
        <v>0</v>
      </c>
      <c r="BI17" s="49">
        <v>0</v>
      </c>
      <c r="BJ17" s="48">
        <v>20</v>
      </c>
      <c r="BK17" s="49">
        <v>95.23809523809524</v>
      </c>
      <c r="BL17" s="48">
        <v>21</v>
      </c>
    </row>
    <row r="18" spans="1:64" ht="15">
      <c r="A18" s="64" t="s">
        <v>221</v>
      </c>
      <c r="B18" s="64" t="s">
        <v>427</v>
      </c>
      <c r="C18" s="65" t="s">
        <v>5566</v>
      </c>
      <c r="D18" s="66">
        <v>3</v>
      </c>
      <c r="E18" s="67" t="s">
        <v>132</v>
      </c>
      <c r="F18" s="68">
        <v>35</v>
      </c>
      <c r="G18" s="65"/>
      <c r="H18" s="69"/>
      <c r="I18" s="70"/>
      <c r="J18" s="70"/>
      <c r="K18" s="34" t="s">
        <v>65</v>
      </c>
      <c r="L18" s="77">
        <v>18</v>
      </c>
      <c r="M18" s="77"/>
      <c r="N18" s="72"/>
      <c r="O18" s="79" t="s">
        <v>495</v>
      </c>
      <c r="P18" s="81">
        <v>43678.88537037037</v>
      </c>
      <c r="Q18" s="79" t="s">
        <v>508</v>
      </c>
      <c r="R18" s="79"/>
      <c r="S18" s="79"/>
      <c r="T18" s="79" t="s">
        <v>893</v>
      </c>
      <c r="U18" s="79"/>
      <c r="V18" s="84" t="s">
        <v>1117</v>
      </c>
      <c r="W18" s="81">
        <v>43678.88537037037</v>
      </c>
      <c r="X18" s="84" t="s">
        <v>1296</v>
      </c>
      <c r="Y18" s="79"/>
      <c r="Z18" s="79"/>
      <c r="AA18" s="82" t="s">
        <v>1617</v>
      </c>
      <c r="AB18" s="82" t="s">
        <v>1929</v>
      </c>
      <c r="AC18" s="79" t="b">
        <v>0</v>
      </c>
      <c r="AD18" s="79">
        <v>1</v>
      </c>
      <c r="AE18" s="82" t="s">
        <v>1939</v>
      </c>
      <c r="AF18" s="79" t="b">
        <v>0</v>
      </c>
      <c r="AG18" s="79" t="s">
        <v>1948</v>
      </c>
      <c r="AH18" s="79"/>
      <c r="AI18" s="82" t="s">
        <v>1938</v>
      </c>
      <c r="AJ18" s="79" t="b">
        <v>0</v>
      </c>
      <c r="AK18" s="79">
        <v>0</v>
      </c>
      <c r="AL18" s="82" t="s">
        <v>1938</v>
      </c>
      <c r="AM18" s="79" t="s">
        <v>1959</v>
      </c>
      <c r="AN18" s="79" t="b">
        <v>0</v>
      </c>
      <c r="AO18" s="82" t="s">
        <v>1929</v>
      </c>
      <c r="AP18" s="79" t="s">
        <v>176</v>
      </c>
      <c r="AQ18" s="79">
        <v>0</v>
      </c>
      <c r="AR18" s="79">
        <v>0</v>
      </c>
      <c r="AS18" s="79"/>
      <c r="AT18" s="79"/>
      <c r="AU18" s="79"/>
      <c r="AV18" s="79"/>
      <c r="AW18" s="79"/>
      <c r="AX18" s="79"/>
      <c r="AY18" s="79"/>
      <c r="AZ18" s="79"/>
      <c r="BA18">
        <v>1</v>
      </c>
      <c r="BB18" s="78" t="str">
        <f>REPLACE(INDEX(GroupVertices[Group],MATCH(Edges[[#This Row],[Vertex 1]],GroupVertices[Vertex],0)),1,1,"")</f>
        <v>49</v>
      </c>
      <c r="BC18" s="78" t="str">
        <f>REPLACE(INDEX(GroupVertices[Group],MATCH(Edges[[#This Row],[Vertex 2]],GroupVertices[Vertex],0)),1,1,"")</f>
        <v>49</v>
      </c>
      <c r="BD18" s="48">
        <v>2</v>
      </c>
      <c r="BE18" s="49">
        <v>6.25</v>
      </c>
      <c r="BF18" s="48">
        <v>0</v>
      </c>
      <c r="BG18" s="49">
        <v>0</v>
      </c>
      <c r="BH18" s="48">
        <v>0</v>
      </c>
      <c r="BI18" s="49">
        <v>0</v>
      </c>
      <c r="BJ18" s="48">
        <v>30</v>
      </c>
      <c r="BK18" s="49">
        <v>93.75</v>
      </c>
      <c r="BL18" s="48">
        <v>32</v>
      </c>
    </row>
    <row r="19" spans="1:64" ht="15">
      <c r="A19" s="64" t="s">
        <v>222</v>
      </c>
      <c r="B19" s="64" t="s">
        <v>240</v>
      </c>
      <c r="C19" s="65" t="s">
        <v>5566</v>
      </c>
      <c r="D19" s="66">
        <v>3</v>
      </c>
      <c r="E19" s="67" t="s">
        <v>132</v>
      </c>
      <c r="F19" s="68">
        <v>35</v>
      </c>
      <c r="G19" s="65"/>
      <c r="H19" s="69"/>
      <c r="I19" s="70"/>
      <c r="J19" s="70"/>
      <c r="K19" s="34" t="s">
        <v>65</v>
      </c>
      <c r="L19" s="77">
        <v>19</v>
      </c>
      <c r="M19" s="77"/>
      <c r="N19" s="72"/>
      <c r="O19" s="79" t="s">
        <v>495</v>
      </c>
      <c r="P19" s="81">
        <v>43678.929618055554</v>
      </c>
      <c r="Q19" s="79" t="s">
        <v>509</v>
      </c>
      <c r="R19" s="79"/>
      <c r="S19" s="79"/>
      <c r="T19" s="79" t="s">
        <v>893</v>
      </c>
      <c r="U19" s="79"/>
      <c r="V19" s="84" t="s">
        <v>1118</v>
      </c>
      <c r="W19" s="81">
        <v>43678.929618055554</v>
      </c>
      <c r="X19" s="84" t="s">
        <v>1297</v>
      </c>
      <c r="Y19" s="79"/>
      <c r="Z19" s="79"/>
      <c r="AA19" s="82" t="s">
        <v>1618</v>
      </c>
      <c r="AB19" s="79"/>
      <c r="AC19" s="79" t="b">
        <v>0</v>
      </c>
      <c r="AD19" s="79">
        <v>0</v>
      </c>
      <c r="AE19" s="82" t="s">
        <v>1938</v>
      </c>
      <c r="AF19" s="79" t="b">
        <v>0</v>
      </c>
      <c r="AG19" s="79" t="s">
        <v>1948</v>
      </c>
      <c r="AH19" s="79"/>
      <c r="AI19" s="82" t="s">
        <v>1938</v>
      </c>
      <c r="AJ19" s="79" t="b">
        <v>0</v>
      </c>
      <c r="AK19" s="79">
        <v>3</v>
      </c>
      <c r="AL19" s="82" t="s">
        <v>1636</v>
      </c>
      <c r="AM19" s="79" t="s">
        <v>1959</v>
      </c>
      <c r="AN19" s="79" t="b">
        <v>0</v>
      </c>
      <c r="AO19" s="82" t="s">
        <v>1636</v>
      </c>
      <c r="AP19" s="79" t="s">
        <v>176</v>
      </c>
      <c r="AQ19" s="79">
        <v>0</v>
      </c>
      <c r="AR19" s="79">
        <v>0</v>
      </c>
      <c r="AS19" s="79"/>
      <c r="AT19" s="79"/>
      <c r="AU19" s="79"/>
      <c r="AV19" s="79"/>
      <c r="AW19" s="79"/>
      <c r="AX19" s="79"/>
      <c r="AY19" s="79"/>
      <c r="AZ19" s="79"/>
      <c r="BA19">
        <v>1</v>
      </c>
      <c r="BB19" s="78" t="str">
        <f>REPLACE(INDEX(GroupVertices[Group],MATCH(Edges[[#This Row],[Vertex 1]],GroupVertices[Vertex],0)),1,1,"")</f>
        <v>20</v>
      </c>
      <c r="BC19" s="78" t="str">
        <f>REPLACE(INDEX(GroupVertices[Group],MATCH(Edges[[#This Row],[Vertex 2]],GroupVertices[Vertex],0)),1,1,"")</f>
        <v>20</v>
      </c>
      <c r="BD19" s="48">
        <v>0</v>
      </c>
      <c r="BE19" s="49">
        <v>0</v>
      </c>
      <c r="BF19" s="48">
        <v>0</v>
      </c>
      <c r="BG19" s="49">
        <v>0</v>
      </c>
      <c r="BH19" s="48">
        <v>0</v>
      </c>
      <c r="BI19" s="49">
        <v>0</v>
      </c>
      <c r="BJ19" s="48">
        <v>23</v>
      </c>
      <c r="BK19" s="49">
        <v>100</v>
      </c>
      <c r="BL19" s="48">
        <v>23</v>
      </c>
    </row>
    <row r="20" spans="1:64" ht="15">
      <c r="A20" s="64" t="s">
        <v>223</v>
      </c>
      <c r="B20" s="64" t="s">
        <v>223</v>
      </c>
      <c r="C20" s="65" t="s">
        <v>5566</v>
      </c>
      <c r="D20" s="66">
        <v>3</v>
      </c>
      <c r="E20" s="67" t="s">
        <v>132</v>
      </c>
      <c r="F20" s="68">
        <v>35</v>
      </c>
      <c r="G20" s="65"/>
      <c r="H20" s="69"/>
      <c r="I20" s="70"/>
      <c r="J20" s="70"/>
      <c r="K20" s="34" t="s">
        <v>65</v>
      </c>
      <c r="L20" s="77">
        <v>20</v>
      </c>
      <c r="M20" s="77"/>
      <c r="N20" s="72"/>
      <c r="O20" s="79" t="s">
        <v>176</v>
      </c>
      <c r="P20" s="81">
        <v>43675.70930555555</v>
      </c>
      <c r="Q20" s="79" t="s">
        <v>510</v>
      </c>
      <c r="R20" s="84" t="s">
        <v>737</v>
      </c>
      <c r="S20" s="79" t="s">
        <v>830</v>
      </c>
      <c r="T20" s="79" t="s">
        <v>893</v>
      </c>
      <c r="U20" s="84" t="s">
        <v>1033</v>
      </c>
      <c r="V20" s="84" t="s">
        <v>1033</v>
      </c>
      <c r="W20" s="81">
        <v>43675.70930555555</v>
      </c>
      <c r="X20" s="84" t="s">
        <v>1298</v>
      </c>
      <c r="Y20" s="79"/>
      <c r="Z20" s="79"/>
      <c r="AA20" s="82" t="s">
        <v>1619</v>
      </c>
      <c r="AB20" s="79"/>
      <c r="AC20" s="79" t="b">
        <v>0</v>
      </c>
      <c r="AD20" s="79">
        <v>14</v>
      </c>
      <c r="AE20" s="82" t="s">
        <v>1938</v>
      </c>
      <c r="AF20" s="79" t="b">
        <v>0</v>
      </c>
      <c r="AG20" s="79" t="s">
        <v>1948</v>
      </c>
      <c r="AH20" s="79"/>
      <c r="AI20" s="82" t="s">
        <v>1938</v>
      </c>
      <c r="AJ20" s="79" t="b">
        <v>0</v>
      </c>
      <c r="AK20" s="79">
        <v>18</v>
      </c>
      <c r="AL20" s="82" t="s">
        <v>1938</v>
      </c>
      <c r="AM20" s="79" t="s">
        <v>1962</v>
      </c>
      <c r="AN20" s="79" t="b">
        <v>0</v>
      </c>
      <c r="AO20" s="82" t="s">
        <v>1619</v>
      </c>
      <c r="AP20" s="79" t="s">
        <v>1985</v>
      </c>
      <c r="AQ20" s="79">
        <v>0</v>
      </c>
      <c r="AR20" s="79">
        <v>0</v>
      </c>
      <c r="AS20" s="79"/>
      <c r="AT20" s="79"/>
      <c r="AU20" s="79"/>
      <c r="AV20" s="79"/>
      <c r="AW20" s="79"/>
      <c r="AX20" s="79"/>
      <c r="AY20" s="79"/>
      <c r="AZ20" s="79"/>
      <c r="BA20">
        <v>1</v>
      </c>
      <c r="BB20" s="78" t="str">
        <f>REPLACE(INDEX(GroupVertices[Group],MATCH(Edges[[#This Row],[Vertex 1]],GroupVertices[Vertex],0)),1,1,"")</f>
        <v>48</v>
      </c>
      <c r="BC20" s="78" t="str">
        <f>REPLACE(INDEX(GroupVertices[Group],MATCH(Edges[[#This Row],[Vertex 2]],GroupVertices[Vertex],0)),1,1,"")</f>
        <v>48</v>
      </c>
      <c r="BD20" s="48">
        <v>1</v>
      </c>
      <c r="BE20" s="49">
        <v>3.5714285714285716</v>
      </c>
      <c r="BF20" s="48">
        <v>0</v>
      </c>
      <c r="BG20" s="49">
        <v>0</v>
      </c>
      <c r="BH20" s="48">
        <v>0</v>
      </c>
      <c r="BI20" s="49">
        <v>0</v>
      </c>
      <c r="BJ20" s="48">
        <v>27</v>
      </c>
      <c r="BK20" s="49">
        <v>96.42857142857143</v>
      </c>
      <c r="BL20" s="48">
        <v>28</v>
      </c>
    </row>
    <row r="21" spans="1:64" ht="15">
      <c r="A21" s="64" t="s">
        <v>224</v>
      </c>
      <c r="B21" s="64" t="s">
        <v>223</v>
      </c>
      <c r="C21" s="65" t="s">
        <v>5566</v>
      </c>
      <c r="D21" s="66">
        <v>3</v>
      </c>
      <c r="E21" s="67" t="s">
        <v>132</v>
      </c>
      <c r="F21" s="68">
        <v>35</v>
      </c>
      <c r="G21" s="65"/>
      <c r="H21" s="69"/>
      <c r="I21" s="70"/>
      <c r="J21" s="70"/>
      <c r="K21" s="34" t="s">
        <v>65</v>
      </c>
      <c r="L21" s="77">
        <v>21</v>
      </c>
      <c r="M21" s="77"/>
      <c r="N21" s="72"/>
      <c r="O21" s="79" t="s">
        <v>495</v>
      </c>
      <c r="P21" s="81">
        <v>43679.035891203705</v>
      </c>
      <c r="Q21" s="79" t="s">
        <v>511</v>
      </c>
      <c r="R21" s="79"/>
      <c r="S21" s="79"/>
      <c r="T21" s="79"/>
      <c r="U21" s="79"/>
      <c r="V21" s="84" t="s">
        <v>1119</v>
      </c>
      <c r="W21" s="81">
        <v>43679.035891203705</v>
      </c>
      <c r="X21" s="84" t="s">
        <v>1299</v>
      </c>
      <c r="Y21" s="79"/>
      <c r="Z21" s="79"/>
      <c r="AA21" s="82" t="s">
        <v>1620</v>
      </c>
      <c r="AB21" s="79"/>
      <c r="AC21" s="79" t="b">
        <v>0</v>
      </c>
      <c r="AD21" s="79">
        <v>0</v>
      </c>
      <c r="AE21" s="82" t="s">
        <v>1938</v>
      </c>
      <c r="AF21" s="79" t="b">
        <v>0</v>
      </c>
      <c r="AG21" s="79" t="s">
        <v>1948</v>
      </c>
      <c r="AH21" s="79"/>
      <c r="AI21" s="82" t="s">
        <v>1938</v>
      </c>
      <c r="AJ21" s="79" t="b">
        <v>0</v>
      </c>
      <c r="AK21" s="79">
        <v>18</v>
      </c>
      <c r="AL21" s="82" t="s">
        <v>1619</v>
      </c>
      <c r="AM21" s="79" t="s">
        <v>1959</v>
      </c>
      <c r="AN21" s="79" t="b">
        <v>0</v>
      </c>
      <c r="AO21" s="82" t="s">
        <v>1619</v>
      </c>
      <c r="AP21" s="79" t="s">
        <v>176</v>
      </c>
      <c r="AQ21" s="79">
        <v>0</v>
      </c>
      <c r="AR21" s="79">
        <v>0</v>
      </c>
      <c r="AS21" s="79"/>
      <c r="AT21" s="79"/>
      <c r="AU21" s="79"/>
      <c r="AV21" s="79"/>
      <c r="AW21" s="79"/>
      <c r="AX21" s="79"/>
      <c r="AY21" s="79"/>
      <c r="AZ21" s="79"/>
      <c r="BA21">
        <v>1</v>
      </c>
      <c r="BB21" s="78" t="str">
        <f>REPLACE(INDEX(GroupVertices[Group],MATCH(Edges[[#This Row],[Vertex 1]],GroupVertices[Vertex],0)),1,1,"")</f>
        <v>48</v>
      </c>
      <c r="BC21" s="78" t="str">
        <f>REPLACE(INDEX(GroupVertices[Group],MATCH(Edges[[#This Row],[Vertex 2]],GroupVertices[Vertex],0)),1,1,"")</f>
        <v>48</v>
      </c>
      <c r="BD21" s="48">
        <v>0</v>
      </c>
      <c r="BE21" s="49">
        <v>0</v>
      </c>
      <c r="BF21" s="48">
        <v>0</v>
      </c>
      <c r="BG21" s="49">
        <v>0</v>
      </c>
      <c r="BH21" s="48">
        <v>0</v>
      </c>
      <c r="BI21" s="49">
        <v>0</v>
      </c>
      <c r="BJ21" s="48">
        <v>26</v>
      </c>
      <c r="BK21" s="49">
        <v>100</v>
      </c>
      <c r="BL21" s="48">
        <v>26</v>
      </c>
    </row>
    <row r="22" spans="1:64" ht="15">
      <c r="A22" s="64" t="s">
        <v>225</v>
      </c>
      <c r="B22" s="64" t="s">
        <v>428</v>
      </c>
      <c r="C22" s="65" t="s">
        <v>5566</v>
      </c>
      <c r="D22" s="66">
        <v>3</v>
      </c>
      <c r="E22" s="67" t="s">
        <v>132</v>
      </c>
      <c r="F22" s="68">
        <v>35</v>
      </c>
      <c r="G22" s="65"/>
      <c r="H22" s="69"/>
      <c r="I22" s="70"/>
      <c r="J22" s="70"/>
      <c r="K22" s="34" t="s">
        <v>65</v>
      </c>
      <c r="L22" s="77">
        <v>22</v>
      </c>
      <c r="M22" s="77"/>
      <c r="N22" s="72"/>
      <c r="O22" s="79" t="s">
        <v>495</v>
      </c>
      <c r="P22" s="81">
        <v>43674.273518518516</v>
      </c>
      <c r="Q22" s="79" t="s">
        <v>512</v>
      </c>
      <c r="R22" s="79"/>
      <c r="S22" s="79"/>
      <c r="T22" s="79" t="s">
        <v>894</v>
      </c>
      <c r="U22" s="84" t="s">
        <v>1034</v>
      </c>
      <c r="V22" s="84" t="s">
        <v>1034</v>
      </c>
      <c r="W22" s="81">
        <v>43674.273518518516</v>
      </c>
      <c r="X22" s="84" t="s">
        <v>1300</v>
      </c>
      <c r="Y22" s="79"/>
      <c r="Z22" s="79"/>
      <c r="AA22" s="82" t="s">
        <v>1621</v>
      </c>
      <c r="AB22" s="79"/>
      <c r="AC22" s="79" t="b">
        <v>0</v>
      </c>
      <c r="AD22" s="79">
        <v>50</v>
      </c>
      <c r="AE22" s="82" t="s">
        <v>1938</v>
      </c>
      <c r="AF22" s="79" t="b">
        <v>0</v>
      </c>
      <c r="AG22" s="79" t="s">
        <v>1948</v>
      </c>
      <c r="AH22" s="79"/>
      <c r="AI22" s="82" t="s">
        <v>1938</v>
      </c>
      <c r="AJ22" s="79" t="b">
        <v>0</v>
      </c>
      <c r="AK22" s="79">
        <v>11</v>
      </c>
      <c r="AL22" s="82" t="s">
        <v>1938</v>
      </c>
      <c r="AM22" s="79" t="s">
        <v>1961</v>
      </c>
      <c r="AN22" s="79" t="b">
        <v>0</v>
      </c>
      <c r="AO22" s="82" t="s">
        <v>1621</v>
      </c>
      <c r="AP22" s="79" t="s">
        <v>1985</v>
      </c>
      <c r="AQ22" s="79">
        <v>0</v>
      </c>
      <c r="AR22" s="79">
        <v>0</v>
      </c>
      <c r="AS22" s="79"/>
      <c r="AT22" s="79"/>
      <c r="AU22" s="79"/>
      <c r="AV22" s="79"/>
      <c r="AW22" s="79"/>
      <c r="AX22" s="79"/>
      <c r="AY22" s="79"/>
      <c r="AZ22" s="79"/>
      <c r="BA22">
        <v>1</v>
      </c>
      <c r="BB22" s="78" t="str">
        <f>REPLACE(INDEX(GroupVertices[Group],MATCH(Edges[[#This Row],[Vertex 1]],GroupVertices[Vertex],0)),1,1,"")</f>
        <v>32</v>
      </c>
      <c r="BC22" s="78" t="str">
        <f>REPLACE(INDEX(GroupVertices[Group],MATCH(Edges[[#This Row],[Vertex 2]],GroupVertices[Vertex],0)),1,1,"")</f>
        <v>32</v>
      </c>
      <c r="BD22" s="48">
        <v>1</v>
      </c>
      <c r="BE22" s="49">
        <v>7.6923076923076925</v>
      </c>
      <c r="BF22" s="48">
        <v>1</v>
      </c>
      <c r="BG22" s="49">
        <v>7.6923076923076925</v>
      </c>
      <c r="BH22" s="48">
        <v>0</v>
      </c>
      <c r="BI22" s="49">
        <v>0</v>
      </c>
      <c r="BJ22" s="48">
        <v>11</v>
      </c>
      <c r="BK22" s="49">
        <v>84.61538461538461</v>
      </c>
      <c r="BL22" s="48">
        <v>13</v>
      </c>
    </row>
    <row r="23" spans="1:64" ht="15">
      <c r="A23" s="64" t="s">
        <v>226</v>
      </c>
      <c r="B23" s="64" t="s">
        <v>428</v>
      </c>
      <c r="C23" s="65" t="s">
        <v>5566</v>
      </c>
      <c r="D23" s="66">
        <v>3</v>
      </c>
      <c r="E23" s="67" t="s">
        <v>132</v>
      </c>
      <c r="F23" s="68">
        <v>35</v>
      </c>
      <c r="G23" s="65"/>
      <c r="H23" s="69"/>
      <c r="I23" s="70"/>
      <c r="J23" s="70"/>
      <c r="K23" s="34" t="s">
        <v>65</v>
      </c>
      <c r="L23" s="77">
        <v>23</v>
      </c>
      <c r="M23" s="77"/>
      <c r="N23" s="72"/>
      <c r="O23" s="79" t="s">
        <v>495</v>
      </c>
      <c r="P23" s="81">
        <v>43679.32032407408</v>
      </c>
      <c r="Q23" s="79" t="s">
        <v>513</v>
      </c>
      <c r="R23" s="79"/>
      <c r="S23" s="79"/>
      <c r="T23" s="79"/>
      <c r="U23" s="79"/>
      <c r="V23" s="84" t="s">
        <v>1120</v>
      </c>
      <c r="W23" s="81">
        <v>43679.32032407408</v>
      </c>
      <c r="X23" s="84" t="s">
        <v>1301</v>
      </c>
      <c r="Y23" s="79"/>
      <c r="Z23" s="79"/>
      <c r="AA23" s="82" t="s">
        <v>1622</v>
      </c>
      <c r="AB23" s="79"/>
      <c r="AC23" s="79" t="b">
        <v>0</v>
      </c>
      <c r="AD23" s="79">
        <v>0</v>
      </c>
      <c r="AE23" s="82" t="s">
        <v>1938</v>
      </c>
      <c r="AF23" s="79" t="b">
        <v>0</v>
      </c>
      <c r="AG23" s="79" t="s">
        <v>1948</v>
      </c>
      <c r="AH23" s="79"/>
      <c r="AI23" s="82" t="s">
        <v>1938</v>
      </c>
      <c r="AJ23" s="79" t="b">
        <v>0</v>
      </c>
      <c r="AK23" s="79">
        <v>11</v>
      </c>
      <c r="AL23" s="82" t="s">
        <v>1621</v>
      </c>
      <c r="AM23" s="79" t="s">
        <v>1963</v>
      </c>
      <c r="AN23" s="79" t="b">
        <v>0</v>
      </c>
      <c r="AO23" s="82" t="s">
        <v>1621</v>
      </c>
      <c r="AP23" s="79" t="s">
        <v>176</v>
      </c>
      <c r="AQ23" s="79">
        <v>0</v>
      </c>
      <c r="AR23" s="79">
        <v>0</v>
      </c>
      <c r="AS23" s="79"/>
      <c r="AT23" s="79"/>
      <c r="AU23" s="79"/>
      <c r="AV23" s="79"/>
      <c r="AW23" s="79"/>
      <c r="AX23" s="79"/>
      <c r="AY23" s="79"/>
      <c r="AZ23" s="79"/>
      <c r="BA23">
        <v>1</v>
      </c>
      <c r="BB23" s="78" t="str">
        <f>REPLACE(INDEX(GroupVertices[Group],MATCH(Edges[[#This Row],[Vertex 1]],GroupVertices[Vertex],0)),1,1,"")</f>
        <v>32</v>
      </c>
      <c r="BC23" s="78" t="str">
        <f>REPLACE(INDEX(GroupVertices[Group],MATCH(Edges[[#This Row],[Vertex 2]],GroupVertices[Vertex],0)),1,1,"")</f>
        <v>32</v>
      </c>
      <c r="BD23" s="48"/>
      <c r="BE23" s="49"/>
      <c r="BF23" s="48"/>
      <c r="BG23" s="49"/>
      <c r="BH23" s="48"/>
      <c r="BI23" s="49"/>
      <c r="BJ23" s="48"/>
      <c r="BK23" s="49"/>
      <c r="BL23" s="48"/>
    </row>
    <row r="24" spans="1:64" ht="15">
      <c r="A24" s="64" t="s">
        <v>226</v>
      </c>
      <c r="B24" s="64" t="s">
        <v>225</v>
      </c>
      <c r="C24" s="65" t="s">
        <v>5566</v>
      </c>
      <c r="D24" s="66">
        <v>3</v>
      </c>
      <c r="E24" s="67" t="s">
        <v>132</v>
      </c>
      <c r="F24" s="68">
        <v>35</v>
      </c>
      <c r="G24" s="65"/>
      <c r="H24" s="69"/>
      <c r="I24" s="70"/>
      <c r="J24" s="70"/>
      <c r="K24" s="34" t="s">
        <v>65</v>
      </c>
      <c r="L24" s="77">
        <v>24</v>
      </c>
      <c r="M24" s="77"/>
      <c r="N24" s="72"/>
      <c r="O24" s="79" t="s">
        <v>495</v>
      </c>
      <c r="P24" s="81">
        <v>43679.32032407408</v>
      </c>
      <c r="Q24" s="79" t="s">
        <v>513</v>
      </c>
      <c r="R24" s="79"/>
      <c r="S24" s="79"/>
      <c r="T24" s="79"/>
      <c r="U24" s="79"/>
      <c r="V24" s="84" t="s">
        <v>1120</v>
      </c>
      <c r="W24" s="81">
        <v>43679.32032407408</v>
      </c>
      <c r="X24" s="84" t="s">
        <v>1301</v>
      </c>
      <c r="Y24" s="79"/>
      <c r="Z24" s="79"/>
      <c r="AA24" s="82" t="s">
        <v>1622</v>
      </c>
      <c r="AB24" s="79"/>
      <c r="AC24" s="79" t="b">
        <v>0</v>
      </c>
      <c r="AD24" s="79">
        <v>0</v>
      </c>
      <c r="AE24" s="82" t="s">
        <v>1938</v>
      </c>
      <c r="AF24" s="79" t="b">
        <v>0</v>
      </c>
      <c r="AG24" s="79" t="s">
        <v>1948</v>
      </c>
      <c r="AH24" s="79"/>
      <c r="AI24" s="82" t="s">
        <v>1938</v>
      </c>
      <c r="AJ24" s="79" t="b">
        <v>0</v>
      </c>
      <c r="AK24" s="79">
        <v>11</v>
      </c>
      <c r="AL24" s="82" t="s">
        <v>1621</v>
      </c>
      <c r="AM24" s="79" t="s">
        <v>1963</v>
      </c>
      <c r="AN24" s="79" t="b">
        <v>0</v>
      </c>
      <c r="AO24" s="82" t="s">
        <v>1621</v>
      </c>
      <c r="AP24" s="79" t="s">
        <v>176</v>
      </c>
      <c r="AQ24" s="79">
        <v>0</v>
      </c>
      <c r="AR24" s="79">
        <v>0</v>
      </c>
      <c r="AS24" s="79"/>
      <c r="AT24" s="79"/>
      <c r="AU24" s="79"/>
      <c r="AV24" s="79"/>
      <c r="AW24" s="79"/>
      <c r="AX24" s="79"/>
      <c r="AY24" s="79"/>
      <c r="AZ24" s="79"/>
      <c r="BA24">
        <v>1</v>
      </c>
      <c r="BB24" s="78" t="str">
        <f>REPLACE(INDEX(GroupVertices[Group],MATCH(Edges[[#This Row],[Vertex 1]],GroupVertices[Vertex],0)),1,1,"")</f>
        <v>32</v>
      </c>
      <c r="BC24" s="78" t="str">
        <f>REPLACE(INDEX(GroupVertices[Group],MATCH(Edges[[#This Row],[Vertex 2]],GroupVertices[Vertex],0)),1,1,"")</f>
        <v>32</v>
      </c>
      <c r="BD24" s="48">
        <v>1</v>
      </c>
      <c r="BE24" s="49">
        <v>6.666666666666667</v>
      </c>
      <c r="BF24" s="48">
        <v>1</v>
      </c>
      <c r="BG24" s="49">
        <v>6.666666666666667</v>
      </c>
      <c r="BH24" s="48">
        <v>0</v>
      </c>
      <c r="BI24" s="49">
        <v>0</v>
      </c>
      <c r="BJ24" s="48">
        <v>13</v>
      </c>
      <c r="BK24" s="49">
        <v>86.66666666666667</v>
      </c>
      <c r="BL24" s="48">
        <v>15</v>
      </c>
    </row>
    <row r="25" spans="1:64" ht="15">
      <c r="A25" s="64" t="s">
        <v>227</v>
      </c>
      <c r="B25" s="64" t="s">
        <v>429</v>
      </c>
      <c r="C25" s="65" t="s">
        <v>5566</v>
      </c>
      <c r="D25" s="66">
        <v>3</v>
      </c>
      <c r="E25" s="67" t="s">
        <v>132</v>
      </c>
      <c r="F25" s="68">
        <v>35</v>
      </c>
      <c r="G25" s="65"/>
      <c r="H25" s="69"/>
      <c r="I25" s="70"/>
      <c r="J25" s="70"/>
      <c r="K25" s="34" t="s">
        <v>65</v>
      </c>
      <c r="L25" s="77">
        <v>25</v>
      </c>
      <c r="M25" s="77"/>
      <c r="N25" s="72"/>
      <c r="O25" s="79" t="s">
        <v>495</v>
      </c>
      <c r="P25" s="81">
        <v>43679.42681712963</v>
      </c>
      <c r="Q25" s="79" t="s">
        <v>514</v>
      </c>
      <c r="R25" s="79"/>
      <c r="S25" s="79"/>
      <c r="T25" s="79" t="s">
        <v>895</v>
      </c>
      <c r="U25" s="79"/>
      <c r="V25" s="84" t="s">
        <v>1121</v>
      </c>
      <c r="W25" s="81">
        <v>43679.42681712963</v>
      </c>
      <c r="X25" s="84" t="s">
        <v>1302</v>
      </c>
      <c r="Y25" s="79"/>
      <c r="Z25" s="79"/>
      <c r="AA25" s="82" t="s">
        <v>1623</v>
      </c>
      <c r="AB25" s="79"/>
      <c r="AC25" s="79" t="b">
        <v>0</v>
      </c>
      <c r="AD25" s="79">
        <v>0</v>
      </c>
      <c r="AE25" s="82" t="s">
        <v>1938</v>
      </c>
      <c r="AF25" s="79" t="b">
        <v>0</v>
      </c>
      <c r="AG25" s="79" t="s">
        <v>1948</v>
      </c>
      <c r="AH25" s="79"/>
      <c r="AI25" s="82" t="s">
        <v>1938</v>
      </c>
      <c r="AJ25" s="79" t="b">
        <v>0</v>
      </c>
      <c r="AK25" s="79">
        <v>4</v>
      </c>
      <c r="AL25" s="82" t="s">
        <v>1782</v>
      </c>
      <c r="AM25" s="79" t="s">
        <v>1963</v>
      </c>
      <c r="AN25" s="79" t="b">
        <v>0</v>
      </c>
      <c r="AO25" s="82" t="s">
        <v>1782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227</v>
      </c>
      <c r="B26" s="64" t="s">
        <v>353</v>
      </c>
      <c r="C26" s="65" t="s">
        <v>5566</v>
      </c>
      <c r="D26" s="66">
        <v>3</v>
      </c>
      <c r="E26" s="67" t="s">
        <v>132</v>
      </c>
      <c r="F26" s="68">
        <v>35</v>
      </c>
      <c r="G26" s="65"/>
      <c r="H26" s="69"/>
      <c r="I26" s="70"/>
      <c r="J26" s="70"/>
      <c r="K26" s="34" t="s">
        <v>65</v>
      </c>
      <c r="L26" s="77">
        <v>26</v>
      </c>
      <c r="M26" s="77"/>
      <c r="N26" s="72"/>
      <c r="O26" s="79" t="s">
        <v>495</v>
      </c>
      <c r="P26" s="81">
        <v>43679.42681712963</v>
      </c>
      <c r="Q26" s="79" t="s">
        <v>514</v>
      </c>
      <c r="R26" s="79"/>
      <c r="S26" s="79"/>
      <c r="T26" s="79" t="s">
        <v>895</v>
      </c>
      <c r="U26" s="79"/>
      <c r="V26" s="84" t="s">
        <v>1121</v>
      </c>
      <c r="W26" s="81">
        <v>43679.42681712963</v>
      </c>
      <c r="X26" s="84" t="s">
        <v>1302</v>
      </c>
      <c r="Y26" s="79"/>
      <c r="Z26" s="79"/>
      <c r="AA26" s="82" t="s">
        <v>1623</v>
      </c>
      <c r="AB26" s="79"/>
      <c r="AC26" s="79" t="b">
        <v>0</v>
      </c>
      <c r="AD26" s="79">
        <v>0</v>
      </c>
      <c r="AE26" s="82" t="s">
        <v>1938</v>
      </c>
      <c r="AF26" s="79" t="b">
        <v>0</v>
      </c>
      <c r="AG26" s="79" t="s">
        <v>1948</v>
      </c>
      <c r="AH26" s="79"/>
      <c r="AI26" s="82" t="s">
        <v>1938</v>
      </c>
      <c r="AJ26" s="79" t="b">
        <v>0</v>
      </c>
      <c r="AK26" s="79">
        <v>4</v>
      </c>
      <c r="AL26" s="82" t="s">
        <v>1782</v>
      </c>
      <c r="AM26" s="79" t="s">
        <v>1963</v>
      </c>
      <c r="AN26" s="79" t="b">
        <v>0</v>
      </c>
      <c r="AO26" s="82" t="s">
        <v>1782</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16</v>
      </c>
      <c r="BK26" s="49">
        <v>100</v>
      </c>
      <c r="BL26" s="48">
        <v>16</v>
      </c>
    </row>
    <row r="27" spans="1:64" ht="15">
      <c r="A27" s="64" t="s">
        <v>228</v>
      </c>
      <c r="B27" s="64" t="s">
        <v>429</v>
      </c>
      <c r="C27" s="65" t="s">
        <v>5566</v>
      </c>
      <c r="D27" s="66">
        <v>3</v>
      </c>
      <c r="E27" s="67" t="s">
        <v>132</v>
      </c>
      <c r="F27" s="68">
        <v>35</v>
      </c>
      <c r="G27" s="65"/>
      <c r="H27" s="69"/>
      <c r="I27" s="70"/>
      <c r="J27" s="70"/>
      <c r="K27" s="34" t="s">
        <v>65</v>
      </c>
      <c r="L27" s="77">
        <v>27</v>
      </c>
      <c r="M27" s="77"/>
      <c r="N27" s="72"/>
      <c r="O27" s="79" t="s">
        <v>495</v>
      </c>
      <c r="P27" s="81">
        <v>43679.55902777778</v>
      </c>
      <c r="Q27" s="79" t="s">
        <v>514</v>
      </c>
      <c r="R27" s="79"/>
      <c r="S27" s="79"/>
      <c r="T27" s="79" t="s">
        <v>895</v>
      </c>
      <c r="U27" s="79"/>
      <c r="V27" s="84" t="s">
        <v>1122</v>
      </c>
      <c r="W27" s="81">
        <v>43679.55902777778</v>
      </c>
      <c r="X27" s="84" t="s">
        <v>1303</v>
      </c>
      <c r="Y27" s="79"/>
      <c r="Z27" s="79"/>
      <c r="AA27" s="82" t="s">
        <v>1624</v>
      </c>
      <c r="AB27" s="79"/>
      <c r="AC27" s="79" t="b">
        <v>0</v>
      </c>
      <c r="AD27" s="79">
        <v>0</v>
      </c>
      <c r="AE27" s="82" t="s">
        <v>1938</v>
      </c>
      <c r="AF27" s="79" t="b">
        <v>0</v>
      </c>
      <c r="AG27" s="79" t="s">
        <v>1948</v>
      </c>
      <c r="AH27" s="79"/>
      <c r="AI27" s="82" t="s">
        <v>1938</v>
      </c>
      <c r="AJ27" s="79" t="b">
        <v>0</v>
      </c>
      <c r="AK27" s="79">
        <v>4</v>
      </c>
      <c r="AL27" s="82" t="s">
        <v>1782</v>
      </c>
      <c r="AM27" s="79" t="s">
        <v>1961</v>
      </c>
      <c r="AN27" s="79" t="b">
        <v>0</v>
      </c>
      <c r="AO27" s="82" t="s">
        <v>1782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228</v>
      </c>
      <c r="B28" s="64" t="s">
        <v>353</v>
      </c>
      <c r="C28" s="65" t="s">
        <v>5566</v>
      </c>
      <c r="D28" s="66">
        <v>3</v>
      </c>
      <c r="E28" s="67" t="s">
        <v>132</v>
      </c>
      <c r="F28" s="68">
        <v>35</v>
      </c>
      <c r="G28" s="65"/>
      <c r="H28" s="69"/>
      <c r="I28" s="70"/>
      <c r="J28" s="70"/>
      <c r="K28" s="34" t="s">
        <v>65</v>
      </c>
      <c r="L28" s="77">
        <v>28</v>
      </c>
      <c r="M28" s="77"/>
      <c r="N28" s="72"/>
      <c r="O28" s="79" t="s">
        <v>495</v>
      </c>
      <c r="P28" s="81">
        <v>43679.55902777778</v>
      </c>
      <c r="Q28" s="79" t="s">
        <v>514</v>
      </c>
      <c r="R28" s="79"/>
      <c r="S28" s="79"/>
      <c r="T28" s="79" t="s">
        <v>895</v>
      </c>
      <c r="U28" s="79"/>
      <c r="V28" s="84" t="s">
        <v>1122</v>
      </c>
      <c r="W28" s="81">
        <v>43679.55902777778</v>
      </c>
      <c r="X28" s="84" t="s">
        <v>1303</v>
      </c>
      <c r="Y28" s="79"/>
      <c r="Z28" s="79"/>
      <c r="AA28" s="82" t="s">
        <v>1624</v>
      </c>
      <c r="AB28" s="79"/>
      <c r="AC28" s="79" t="b">
        <v>0</v>
      </c>
      <c r="AD28" s="79">
        <v>0</v>
      </c>
      <c r="AE28" s="82" t="s">
        <v>1938</v>
      </c>
      <c r="AF28" s="79" t="b">
        <v>0</v>
      </c>
      <c r="AG28" s="79" t="s">
        <v>1948</v>
      </c>
      <c r="AH28" s="79"/>
      <c r="AI28" s="82" t="s">
        <v>1938</v>
      </c>
      <c r="AJ28" s="79" t="b">
        <v>0</v>
      </c>
      <c r="AK28" s="79">
        <v>4</v>
      </c>
      <c r="AL28" s="82" t="s">
        <v>1782</v>
      </c>
      <c r="AM28" s="79" t="s">
        <v>1961</v>
      </c>
      <c r="AN28" s="79" t="b">
        <v>0</v>
      </c>
      <c r="AO28" s="82" t="s">
        <v>1782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16</v>
      </c>
      <c r="BK28" s="49">
        <v>100</v>
      </c>
      <c r="BL28" s="48">
        <v>16</v>
      </c>
    </row>
    <row r="29" spans="1:64" ht="15">
      <c r="A29" s="64" t="s">
        <v>229</v>
      </c>
      <c r="B29" s="64" t="s">
        <v>430</v>
      </c>
      <c r="C29" s="65" t="s">
        <v>5566</v>
      </c>
      <c r="D29" s="66">
        <v>3</v>
      </c>
      <c r="E29" s="67" t="s">
        <v>132</v>
      </c>
      <c r="F29" s="68">
        <v>35</v>
      </c>
      <c r="G29" s="65"/>
      <c r="H29" s="69"/>
      <c r="I29" s="70"/>
      <c r="J29" s="70"/>
      <c r="K29" s="34" t="s">
        <v>65</v>
      </c>
      <c r="L29" s="77">
        <v>29</v>
      </c>
      <c r="M29" s="77"/>
      <c r="N29" s="72"/>
      <c r="O29" s="79" t="s">
        <v>495</v>
      </c>
      <c r="P29" s="81">
        <v>43679.555613425924</v>
      </c>
      <c r="Q29" s="79" t="s">
        <v>515</v>
      </c>
      <c r="R29" s="84" t="s">
        <v>738</v>
      </c>
      <c r="S29" s="79" t="s">
        <v>831</v>
      </c>
      <c r="T29" s="79" t="s">
        <v>896</v>
      </c>
      <c r="U29" s="79"/>
      <c r="V29" s="84" t="s">
        <v>1123</v>
      </c>
      <c r="W29" s="81">
        <v>43679.555613425924</v>
      </c>
      <c r="X29" s="84" t="s">
        <v>1304</v>
      </c>
      <c r="Y29" s="79"/>
      <c r="Z29" s="79"/>
      <c r="AA29" s="82" t="s">
        <v>1625</v>
      </c>
      <c r="AB29" s="79"/>
      <c r="AC29" s="79" t="b">
        <v>0</v>
      </c>
      <c r="AD29" s="79">
        <v>2</v>
      </c>
      <c r="AE29" s="82" t="s">
        <v>1938</v>
      </c>
      <c r="AF29" s="79" t="b">
        <v>0</v>
      </c>
      <c r="AG29" s="79" t="s">
        <v>1948</v>
      </c>
      <c r="AH29" s="79"/>
      <c r="AI29" s="82" t="s">
        <v>1938</v>
      </c>
      <c r="AJ29" s="79" t="b">
        <v>0</v>
      </c>
      <c r="AK29" s="79">
        <v>1</v>
      </c>
      <c r="AL29" s="82" t="s">
        <v>1938</v>
      </c>
      <c r="AM29" s="79" t="s">
        <v>1962</v>
      </c>
      <c r="AN29" s="79" t="b">
        <v>0</v>
      </c>
      <c r="AO29" s="82" t="s">
        <v>1625</v>
      </c>
      <c r="AP29" s="79" t="s">
        <v>176</v>
      </c>
      <c r="AQ29" s="79">
        <v>0</v>
      </c>
      <c r="AR29" s="79">
        <v>0</v>
      </c>
      <c r="AS29" s="79"/>
      <c r="AT29" s="79"/>
      <c r="AU29" s="79"/>
      <c r="AV29" s="79"/>
      <c r="AW29" s="79"/>
      <c r="AX29" s="79"/>
      <c r="AY29" s="79"/>
      <c r="AZ29" s="79"/>
      <c r="BA29">
        <v>1</v>
      </c>
      <c r="BB29" s="78" t="str">
        <f>REPLACE(INDEX(GroupVertices[Group],MATCH(Edges[[#This Row],[Vertex 1]],GroupVertices[Vertex],0)),1,1,"")</f>
        <v>31</v>
      </c>
      <c r="BC29" s="78" t="str">
        <f>REPLACE(INDEX(GroupVertices[Group],MATCH(Edges[[#This Row],[Vertex 2]],GroupVertices[Vertex],0)),1,1,"")</f>
        <v>31</v>
      </c>
      <c r="BD29" s="48">
        <v>1</v>
      </c>
      <c r="BE29" s="49">
        <v>5.2631578947368425</v>
      </c>
      <c r="BF29" s="48">
        <v>1</v>
      </c>
      <c r="BG29" s="49">
        <v>5.2631578947368425</v>
      </c>
      <c r="BH29" s="48">
        <v>0</v>
      </c>
      <c r="BI29" s="49">
        <v>0</v>
      </c>
      <c r="BJ29" s="48">
        <v>17</v>
      </c>
      <c r="BK29" s="49">
        <v>89.47368421052632</v>
      </c>
      <c r="BL29" s="48">
        <v>19</v>
      </c>
    </row>
    <row r="30" spans="1:64" ht="15">
      <c r="A30" s="64" t="s">
        <v>230</v>
      </c>
      <c r="B30" s="64" t="s">
        <v>430</v>
      </c>
      <c r="C30" s="65" t="s">
        <v>5566</v>
      </c>
      <c r="D30" s="66">
        <v>3</v>
      </c>
      <c r="E30" s="67" t="s">
        <v>132</v>
      </c>
      <c r="F30" s="68">
        <v>35</v>
      </c>
      <c r="G30" s="65"/>
      <c r="H30" s="69"/>
      <c r="I30" s="70"/>
      <c r="J30" s="70"/>
      <c r="K30" s="34" t="s">
        <v>65</v>
      </c>
      <c r="L30" s="77">
        <v>30</v>
      </c>
      <c r="M30" s="77"/>
      <c r="N30" s="72"/>
      <c r="O30" s="79" t="s">
        <v>495</v>
      </c>
      <c r="P30" s="81">
        <v>43679.59261574074</v>
      </c>
      <c r="Q30" s="79" t="s">
        <v>516</v>
      </c>
      <c r="R30" s="79"/>
      <c r="S30" s="79"/>
      <c r="T30" s="79"/>
      <c r="U30" s="79"/>
      <c r="V30" s="84" t="s">
        <v>1124</v>
      </c>
      <c r="W30" s="81">
        <v>43679.59261574074</v>
      </c>
      <c r="X30" s="84" t="s">
        <v>1305</v>
      </c>
      <c r="Y30" s="79"/>
      <c r="Z30" s="79"/>
      <c r="AA30" s="82" t="s">
        <v>1626</v>
      </c>
      <c r="AB30" s="79"/>
      <c r="AC30" s="79" t="b">
        <v>0</v>
      </c>
      <c r="AD30" s="79">
        <v>0</v>
      </c>
      <c r="AE30" s="82" t="s">
        <v>1938</v>
      </c>
      <c r="AF30" s="79" t="b">
        <v>0</v>
      </c>
      <c r="AG30" s="79" t="s">
        <v>1948</v>
      </c>
      <c r="AH30" s="79"/>
      <c r="AI30" s="82" t="s">
        <v>1938</v>
      </c>
      <c r="AJ30" s="79" t="b">
        <v>0</v>
      </c>
      <c r="AK30" s="79">
        <v>1</v>
      </c>
      <c r="AL30" s="82" t="s">
        <v>1625</v>
      </c>
      <c r="AM30" s="79" t="s">
        <v>1962</v>
      </c>
      <c r="AN30" s="79" t="b">
        <v>0</v>
      </c>
      <c r="AO30" s="82" t="s">
        <v>1625</v>
      </c>
      <c r="AP30" s="79" t="s">
        <v>176</v>
      </c>
      <c r="AQ30" s="79">
        <v>0</v>
      </c>
      <c r="AR30" s="79">
        <v>0</v>
      </c>
      <c r="AS30" s="79"/>
      <c r="AT30" s="79"/>
      <c r="AU30" s="79"/>
      <c r="AV30" s="79"/>
      <c r="AW30" s="79"/>
      <c r="AX30" s="79"/>
      <c r="AY30" s="79"/>
      <c r="AZ30" s="79"/>
      <c r="BA30">
        <v>1</v>
      </c>
      <c r="BB30" s="78" t="str">
        <f>REPLACE(INDEX(GroupVertices[Group],MATCH(Edges[[#This Row],[Vertex 1]],GroupVertices[Vertex],0)),1,1,"")</f>
        <v>31</v>
      </c>
      <c r="BC30" s="78" t="str">
        <f>REPLACE(INDEX(GroupVertices[Group],MATCH(Edges[[#This Row],[Vertex 2]],GroupVertices[Vertex],0)),1,1,"")</f>
        <v>31</v>
      </c>
      <c r="BD30" s="48"/>
      <c r="BE30" s="49"/>
      <c r="BF30" s="48"/>
      <c r="BG30" s="49"/>
      <c r="BH30" s="48"/>
      <c r="BI30" s="49"/>
      <c r="BJ30" s="48"/>
      <c r="BK30" s="49"/>
      <c r="BL30" s="48"/>
    </row>
    <row r="31" spans="1:64" ht="15">
      <c r="A31" s="64" t="s">
        <v>230</v>
      </c>
      <c r="B31" s="64" t="s">
        <v>229</v>
      </c>
      <c r="C31" s="65" t="s">
        <v>5566</v>
      </c>
      <c r="D31" s="66">
        <v>3</v>
      </c>
      <c r="E31" s="67" t="s">
        <v>132</v>
      </c>
      <c r="F31" s="68">
        <v>35</v>
      </c>
      <c r="G31" s="65"/>
      <c r="H31" s="69"/>
      <c r="I31" s="70"/>
      <c r="J31" s="70"/>
      <c r="K31" s="34" t="s">
        <v>65</v>
      </c>
      <c r="L31" s="77">
        <v>31</v>
      </c>
      <c r="M31" s="77"/>
      <c r="N31" s="72"/>
      <c r="O31" s="79" t="s">
        <v>495</v>
      </c>
      <c r="P31" s="81">
        <v>43679.59261574074</v>
      </c>
      <c r="Q31" s="79" t="s">
        <v>516</v>
      </c>
      <c r="R31" s="79"/>
      <c r="S31" s="79"/>
      <c r="T31" s="79"/>
      <c r="U31" s="79"/>
      <c r="V31" s="84" t="s">
        <v>1124</v>
      </c>
      <c r="W31" s="81">
        <v>43679.59261574074</v>
      </c>
      <c r="X31" s="84" t="s">
        <v>1305</v>
      </c>
      <c r="Y31" s="79"/>
      <c r="Z31" s="79"/>
      <c r="AA31" s="82" t="s">
        <v>1626</v>
      </c>
      <c r="AB31" s="79"/>
      <c r="AC31" s="79" t="b">
        <v>0</v>
      </c>
      <c r="AD31" s="79">
        <v>0</v>
      </c>
      <c r="AE31" s="82" t="s">
        <v>1938</v>
      </c>
      <c r="AF31" s="79" t="b">
        <v>0</v>
      </c>
      <c r="AG31" s="79" t="s">
        <v>1948</v>
      </c>
      <c r="AH31" s="79"/>
      <c r="AI31" s="82" t="s">
        <v>1938</v>
      </c>
      <c r="AJ31" s="79" t="b">
        <v>0</v>
      </c>
      <c r="AK31" s="79">
        <v>1</v>
      </c>
      <c r="AL31" s="82" t="s">
        <v>1625</v>
      </c>
      <c r="AM31" s="79" t="s">
        <v>1962</v>
      </c>
      <c r="AN31" s="79" t="b">
        <v>0</v>
      </c>
      <c r="AO31" s="82" t="s">
        <v>1625</v>
      </c>
      <c r="AP31" s="79" t="s">
        <v>176</v>
      </c>
      <c r="AQ31" s="79">
        <v>0</v>
      </c>
      <c r="AR31" s="79">
        <v>0</v>
      </c>
      <c r="AS31" s="79"/>
      <c r="AT31" s="79"/>
      <c r="AU31" s="79"/>
      <c r="AV31" s="79"/>
      <c r="AW31" s="79"/>
      <c r="AX31" s="79"/>
      <c r="AY31" s="79"/>
      <c r="AZ31" s="79"/>
      <c r="BA31">
        <v>1</v>
      </c>
      <c r="BB31" s="78" t="str">
        <f>REPLACE(INDEX(GroupVertices[Group],MATCH(Edges[[#This Row],[Vertex 1]],GroupVertices[Vertex],0)),1,1,"")</f>
        <v>31</v>
      </c>
      <c r="BC31" s="78" t="str">
        <f>REPLACE(INDEX(GroupVertices[Group],MATCH(Edges[[#This Row],[Vertex 2]],GroupVertices[Vertex],0)),1,1,"")</f>
        <v>31</v>
      </c>
      <c r="BD31" s="48">
        <v>1</v>
      </c>
      <c r="BE31" s="49">
        <v>5.2631578947368425</v>
      </c>
      <c r="BF31" s="48">
        <v>1</v>
      </c>
      <c r="BG31" s="49">
        <v>5.2631578947368425</v>
      </c>
      <c r="BH31" s="48">
        <v>0</v>
      </c>
      <c r="BI31" s="49">
        <v>0</v>
      </c>
      <c r="BJ31" s="48">
        <v>17</v>
      </c>
      <c r="BK31" s="49">
        <v>89.47368421052632</v>
      </c>
      <c r="BL31" s="48">
        <v>19</v>
      </c>
    </row>
    <row r="32" spans="1:64" ht="15">
      <c r="A32" s="64" t="s">
        <v>231</v>
      </c>
      <c r="B32" s="64" t="s">
        <v>345</v>
      </c>
      <c r="C32" s="65" t="s">
        <v>5566</v>
      </c>
      <c r="D32" s="66">
        <v>3</v>
      </c>
      <c r="E32" s="67" t="s">
        <v>132</v>
      </c>
      <c r="F32" s="68">
        <v>35</v>
      </c>
      <c r="G32" s="65"/>
      <c r="H32" s="69"/>
      <c r="I32" s="70"/>
      <c r="J32" s="70"/>
      <c r="K32" s="34" t="s">
        <v>65</v>
      </c>
      <c r="L32" s="77">
        <v>32</v>
      </c>
      <c r="M32" s="77"/>
      <c r="N32" s="72"/>
      <c r="O32" s="79" t="s">
        <v>495</v>
      </c>
      <c r="P32" s="81">
        <v>43679.61759259259</v>
      </c>
      <c r="Q32" s="79" t="s">
        <v>517</v>
      </c>
      <c r="R32" s="79"/>
      <c r="S32" s="79"/>
      <c r="T32" s="79"/>
      <c r="U32" s="79"/>
      <c r="V32" s="84" t="s">
        <v>1125</v>
      </c>
      <c r="W32" s="81">
        <v>43679.61759259259</v>
      </c>
      <c r="X32" s="84" t="s">
        <v>1306</v>
      </c>
      <c r="Y32" s="79"/>
      <c r="Z32" s="79"/>
      <c r="AA32" s="82" t="s">
        <v>1627</v>
      </c>
      <c r="AB32" s="79"/>
      <c r="AC32" s="79" t="b">
        <v>0</v>
      </c>
      <c r="AD32" s="79">
        <v>0</v>
      </c>
      <c r="AE32" s="82" t="s">
        <v>1938</v>
      </c>
      <c r="AF32" s="79" t="b">
        <v>0</v>
      </c>
      <c r="AG32" s="79" t="s">
        <v>1948</v>
      </c>
      <c r="AH32" s="79"/>
      <c r="AI32" s="82" t="s">
        <v>1938</v>
      </c>
      <c r="AJ32" s="79" t="b">
        <v>0</v>
      </c>
      <c r="AK32" s="79">
        <v>3</v>
      </c>
      <c r="AL32" s="82" t="s">
        <v>1879</v>
      </c>
      <c r="AM32" s="79" t="s">
        <v>1961</v>
      </c>
      <c r="AN32" s="79" t="b">
        <v>0</v>
      </c>
      <c r="AO32" s="82" t="s">
        <v>1879</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231</v>
      </c>
      <c r="B33" s="64" t="s">
        <v>408</v>
      </c>
      <c r="C33" s="65" t="s">
        <v>5566</v>
      </c>
      <c r="D33" s="66">
        <v>3</v>
      </c>
      <c r="E33" s="67" t="s">
        <v>132</v>
      </c>
      <c r="F33" s="68">
        <v>35</v>
      </c>
      <c r="G33" s="65"/>
      <c r="H33" s="69"/>
      <c r="I33" s="70"/>
      <c r="J33" s="70"/>
      <c r="K33" s="34" t="s">
        <v>65</v>
      </c>
      <c r="L33" s="77">
        <v>33</v>
      </c>
      <c r="M33" s="77"/>
      <c r="N33" s="72"/>
      <c r="O33" s="79" t="s">
        <v>495</v>
      </c>
      <c r="P33" s="81">
        <v>43679.61759259259</v>
      </c>
      <c r="Q33" s="79" t="s">
        <v>517</v>
      </c>
      <c r="R33" s="79"/>
      <c r="S33" s="79"/>
      <c r="T33" s="79"/>
      <c r="U33" s="79"/>
      <c r="V33" s="84" t="s">
        <v>1125</v>
      </c>
      <c r="W33" s="81">
        <v>43679.61759259259</v>
      </c>
      <c r="X33" s="84" t="s">
        <v>1306</v>
      </c>
      <c r="Y33" s="79"/>
      <c r="Z33" s="79"/>
      <c r="AA33" s="82" t="s">
        <v>1627</v>
      </c>
      <c r="AB33" s="79"/>
      <c r="AC33" s="79" t="b">
        <v>0</v>
      </c>
      <c r="AD33" s="79">
        <v>0</v>
      </c>
      <c r="AE33" s="82" t="s">
        <v>1938</v>
      </c>
      <c r="AF33" s="79" t="b">
        <v>0</v>
      </c>
      <c r="AG33" s="79" t="s">
        <v>1948</v>
      </c>
      <c r="AH33" s="79"/>
      <c r="AI33" s="82" t="s">
        <v>1938</v>
      </c>
      <c r="AJ33" s="79" t="b">
        <v>0</v>
      </c>
      <c r="AK33" s="79">
        <v>3</v>
      </c>
      <c r="AL33" s="82" t="s">
        <v>1879</v>
      </c>
      <c r="AM33" s="79" t="s">
        <v>1961</v>
      </c>
      <c r="AN33" s="79" t="b">
        <v>0</v>
      </c>
      <c r="AO33" s="82" t="s">
        <v>1879</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231</v>
      </c>
      <c r="B34" s="64" t="s">
        <v>407</v>
      </c>
      <c r="C34" s="65" t="s">
        <v>5566</v>
      </c>
      <c r="D34" s="66">
        <v>3</v>
      </c>
      <c r="E34" s="67" t="s">
        <v>132</v>
      </c>
      <c r="F34" s="68">
        <v>35</v>
      </c>
      <c r="G34" s="65"/>
      <c r="H34" s="69"/>
      <c r="I34" s="70"/>
      <c r="J34" s="70"/>
      <c r="K34" s="34" t="s">
        <v>65</v>
      </c>
      <c r="L34" s="77">
        <v>34</v>
      </c>
      <c r="M34" s="77"/>
      <c r="N34" s="72"/>
      <c r="O34" s="79" t="s">
        <v>495</v>
      </c>
      <c r="P34" s="81">
        <v>43679.61759259259</v>
      </c>
      <c r="Q34" s="79" t="s">
        <v>517</v>
      </c>
      <c r="R34" s="79"/>
      <c r="S34" s="79"/>
      <c r="T34" s="79"/>
      <c r="U34" s="79"/>
      <c r="V34" s="84" t="s">
        <v>1125</v>
      </c>
      <c r="W34" s="81">
        <v>43679.61759259259</v>
      </c>
      <c r="X34" s="84" t="s">
        <v>1306</v>
      </c>
      <c r="Y34" s="79"/>
      <c r="Z34" s="79"/>
      <c r="AA34" s="82" t="s">
        <v>1627</v>
      </c>
      <c r="AB34" s="79"/>
      <c r="AC34" s="79" t="b">
        <v>0</v>
      </c>
      <c r="AD34" s="79">
        <v>0</v>
      </c>
      <c r="AE34" s="82" t="s">
        <v>1938</v>
      </c>
      <c r="AF34" s="79" t="b">
        <v>0</v>
      </c>
      <c r="AG34" s="79" t="s">
        <v>1948</v>
      </c>
      <c r="AH34" s="79"/>
      <c r="AI34" s="82" t="s">
        <v>1938</v>
      </c>
      <c r="AJ34" s="79" t="b">
        <v>0</v>
      </c>
      <c r="AK34" s="79">
        <v>3</v>
      </c>
      <c r="AL34" s="82" t="s">
        <v>1879</v>
      </c>
      <c r="AM34" s="79" t="s">
        <v>1961</v>
      </c>
      <c r="AN34" s="79" t="b">
        <v>0</v>
      </c>
      <c r="AO34" s="82" t="s">
        <v>1879</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19</v>
      </c>
      <c r="BK34" s="49">
        <v>100</v>
      </c>
      <c r="BL34" s="48">
        <v>19</v>
      </c>
    </row>
    <row r="35" spans="1:64" ht="15">
      <c r="A35" s="64" t="s">
        <v>232</v>
      </c>
      <c r="B35" s="64" t="s">
        <v>232</v>
      </c>
      <c r="C35" s="65" t="s">
        <v>5566</v>
      </c>
      <c r="D35" s="66">
        <v>3</v>
      </c>
      <c r="E35" s="67" t="s">
        <v>132</v>
      </c>
      <c r="F35" s="68">
        <v>35</v>
      </c>
      <c r="G35" s="65"/>
      <c r="H35" s="69"/>
      <c r="I35" s="70"/>
      <c r="J35" s="70"/>
      <c r="K35" s="34" t="s">
        <v>65</v>
      </c>
      <c r="L35" s="77">
        <v>35</v>
      </c>
      <c r="M35" s="77"/>
      <c r="N35" s="72"/>
      <c r="O35" s="79" t="s">
        <v>176</v>
      </c>
      <c r="P35" s="81">
        <v>43679.62626157407</v>
      </c>
      <c r="Q35" s="79" t="s">
        <v>518</v>
      </c>
      <c r="R35" s="84" t="s">
        <v>739</v>
      </c>
      <c r="S35" s="79" t="s">
        <v>832</v>
      </c>
      <c r="T35" s="79" t="s">
        <v>897</v>
      </c>
      <c r="U35" s="84" t="s">
        <v>1035</v>
      </c>
      <c r="V35" s="84" t="s">
        <v>1035</v>
      </c>
      <c r="W35" s="81">
        <v>43679.62626157407</v>
      </c>
      <c r="X35" s="84" t="s">
        <v>1307</v>
      </c>
      <c r="Y35" s="79"/>
      <c r="Z35" s="79"/>
      <c r="AA35" s="82" t="s">
        <v>1628</v>
      </c>
      <c r="AB35" s="79"/>
      <c r="AC35" s="79" t="b">
        <v>0</v>
      </c>
      <c r="AD35" s="79">
        <v>0</v>
      </c>
      <c r="AE35" s="82" t="s">
        <v>1938</v>
      </c>
      <c r="AF35" s="79" t="b">
        <v>0</v>
      </c>
      <c r="AG35" s="79" t="s">
        <v>1948</v>
      </c>
      <c r="AH35" s="79"/>
      <c r="AI35" s="82" t="s">
        <v>1938</v>
      </c>
      <c r="AJ35" s="79" t="b">
        <v>0</v>
      </c>
      <c r="AK35" s="79">
        <v>0</v>
      </c>
      <c r="AL35" s="82" t="s">
        <v>1938</v>
      </c>
      <c r="AM35" s="79" t="s">
        <v>1962</v>
      </c>
      <c r="AN35" s="79" t="b">
        <v>0</v>
      </c>
      <c r="AO35" s="82" t="s">
        <v>1628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2</v>
      </c>
      <c r="BE35" s="49">
        <v>10</v>
      </c>
      <c r="BF35" s="48">
        <v>0</v>
      </c>
      <c r="BG35" s="49">
        <v>0</v>
      </c>
      <c r="BH35" s="48">
        <v>0</v>
      </c>
      <c r="BI35" s="49">
        <v>0</v>
      </c>
      <c r="BJ35" s="48">
        <v>18</v>
      </c>
      <c r="BK35" s="49">
        <v>90</v>
      </c>
      <c r="BL35" s="48">
        <v>20</v>
      </c>
    </row>
    <row r="36" spans="1:64" ht="15">
      <c r="A36" s="64" t="s">
        <v>233</v>
      </c>
      <c r="B36" s="64" t="s">
        <v>431</v>
      </c>
      <c r="C36" s="65" t="s">
        <v>5566</v>
      </c>
      <c r="D36" s="66">
        <v>3</v>
      </c>
      <c r="E36" s="67" t="s">
        <v>132</v>
      </c>
      <c r="F36" s="68">
        <v>35</v>
      </c>
      <c r="G36" s="65"/>
      <c r="H36" s="69"/>
      <c r="I36" s="70"/>
      <c r="J36" s="70"/>
      <c r="K36" s="34" t="s">
        <v>65</v>
      </c>
      <c r="L36" s="77">
        <v>36</v>
      </c>
      <c r="M36" s="77"/>
      <c r="N36" s="72"/>
      <c r="O36" s="79" t="s">
        <v>495</v>
      </c>
      <c r="P36" s="81">
        <v>43679.64855324074</v>
      </c>
      <c r="Q36" s="79" t="s">
        <v>519</v>
      </c>
      <c r="R36" s="79" t="s">
        <v>740</v>
      </c>
      <c r="S36" s="79" t="s">
        <v>833</v>
      </c>
      <c r="T36" s="79" t="s">
        <v>898</v>
      </c>
      <c r="U36" s="79"/>
      <c r="V36" s="84" t="s">
        <v>1126</v>
      </c>
      <c r="W36" s="81">
        <v>43679.64855324074</v>
      </c>
      <c r="X36" s="84" t="s">
        <v>1308</v>
      </c>
      <c r="Y36" s="79"/>
      <c r="Z36" s="79"/>
      <c r="AA36" s="82" t="s">
        <v>1629</v>
      </c>
      <c r="AB36" s="79"/>
      <c r="AC36" s="79" t="b">
        <v>0</v>
      </c>
      <c r="AD36" s="79">
        <v>1</v>
      </c>
      <c r="AE36" s="82" t="s">
        <v>1938</v>
      </c>
      <c r="AF36" s="79" t="b">
        <v>0</v>
      </c>
      <c r="AG36" s="79" t="s">
        <v>1948</v>
      </c>
      <c r="AH36" s="79"/>
      <c r="AI36" s="82" t="s">
        <v>1938</v>
      </c>
      <c r="AJ36" s="79" t="b">
        <v>0</v>
      </c>
      <c r="AK36" s="79">
        <v>1</v>
      </c>
      <c r="AL36" s="82" t="s">
        <v>1938</v>
      </c>
      <c r="AM36" s="79" t="s">
        <v>1964</v>
      </c>
      <c r="AN36" s="79" t="b">
        <v>0</v>
      </c>
      <c r="AO36" s="82" t="s">
        <v>1629</v>
      </c>
      <c r="AP36" s="79" t="s">
        <v>176</v>
      </c>
      <c r="AQ36" s="79">
        <v>0</v>
      </c>
      <c r="AR36" s="79">
        <v>0</v>
      </c>
      <c r="AS36" s="79"/>
      <c r="AT36" s="79"/>
      <c r="AU36" s="79"/>
      <c r="AV36" s="79"/>
      <c r="AW36" s="79"/>
      <c r="AX36" s="79"/>
      <c r="AY36" s="79"/>
      <c r="AZ36" s="79"/>
      <c r="BA36">
        <v>1</v>
      </c>
      <c r="BB36" s="78" t="str">
        <f>REPLACE(INDEX(GroupVertices[Group],MATCH(Edges[[#This Row],[Vertex 1]],GroupVertices[Vertex],0)),1,1,"")</f>
        <v>30</v>
      </c>
      <c r="BC36" s="78" t="str">
        <f>REPLACE(INDEX(GroupVertices[Group],MATCH(Edges[[#This Row],[Vertex 2]],GroupVertices[Vertex],0)),1,1,"")</f>
        <v>30</v>
      </c>
      <c r="BD36" s="48"/>
      <c r="BE36" s="49"/>
      <c r="BF36" s="48"/>
      <c r="BG36" s="49"/>
      <c r="BH36" s="48"/>
      <c r="BI36" s="49"/>
      <c r="BJ36" s="48"/>
      <c r="BK36" s="49"/>
      <c r="BL36" s="48"/>
    </row>
    <row r="37" spans="1:64" ht="15">
      <c r="A37" s="64" t="s">
        <v>233</v>
      </c>
      <c r="B37" s="64" t="s">
        <v>234</v>
      </c>
      <c r="C37" s="65" t="s">
        <v>5566</v>
      </c>
      <c r="D37" s="66">
        <v>3</v>
      </c>
      <c r="E37" s="67" t="s">
        <v>132</v>
      </c>
      <c r="F37" s="68">
        <v>35</v>
      </c>
      <c r="G37" s="65"/>
      <c r="H37" s="69"/>
      <c r="I37" s="70"/>
      <c r="J37" s="70"/>
      <c r="K37" s="34" t="s">
        <v>66</v>
      </c>
      <c r="L37" s="77">
        <v>37</v>
      </c>
      <c r="M37" s="77"/>
      <c r="N37" s="72"/>
      <c r="O37" s="79" t="s">
        <v>495</v>
      </c>
      <c r="P37" s="81">
        <v>43679.64855324074</v>
      </c>
      <c r="Q37" s="79" t="s">
        <v>519</v>
      </c>
      <c r="R37" s="79" t="s">
        <v>740</v>
      </c>
      <c r="S37" s="79" t="s">
        <v>833</v>
      </c>
      <c r="T37" s="79" t="s">
        <v>898</v>
      </c>
      <c r="U37" s="79"/>
      <c r="V37" s="84" t="s">
        <v>1126</v>
      </c>
      <c r="W37" s="81">
        <v>43679.64855324074</v>
      </c>
      <c r="X37" s="84" t="s">
        <v>1308</v>
      </c>
      <c r="Y37" s="79"/>
      <c r="Z37" s="79"/>
      <c r="AA37" s="82" t="s">
        <v>1629</v>
      </c>
      <c r="AB37" s="79"/>
      <c r="AC37" s="79" t="b">
        <v>0</v>
      </c>
      <c r="AD37" s="79">
        <v>1</v>
      </c>
      <c r="AE37" s="82" t="s">
        <v>1938</v>
      </c>
      <c r="AF37" s="79" t="b">
        <v>0</v>
      </c>
      <c r="AG37" s="79" t="s">
        <v>1948</v>
      </c>
      <c r="AH37" s="79"/>
      <c r="AI37" s="82" t="s">
        <v>1938</v>
      </c>
      <c r="AJ37" s="79" t="b">
        <v>0</v>
      </c>
      <c r="AK37" s="79">
        <v>1</v>
      </c>
      <c r="AL37" s="82" t="s">
        <v>1938</v>
      </c>
      <c r="AM37" s="79" t="s">
        <v>1964</v>
      </c>
      <c r="AN37" s="79" t="b">
        <v>0</v>
      </c>
      <c r="AO37" s="82" t="s">
        <v>1629</v>
      </c>
      <c r="AP37" s="79" t="s">
        <v>176</v>
      </c>
      <c r="AQ37" s="79">
        <v>0</v>
      </c>
      <c r="AR37" s="79">
        <v>0</v>
      </c>
      <c r="AS37" s="79"/>
      <c r="AT37" s="79"/>
      <c r="AU37" s="79"/>
      <c r="AV37" s="79"/>
      <c r="AW37" s="79"/>
      <c r="AX37" s="79"/>
      <c r="AY37" s="79"/>
      <c r="AZ37" s="79"/>
      <c r="BA37">
        <v>1</v>
      </c>
      <c r="BB37" s="78" t="str">
        <f>REPLACE(INDEX(GroupVertices[Group],MATCH(Edges[[#This Row],[Vertex 1]],GroupVertices[Vertex],0)),1,1,"")</f>
        <v>30</v>
      </c>
      <c r="BC37" s="78" t="str">
        <f>REPLACE(INDEX(GroupVertices[Group],MATCH(Edges[[#This Row],[Vertex 2]],GroupVertices[Vertex],0)),1,1,"")</f>
        <v>30</v>
      </c>
      <c r="BD37" s="48">
        <v>0</v>
      </c>
      <c r="BE37" s="49">
        <v>0</v>
      </c>
      <c r="BF37" s="48">
        <v>0</v>
      </c>
      <c r="BG37" s="49">
        <v>0</v>
      </c>
      <c r="BH37" s="48">
        <v>0</v>
      </c>
      <c r="BI37" s="49">
        <v>0</v>
      </c>
      <c r="BJ37" s="48">
        <v>20</v>
      </c>
      <c r="BK37" s="49">
        <v>100</v>
      </c>
      <c r="BL37" s="48">
        <v>20</v>
      </c>
    </row>
    <row r="38" spans="1:64" ht="15">
      <c r="A38" s="64" t="s">
        <v>234</v>
      </c>
      <c r="B38" s="64" t="s">
        <v>233</v>
      </c>
      <c r="C38" s="65" t="s">
        <v>5566</v>
      </c>
      <c r="D38" s="66">
        <v>3</v>
      </c>
      <c r="E38" s="67" t="s">
        <v>132</v>
      </c>
      <c r="F38" s="68">
        <v>35</v>
      </c>
      <c r="G38" s="65"/>
      <c r="H38" s="69"/>
      <c r="I38" s="70"/>
      <c r="J38" s="70"/>
      <c r="K38" s="34" t="s">
        <v>66</v>
      </c>
      <c r="L38" s="77">
        <v>38</v>
      </c>
      <c r="M38" s="77"/>
      <c r="N38" s="72"/>
      <c r="O38" s="79" t="s">
        <v>495</v>
      </c>
      <c r="P38" s="81">
        <v>43679.66049768519</v>
      </c>
      <c r="Q38" s="79" t="s">
        <v>520</v>
      </c>
      <c r="R38" s="79"/>
      <c r="S38" s="79"/>
      <c r="T38" s="79" t="s">
        <v>893</v>
      </c>
      <c r="U38" s="79"/>
      <c r="V38" s="84" t="s">
        <v>1127</v>
      </c>
      <c r="W38" s="81">
        <v>43679.66049768519</v>
      </c>
      <c r="X38" s="84" t="s">
        <v>1309</v>
      </c>
      <c r="Y38" s="79"/>
      <c r="Z38" s="79"/>
      <c r="AA38" s="82" t="s">
        <v>1630</v>
      </c>
      <c r="AB38" s="79"/>
      <c r="AC38" s="79" t="b">
        <v>0</v>
      </c>
      <c r="AD38" s="79">
        <v>0</v>
      </c>
      <c r="AE38" s="82" t="s">
        <v>1938</v>
      </c>
      <c r="AF38" s="79" t="b">
        <v>0</v>
      </c>
      <c r="AG38" s="79" t="s">
        <v>1948</v>
      </c>
      <c r="AH38" s="79"/>
      <c r="AI38" s="82" t="s">
        <v>1938</v>
      </c>
      <c r="AJ38" s="79" t="b">
        <v>0</v>
      </c>
      <c r="AK38" s="79">
        <v>1</v>
      </c>
      <c r="AL38" s="82" t="s">
        <v>1629</v>
      </c>
      <c r="AM38" s="79" t="s">
        <v>1965</v>
      </c>
      <c r="AN38" s="79" t="b">
        <v>0</v>
      </c>
      <c r="AO38" s="82" t="s">
        <v>1629</v>
      </c>
      <c r="AP38" s="79" t="s">
        <v>176</v>
      </c>
      <c r="AQ38" s="79">
        <v>0</v>
      </c>
      <c r="AR38" s="79">
        <v>0</v>
      </c>
      <c r="AS38" s="79"/>
      <c r="AT38" s="79"/>
      <c r="AU38" s="79"/>
      <c r="AV38" s="79"/>
      <c r="AW38" s="79"/>
      <c r="AX38" s="79"/>
      <c r="AY38" s="79"/>
      <c r="AZ38" s="79"/>
      <c r="BA38">
        <v>1</v>
      </c>
      <c r="BB38" s="78" t="str">
        <f>REPLACE(INDEX(GroupVertices[Group],MATCH(Edges[[#This Row],[Vertex 1]],GroupVertices[Vertex],0)),1,1,"")</f>
        <v>30</v>
      </c>
      <c r="BC38" s="78" t="str">
        <f>REPLACE(INDEX(GroupVertices[Group],MATCH(Edges[[#This Row],[Vertex 2]],GroupVertices[Vertex],0)),1,1,"")</f>
        <v>30</v>
      </c>
      <c r="BD38" s="48">
        <v>0</v>
      </c>
      <c r="BE38" s="49">
        <v>0</v>
      </c>
      <c r="BF38" s="48">
        <v>0</v>
      </c>
      <c r="BG38" s="49">
        <v>0</v>
      </c>
      <c r="BH38" s="48">
        <v>0</v>
      </c>
      <c r="BI38" s="49">
        <v>0</v>
      </c>
      <c r="BJ38" s="48">
        <v>19</v>
      </c>
      <c r="BK38" s="49">
        <v>100</v>
      </c>
      <c r="BL38" s="48">
        <v>19</v>
      </c>
    </row>
    <row r="39" spans="1:64" ht="15">
      <c r="A39" s="64" t="s">
        <v>235</v>
      </c>
      <c r="B39" s="64" t="s">
        <v>235</v>
      </c>
      <c r="C39" s="65" t="s">
        <v>5566</v>
      </c>
      <c r="D39" s="66">
        <v>3</v>
      </c>
      <c r="E39" s="67" t="s">
        <v>132</v>
      </c>
      <c r="F39" s="68">
        <v>35</v>
      </c>
      <c r="G39" s="65"/>
      <c r="H39" s="69"/>
      <c r="I39" s="70"/>
      <c r="J39" s="70"/>
      <c r="K39" s="34" t="s">
        <v>65</v>
      </c>
      <c r="L39" s="77">
        <v>39</v>
      </c>
      <c r="M39" s="77"/>
      <c r="N39" s="72"/>
      <c r="O39" s="79" t="s">
        <v>176</v>
      </c>
      <c r="P39" s="81">
        <v>43677.83116898148</v>
      </c>
      <c r="Q39" s="79" t="s">
        <v>521</v>
      </c>
      <c r="R39" s="84" t="s">
        <v>733</v>
      </c>
      <c r="S39" s="79" t="s">
        <v>826</v>
      </c>
      <c r="T39" s="79" t="s">
        <v>886</v>
      </c>
      <c r="U39" s="84" t="s">
        <v>1036</v>
      </c>
      <c r="V39" s="84" t="s">
        <v>1036</v>
      </c>
      <c r="W39" s="81">
        <v>43677.83116898148</v>
      </c>
      <c r="X39" s="84" t="s">
        <v>1310</v>
      </c>
      <c r="Y39" s="79"/>
      <c r="Z39" s="79"/>
      <c r="AA39" s="82" t="s">
        <v>1631</v>
      </c>
      <c r="AB39" s="79"/>
      <c r="AC39" s="79" t="b">
        <v>0</v>
      </c>
      <c r="AD39" s="79">
        <v>0</v>
      </c>
      <c r="AE39" s="82" t="s">
        <v>1938</v>
      </c>
      <c r="AF39" s="79" t="b">
        <v>0</v>
      </c>
      <c r="AG39" s="79" t="s">
        <v>1948</v>
      </c>
      <c r="AH39" s="79"/>
      <c r="AI39" s="82" t="s">
        <v>1938</v>
      </c>
      <c r="AJ39" s="79" t="b">
        <v>0</v>
      </c>
      <c r="AK39" s="79">
        <v>1</v>
      </c>
      <c r="AL39" s="82" t="s">
        <v>1938</v>
      </c>
      <c r="AM39" s="79" t="s">
        <v>1959</v>
      </c>
      <c r="AN39" s="79" t="b">
        <v>0</v>
      </c>
      <c r="AO39" s="82" t="s">
        <v>1631</v>
      </c>
      <c r="AP39" s="79" t="s">
        <v>1985</v>
      </c>
      <c r="AQ39" s="79">
        <v>0</v>
      </c>
      <c r="AR39" s="79">
        <v>0</v>
      </c>
      <c r="AS39" s="79"/>
      <c r="AT39" s="79"/>
      <c r="AU39" s="79"/>
      <c r="AV39" s="79"/>
      <c r="AW39" s="79"/>
      <c r="AX39" s="79"/>
      <c r="AY39" s="79"/>
      <c r="AZ39" s="79"/>
      <c r="BA39">
        <v>1</v>
      </c>
      <c r="BB39" s="78" t="str">
        <f>REPLACE(INDEX(GroupVertices[Group],MATCH(Edges[[#This Row],[Vertex 1]],GroupVertices[Vertex],0)),1,1,"")</f>
        <v>47</v>
      </c>
      <c r="BC39" s="78" t="str">
        <f>REPLACE(INDEX(GroupVertices[Group],MATCH(Edges[[#This Row],[Vertex 2]],GroupVertices[Vertex],0)),1,1,"")</f>
        <v>47</v>
      </c>
      <c r="BD39" s="48">
        <v>0</v>
      </c>
      <c r="BE39" s="49">
        <v>0</v>
      </c>
      <c r="BF39" s="48">
        <v>1</v>
      </c>
      <c r="BG39" s="49">
        <v>2.9411764705882355</v>
      </c>
      <c r="BH39" s="48">
        <v>0</v>
      </c>
      <c r="BI39" s="49">
        <v>0</v>
      </c>
      <c r="BJ39" s="48">
        <v>33</v>
      </c>
      <c r="BK39" s="49">
        <v>97.05882352941177</v>
      </c>
      <c r="BL39" s="48">
        <v>34</v>
      </c>
    </row>
    <row r="40" spans="1:64" ht="15">
      <c r="A40" s="64" t="s">
        <v>236</v>
      </c>
      <c r="B40" s="64" t="s">
        <v>235</v>
      </c>
      <c r="C40" s="65" t="s">
        <v>5566</v>
      </c>
      <c r="D40" s="66">
        <v>3</v>
      </c>
      <c r="E40" s="67" t="s">
        <v>132</v>
      </c>
      <c r="F40" s="68">
        <v>35</v>
      </c>
      <c r="G40" s="65"/>
      <c r="H40" s="69"/>
      <c r="I40" s="70"/>
      <c r="J40" s="70"/>
      <c r="K40" s="34" t="s">
        <v>65</v>
      </c>
      <c r="L40" s="77">
        <v>40</v>
      </c>
      <c r="M40" s="77"/>
      <c r="N40" s="72"/>
      <c r="O40" s="79" t="s">
        <v>495</v>
      </c>
      <c r="P40" s="81">
        <v>43679.67931712963</v>
      </c>
      <c r="Q40" s="79" t="s">
        <v>522</v>
      </c>
      <c r="R40" s="79"/>
      <c r="S40" s="79"/>
      <c r="T40" s="79"/>
      <c r="U40" s="79"/>
      <c r="V40" s="84" t="s">
        <v>1128</v>
      </c>
      <c r="W40" s="81">
        <v>43679.67931712963</v>
      </c>
      <c r="X40" s="84" t="s">
        <v>1311</v>
      </c>
      <c r="Y40" s="79"/>
      <c r="Z40" s="79"/>
      <c r="AA40" s="82" t="s">
        <v>1632</v>
      </c>
      <c r="AB40" s="79"/>
      <c r="AC40" s="79" t="b">
        <v>0</v>
      </c>
      <c r="AD40" s="79">
        <v>0</v>
      </c>
      <c r="AE40" s="82" t="s">
        <v>1938</v>
      </c>
      <c r="AF40" s="79" t="b">
        <v>0</v>
      </c>
      <c r="AG40" s="79" t="s">
        <v>1948</v>
      </c>
      <c r="AH40" s="79"/>
      <c r="AI40" s="82" t="s">
        <v>1938</v>
      </c>
      <c r="AJ40" s="79" t="b">
        <v>0</v>
      </c>
      <c r="AK40" s="79">
        <v>1</v>
      </c>
      <c r="AL40" s="82" t="s">
        <v>1631</v>
      </c>
      <c r="AM40" s="79" t="s">
        <v>1959</v>
      </c>
      <c r="AN40" s="79" t="b">
        <v>0</v>
      </c>
      <c r="AO40" s="82" t="s">
        <v>1631</v>
      </c>
      <c r="AP40" s="79" t="s">
        <v>176</v>
      </c>
      <c r="AQ40" s="79">
        <v>0</v>
      </c>
      <c r="AR40" s="79">
        <v>0</v>
      </c>
      <c r="AS40" s="79"/>
      <c r="AT40" s="79"/>
      <c r="AU40" s="79"/>
      <c r="AV40" s="79"/>
      <c r="AW40" s="79"/>
      <c r="AX40" s="79"/>
      <c r="AY40" s="79"/>
      <c r="AZ40" s="79"/>
      <c r="BA40">
        <v>1</v>
      </c>
      <c r="BB40" s="78" t="str">
        <f>REPLACE(INDEX(GroupVertices[Group],MATCH(Edges[[#This Row],[Vertex 1]],GroupVertices[Vertex],0)),1,1,"")</f>
        <v>47</v>
      </c>
      <c r="BC40" s="78" t="str">
        <f>REPLACE(INDEX(GroupVertices[Group],MATCH(Edges[[#This Row],[Vertex 2]],GroupVertices[Vertex],0)),1,1,"")</f>
        <v>47</v>
      </c>
      <c r="BD40" s="48">
        <v>0</v>
      </c>
      <c r="BE40" s="49">
        <v>0</v>
      </c>
      <c r="BF40" s="48">
        <v>1</v>
      </c>
      <c r="BG40" s="49">
        <v>4.545454545454546</v>
      </c>
      <c r="BH40" s="48">
        <v>0</v>
      </c>
      <c r="BI40" s="49">
        <v>0</v>
      </c>
      <c r="BJ40" s="48">
        <v>21</v>
      </c>
      <c r="BK40" s="49">
        <v>95.45454545454545</v>
      </c>
      <c r="BL40" s="48">
        <v>22</v>
      </c>
    </row>
    <row r="41" spans="1:64" ht="15">
      <c r="A41" s="64" t="s">
        <v>237</v>
      </c>
      <c r="B41" s="64" t="s">
        <v>408</v>
      </c>
      <c r="C41" s="65" t="s">
        <v>5566</v>
      </c>
      <c r="D41" s="66">
        <v>3</v>
      </c>
      <c r="E41" s="67" t="s">
        <v>132</v>
      </c>
      <c r="F41" s="68">
        <v>35</v>
      </c>
      <c r="G41" s="65"/>
      <c r="H41" s="69"/>
      <c r="I41" s="70"/>
      <c r="J41" s="70"/>
      <c r="K41" s="34" t="s">
        <v>65</v>
      </c>
      <c r="L41" s="77">
        <v>41</v>
      </c>
      <c r="M41" s="77"/>
      <c r="N41" s="72"/>
      <c r="O41" s="79" t="s">
        <v>495</v>
      </c>
      <c r="P41" s="81">
        <v>43679.68543981481</v>
      </c>
      <c r="Q41" s="79" t="s">
        <v>507</v>
      </c>
      <c r="R41" s="79"/>
      <c r="S41" s="79"/>
      <c r="T41" s="79"/>
      <c r="U41" s="79"/>
      <c r="V41" s="84" t="s">
        <v>1129</v>
      </c>
      <c r="W41" s="81">
        <v>43679.68543981481</v>
      </c>
      <c r="X41" s="84" t="s">
        <v>1312</v>
      </c>
      <c r="Y41" s="79"/>
      <c r="Z41" s="79"/>
      <c r="AA41" s="82" t="s">
        <v>1633</v>
      </c>
      <c r="AB41" s="79"/>
      <c r="AC41" s="79" t="b">
        <v>0</v>
      </c>
      <c r="AD41" s="79">
        <v>0</v>
      </c>
      <c r="AE41" s="82" t="s">
        <v>1938</v>
      </c>
      <c r="AF41" s="79" t="b">
        <v>0</v>
      </c>
      <c r="AG41" s="79" t="s">
        <v>1948</v>
      </c>
      <c r="AH41" s="79"/>
      <c r="AI41" s="82" t="s">
        <v>1938</v>
      </c>
      <c r="AJ41" s="79" t="b">
        <v>0</v>
      </c>
      <c r="AK41" s="79">
        <v>2</v>
      </c>
      <c r="AL41" s="82" t="s">
        <v>1883</v>
      </c>
      <c r="AM41" s="79" t="s">
        <v>1959</v>
      </c>
      <c r="AN41" s="79" t="b">
        <v>0</v>
      </c>
      <c r="AO41" s="82" t="s">
        <v>1883</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1</v>
      </c>
      <c r="BE41" s="49">
        <v>4.761904761904762</v>
      </c>
      <c r="BF41" s="48">
        <v>0</v>
      </c>
      <c r="BG41" s="49">
        <v>0</v>
      </c>
      <c r="BH41" s="48">
        <v>0</v>
      </c>
      <c r="BI41" s="49">
        <v>0</v>
      </c>
      <c r="BJ41" s="48">
        <v>20</v>
      </c>
      <c r="BK41" s="49">
        <v>95.23809523809524</v>
      </c>
      <c r="BL41" s="48">
        <v>21</v>
      </c>
    </row>
    <row r="42" spans="1:64" ht="15">
      <c r="A42" s="64" t="s">
        <v>238</v>
      </c>
      <c r="B42" s="64" t="s">
        <v>345</v>
      </c>
      <c r="C42" s="65" t="s">
        <v>5566</v>
      </c>
      <c r="D42" s="66">
        <v>3</v>
      </c>
      <c r="E42" s="67" t="s">
        <v>132</v>
      </c>
      <c r="F42" s="68">
        <v>35</v>
      </c>
      <c r="G42" s="65"/>
      <c r="H42" s="69"/>
      <c r="I42" s="70"/>
      <c r="J42" s="70"/>
      <c r="K42" s="34" t="s">
        <v>65</v>
      </c>
      <c r="L42" s="77">
        <v>42</v>
      </c>
      <c r="M42" s="77"/>
      <c r="N42" s="72"/>
      <c r="O42" s="79" t="s">
        <v>495</v>
      </c>
      <c r="P42" s="81">
        <v>43679.749027777776</v>
      </c>
      <c r="Q42" s="79" t="s">
        <v>517</v>
      </c>
      <c r="R42" s="79"/>
      <c r="S42" s="79"/>
      <c r="T42" s="79"/>
      <c r="U42" s="79"/>
      <c r="V42" s="84" t="s">
        <v>1130</v>
      </c>
      <c r="W42" s="81">
        <v>43679.749027777776</v>
      </c>
      <c r="X42" s="84" t="s">
        <v>1313</v>
      </c>
      <c r="Y42" s="79"/>
      <c r="Z42" s="79"/>
      <c r="AA42" s="82" t="s">
        <v>1634</v>
      </c>
      <c r="AB42" s="79"/>
      <c r="AC42" s="79" t="b">
        <v>0</v>
      </c>
      <c r="AD42" s="79">
        <v>0</v>
      </c>
      <c r="AE42" s="82" t="s">
        <v>1938</v>
      </c>
      <c r="AF42" s="79" t="b">
        <v>0</v>
      </c>
      <c r="AG42" s="79" t="s">
        <v>1948</v>
      </c>
      <c r="AH42" s="79"/>
      <c r="AI42" s="82" t="s">
        <v>1938</v>
      </c>
      <c r="AJ42" s="79" t="b">
        <v>0</v>
      </c>
      <c r="AK42" s="79">
        <v>3</v>
      </c>
      <c r="AL42" s="82" t="s">
        <v>1879</v>
      </c>
      <c r="AM42" s="79" t="s">
        <v>1961</v>
      </c>
      <c r="AN42" s="79" t="b">
        <v>0</v>
      </c>
      <c r="AO42" s="82" t="s">
        <v>1879</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c r="BE42" s="49"/>
      <c r="BF42" s="48"/>
      <c r="BG42" s="49"/>
      <c r="BH42" s="48"/>
      <c r="BI42" s="49"/>
      <c r="BJ42" s="48"/>
      <c r="BK42" s="49"/>
      <c r="BL42" s="48"/>
    </row>
    <row r="43" spans="1:64" ht="15">
      <c r="A43" s="64" t="s">
        <v>238</v>
      </c>
      <c r="B43" s="64" t="s">
        <v>408</v>
      </c>
      <c r="C43" s="65" t="s">
        <v>5566</v>
      </c>
      <c r="D43" s="66">
        <v>3</v>
      </c>
      <c r="E43" s="67" t="s">
        <v>132</v>
      </c>
      <c r="F43" s="68">
        <v>35</v>
      </c>
      <c r="G43" s="65"/>
      <c r="H43" s="69"/>
      <c r="I43" s="70"/>
      <c r="J43" s="70"/>
      <c r="K43" s="34" t="s">
        <v>65</v>
      </c>
      <c r="L43" s="77">
        <v>43</v>
      </c>
      <c r="M43" s="77"/>
      <c r="N43" s="72"/>
      <c r="O43" s="79" t="s">
        <v>495</v>
      </c>
      <c r="P43" s="81">
        <v>43679.749027777776</v>
      </c>
      <c r="Q43" s="79" t="s">
        <v>517</v>
      </c>
      <c r="R43" s="79"/>
      <c r="S43" s="79"/>
      <c r="T43" s="79"/>
      <c r="U43" s="79"/>
      <c r="V43" s="84" t="s">
        <v>1130</v>
      </c>
      <c r="W43" s="81">
        <v>43679.749027777776</v>
      </c>
      <c r="X43" s="84" t="s">
        <v>1313</v>
      </c>
      <c r="Y43" s="79"/>
      <c r="Z43" s="79"/>
      <c r="AA43" s="82" t="s">
        <v>1634</v>
      </c>
      <c r="AB43" s="79"/>
      <c r="AC43" s="79" t="b">
        <v>0</v>
      </c>
      <c r="AD43" s="79">
        <v>0</v>
      </c>
      <c r="AE43" s="82" t="s">
        <v>1938</v>
      </c>
      <c r="AF43" s="79" t="b">
        <v>0</v>
      </c>
      <c r="AG43" s="79" t="s">
        <v>1948</v>
      </c>
      <c r="AH43" s="79"/>
      <c r="AI43" s="82" t="s">
        <v>1938</v>
      </c>
      <c r="AJ43" s="79" t="b">
        <v>0</v>
      </c>
      <c r="AK43" s="79">
        <v>3</v>
      </c>
      <c r="AL43" s="82" t="s">
        <v>1879</v>
      </c>
      <c r="AM43" s="79" t="s">
        <v>1961</v>
      </c>
      <c r="AN43" s="79" t="b">
        <v>0</v>
      </c>
      <c r="AO43" s="82" t="s">
        <v>1879</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c r="BE43" s="49"/>
      <c r="BF43" s="48"/>
      <c r="BG43" s="49"/>
      <c r="BH43" s="48"/>
      <c r="BI43" s="49"/>
      <c r="BJ43" s="48"/>
      <c r="BK43" s="49"/>
      <c r="BL43" s="48"/>
    </row>
    <row r="44" spans="1:64" ht="15">
      <c r="A44" s="64" t="s">
        <v>238</v>
      </c>
      <c r="B44" s="64" t="s">
        <v>407</v>
      </c>
      <c r="C44" s="65" t="s">
        <v>5566</v>
      </c>
      <c r="D44" s="66">
        <v>3</v>
      </c>
      <c r="E44" s="67" t="s">
        <v>132</v>
      </c>
      <c r="F44" s="68">
        <v>35</v>
      </c>
      <c r="G44" s="65"/>
      <c r="H44" s="69"/>
      <c r="I44" s="70"/>
      <c r="J44" s="70"/>
      <c r="K44" s="34" t="s">
        <v>65</v>
      </c>
      <c r="L44" s="77">
        <v>44</v>
      </c>
      <c r="M44" s="77"/>
      <c r="N44" s="72"/>
      <c r="O44" s="79" t="s">
        <v>495</v>
      </c>
      <c r="P44" s="81">
        <v>43679.749027777776</v>
      </c>
      <c r="Q44" s="79" t="s">
        <v>517</v>
      </c>
      <c r="R44" s="79"/>
      <c r="S44" s="79"/>
      <c r="T44" s="79"/>
      <c r="U44" s="79"/>
      <c r="V44" s="84" t="s">
        <v>1130</v>
      </c>
      <c r="W44" s="81">
        <v>43679.749027777776</v>
      </c>
      <c r="X44" s="84" t="s">
        <v>1313</v>
      </c>
      <c r="Y44" s="79"/>
      <c r="Z44" s="79"/>
      <c r="AA44" s="82" t="s">
        <v>1634</v>
      </c>
      <c r="AB44" s="79"/>
      <c r="AC44" s="79" t="b">
        <v>0</v>
      </c>
      <c r="AD44" s="79">
        <v>0</v>
      </c>
      <c r="AE44" s="82" t="s">
        <v>1938</v>
      </c>
      <c r="AF44" s="79" t="b">
        <v>0</v>
      </c>
      <c r="AG44" s="79" t="s">
        <v>1948</v>
      </c>
      <c r="AH44" s="79"/>
      <c r="AI44" s="82" t="s">
        <v>1938</v>
      </c>
      <c r="AJ44" s="79" t="b">
        <v>0</v>
      </c>
      <c r="AK44" s="79">
        <v>3</v>
      </c>
      <c r="AL44" s="82" t="s">
        <v>1879</v>
      </c>
      <c r="AM44" s="79" t="s">
        <v>1961</v>
      </c>
      <c r="AN44" s="79" t="b">
        <v>0</v>
      </c>
      <c r="AO44" s="82" t="s">
        <v>1879</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v>0</v>
      </c>
      <c r="BE44" s="49">
        <v>0</v>
      </c>
      <c r="BF44" s="48">
        <v>0</v>
      </c>
      <c r="BG44" s="49">
        <v>0</v>
      </c>
      <c r="BH44" s="48">
        <v>0</v>
      </c>
      <c r="BI44" s="49">
        <v>0</v>
      </c>
      <c r="BJ44" s="48">
        <v>19</v>
      </c>
      <c r="BK44" s="49">
        <v>100</v>
      </c>
      <c r="BL44" s="48">
        <v>19</v>
      </c>
    </row>
    <row r="45" spans="1:64" ht="15">
      <c r="A45" s="64" t="s">
        <v>239</v>
      </c>
      <c r="B45" s="64" t="s">
        <v>240</v>
      </c>
      <c r="C45" s="65" t="s">
        <v>5566</v>
      </c>
      <c r="D45" s="66">
        <v>3</v>
      </c>
      <c r="E45" s="67" t="s">
        <v>132</v>
      </c>
      <c r="F45" s="68">
        <v>35</v>
      </c>
      <c r="G45" s="65"/>
      <c r="H45" s="69"/>
      <c r="I45" s="70"/>
      <c r="J45" s="70"/>
      <c r="K45" s="34" t="s">
        <v>65</v>
      </c>
      <c r="L45" s="77">
        <v>45</v>
      </c>
      <c r="M45" s="77"/>
      <c r="N45" s="72"/>
      <c r="O45" s="79" t="s">
        <v>495</v>
      </c>
      <c r="P45" s="81">
        <v>43679.95385416667</v>
      </c>
      <c r="Q45" s="79" t="s">
        <v>509</v>
      </c>
      <c r="R45" s="79"/>
      <c r="S45" s="79"/>
      <c r="T45" s="79" t="s">
        <v>893</v>
      </c>
      <c r="U45" s="79"/>
      <c r="V45" s="84" t="s">
        <v>1131</v>
      </c>
      <c r="W45" s="81">
        <v>43679.95385416667</v>
      </c>
      <c r="X45" s="84" t="s">
        <v>1314</v>
      </c>
      <c r="Y45" s="79"/>
      <c r="Z45" s="79"/>
      <c r="AA45" s="82" t="s">
        <v>1635</v>
      </c>
      <c r="AB45" s="79"/>
      <c r="AC45" s="79" t="b">
        <v>0</v>
      </c>
      <c r="AD45" s="79">
        <v>0</v>
      </c>
      <c r="AE45" s="82" t="s">
        <v>1938</v>
      </c>
      <c r="AF45" s="79" t="b">
        <v>0</v>
      </c>
      <c r="AG45" s="79" t="s">
        <v>1948</v>
      </c>
      <c r="AH45" s="79"/>
      <c r="AI45" s="82" t="s">
        <v>1938</v>
      </c>
      <c r="AJ45" s="79" t="b">
        <v>0</v>
      </c>
      <c r="AK45" s="79">
        <v>3</v>
      </c>
      <c r="AL45" s="82" t="s">
        <v>1636</v>
      </c>
      <c r="AM45" s="79" t="s">
        <v>1961</v>
      </c>
      <c r="AN45" s="79" t="b">
        <v>0</v>
      </c>
      <c r="AO45" s="82" t="s">
        <v>1636</v>
      </c>
      <c r="AP45" s="79" t="s">
        <v>176</v>
      </c>
      <c r="AQ45" s="79">
        <v>0</v>
      </c>
      <c r="AR45" s="79">
        <v>0</v>
      </c>
      <c r="AS45" s="79"/>
      <c r="AT45" s="79"/>
      <c r="AU45" s="79"/>
      <c r="AV45" s="79"/>
      <c r="AW45" s="79"/>
      <c r="AX45" s="79"/>
      <c r="AY45" s="79"/>
      <c r="AZ45" s="79"/>
      <c r="BA45">
        <v>1</v>
      </c>
      <c r="BB45" s="78" t="str">
        <f>REPLACE(INDEX(GroupVertices[Group],MATCH(Edges[[#This Row],[Vertex 1]],GroupVertices[Vertex],0)),1,1,"")</f>
        <v>20</v>
      </c>
      <c r="BC45" s="78" t="str">
        <f>REPLACE(INDEX(GroupVertices[Group],MATCH(Edges[[#This Row],[Vertex 2]],GroupVertices[Vertex],0)),1,1,"")</f>
        <v>20</v>
      </c>
      <c r="BD45" s="48">
        <v>0</v>
      </c>
      <c r="BE45" s="49">
        <v>0</v>
      </c>
      <c r="BF45" s="48">
        <v>0</v>
      </c>
      <c r="BG45" s="49">
        <v>0</v>
      </c>
      <c r="BH45" s="48">
        <v>0</v>
      </c>
      <c r="BI45" s="49">
        <v>0</v>
      </c>
      <c r="BJ45" s="48">
        <v>23</v>
      </c>
      <c r="BK45" s="49">
        <v>100</v>
      </c>
      <c r="BL45" s="48">
        <v>23</v>
      </c>
    </row>
    <row r="46" spans="1:64" ht="15">
      <c r="A46" s="64" t="s">
        <v>240</v>
      </c>
      <c r="B46" s="64" t="s">
        <v>240</v>
      </c>
      <c r="C46" s="65" t="s">
        <v>5566</v>
      </c>
      <c r="D46" s="66">
        <v>3</v>
      </c>
      <c r="E46" s="67" t="s">
        <v>132</v>
      </c>
      <c r="F46" s="68">
        <v>35</v>
      </c>
      <c r="G46" s="65"/>
      <c r="H46" s="69"/>
      <c r="I46" s="70"/>
      <c r="J46" s="70"/>
      <c r="K46" s="34" t="s">
        <v>65</v>
      </c>
      <c r="L46" s="77">
        <v>46</v>
      </c>
      <c r="M46" s="77"/>
      <c r="N46" s="72"/>
      <c r="O46" s="79" t="s">
        <v>176</v>
      </c>
      <c r="P46" s="81">
        <v>43678.91380787037</v>
      </c>
      <c r="Q46" s="79" t="s">
        <v>523</v>
      </c>
      <c r="R46" s="84" t="s">
        <v>741</v>
      </c>
      <c r="S46" s="79" t="s">
        <v>834</v>
      </c>
      <c r="T46" s="79" t="s">
        <v>899</v>
      </c>
      <c r="U46" s="79"/>
      <c r="V46" s="84" t="s">
        <v>1132</v>
      </c>
      <c r="W46" s="81">
        <v>43678.91380787037</v>
      </c>
      <c r="X46" s="84" t="s">
        <v>1315</v>
      </c>
      <c r="Y46" s="79"/>
      <c r="Z46" s="79"/>
      <c r="AA46" s="82" t="s">
        <v>1636</v>
      </c>
      <c r="AB46" s="79"/>
      <c r="AC46" s="79" t="b">
        <v>0</v>
      </c>
      <c r="AD46" s="79">
        <v>6</v>
      </c>
      <c r="AE46" s="82" t="s">
        <v>1938</v>
      </c>
      <c r="AF46" s="79" t="b">
        <v>0</v>
      </c>
      <c r="AG46" s="79" t="s">
        <v>1948</v>
      </c>
      <c r="AH46" s="79"/>
      <c r="AI46" s="82" t="s">
        <v>1938</v>
      </c>
      <c r="AJ46" s="79" t="b">
        <v>0</v>
      </c>
      <c r="AK46" s="79">
        <v>3</v>
      </c>
      <c r="AL46" s="82" t="s">
        <v>1938</v>
      </c>
      <c r="AM46" s="79" t="s">
        <v>1962</v>
      </c>
      <c r="AN46" s="79" t="b">
        <v>0</v>
      </c>
      <c r="AO46" s="82" t="s">
        <v>1636</v>
      </c>
      <c r="AP46" s="79" t="s">
        <v>176</v>
      </c>
      <c r="AQ46" s="79">
        <v>0</v>
      </c>
      <c r="AR46" s="79">
        <v>0</v>
      </c>
      <c r="AS46" s="79"/>
      <c r="AT46" s="79"/>
      <c r="AU46" s="79"/>
      <c r="AV46" s="79"/>
      <c r="AW46" s="79"/>
      <c r="AX46" s="79"/>
      <c r="AY46" s="79"/>
      <c r="AZ46" s="79"/>
      <c r="BA46">
        <v>1</v>
      </c>
      <c r="BB46" s="78" t="str">
        <f>REPLACE(INDEX(GroupVertices[Group],MATCH(Edges[[#This Row],[Vertex 1]],GroupVertices[Vertex],0)),1,1,"")</f>
        <v>20</v>
      </c>
      <c r="BC46" s="78" t="str">
        <f>REPLACE(INDEX(GroupVertices[Group],MATCH(Edges[[#This Row],[Vertex 2]],GroupVertices[Vertex],0)),1,1,"")</f>
        <v>20</v>
      </c>
      <c r="BD46" s="48">
        <v>1</v>
      </c>
      <c r="BE46" s="49">
        <v>2.6315789473684212</v>
      </c>
      <c r="BF46" s="48">
        <v>0</v>
      </c>
      <c r="BG46" s="49">
        <v>0</v>
      </c>
      <c r="BH46" s="48">
        <v>0</v>
      </c>
      <c r="BI46" s="49">
        <v>0</v>
      </c>
      <c r="BJ46" s="48">
        <v>37</v>
      </c>
      <c r="BK46" s="49">
        <v>97.36842105263158</v>
      </c>
      <c r="BL46" s="48">
        <v>38</v>
      </c>
    </row>
    <row r="47" spans="1:64" ht="15">
      <c r="A47" s="64" t="s">
        <v>241</v>
      </c>
      <c r="B47" s="64" t="s">
        <v>240</v>
      </c>
      <c r="C47" s="65" t="s">
        <v>5566</v>
      </c>
      <c r="D47" s="66">
        <v>3</v>
      </c>
      <c r="E47" s="67" t="s">
        <v>132</v>
      </c>
      <c r="F47" s="68">
        <v>35</v>
      </c>
      <c r="G47" s="65"/>
      <c r="H47" s="69"/>
      <c r="I47" s="70"/>
      <c r="J47" s="70"/>
      <c r="K47" s="34" t="s">
        <v>65</v>
      </c>
      <c r="L47" s="77">
        <v>47</v>
      </c>
      <c r="M47" s="77"/>
      <c r="N47" s="72"/>
      <c r="O47" s="79" t="s">
        <v>495</v>
      </c>
      <c r="P47" s="81">
        <v>43679.978842592594</v>
      </c>
      <c r="Q47" s="79" t="s">
        <v>509</v>
      </c>
      <c r="R47" s="79"/>
      <c r="S47" s="79"/>
      <c r="T47" s="79" t="s">
        <v>893</v>
      </c>
      <c r="U47" s="79"/>
      <c r="V47" s="84" t="s">
        <v>1133</v>
      </c>
      <c r="W47" s="81">
        <v>43679.978842592594</v>
      </c>
      <c r="X47" s="84" t="s">
        <v>1316</v>
      </c>
      <c r="Y47" s="79"/>
      <c r="Z47" s="79"/>
      <c r="AA47" s="82" t="s">
        <v>1637</v>
      </c>
      <c r="AB47" s="79"/>
      <c r="AC47" s="79" t="b">
        <v>0</v>
      </c>
      <c r="AD47" s="79">
        <v>0</v>
      </c>
      <c r="AE47" s="82" t="s">
        <v>1938</v>
      </c>
      <c r="AF47" s="79" t="b">
        <v>0</v>
      </c>
      <c r="AG47" s="79" t="s">
        <v>1948</v>
      </c>
      <c r="AH47" s="79"/>
      <c r="AI47" s="82" t="s">
        <v>1938</v>
      </c>
      <c r="AJ47" s="79" t="b">
        <v>0</v>
      </c>
      <c r="AK47" s="79">
        <v>3</v>
      </c>
      <c r="AL47" s="82" t="s">
        <v>1636</v>
      </c>
      <c r="AM47" s="79" t="s">
        <v>1961</v>
      </c>
      <c r="AN47" s="79" t="b">
        <v>0</v>
      </c>
      <c r="AO47" s="82" t="s">
        <v>1636</v>
      </c>
      <c r="AP47" s="79" t="s">
        <v>176</v>
      </c>
      <c r="AQ47" s="79">
        <v>0</v>
      </c>
      <c r="AR47" s="79">
        <v>0</v>
      </c>
      <c r="AS47" s="79"/>
      <c r="AT47" s="79"/>
      <c r="AU47" s="79"/>
      <c r="AV47" s="79"/>
      <c r="AW47" s="79"/>
      <c r="AX47" s="79"/>
      <c r="AY47" s="79"/>
      <c r="AZ47" s="79"/>
      <c r="BA47">
        <v>1</v>
      </c>
      <c r="BB47" s="78" t="str">
        <f>REPLACE(INDEX(GroupVertices[Group],MATCH(Edges[[#This Row],[Vertex 1]],GroupVertices[Vertex],0)),1,1,"")</f>
        <v>20</v>
      </c>
      <c r="BC47" s="78" t="str">
        <f>REPLACE(INDEX(GroupVertices[Group],MATCH(Edges[[#This Row],[Vertex 2]],GroupVertices[Vertex],0)),1,1,"")</f>
        <v>20</v>
      </c>
      <c r="BD47" s="48">
        <v>0</v>
      </c>
      <c r="BE47" s="49">
        <v>0</v>
      </c>
      <c r="BF47" s="48">
        <v>0</v>
      </c>
      <c r="BG47" s="49">
        <v>0</v>
      </c>
      <c r="BH47" s="48">
        <v>0</v>
      </c>
      <c r="BI47" s="49">
        <v>0</v>
      </c>
      <c r="BJ47" s="48">
        <v>23</v>
      </c>
      <c r="BK47" s="49">
        <v>100</v>
      </c>
      <c r="BL47" s="48">
        <v>23</v>
      </c>
    </row>
    <row r="48" spans="1:64" ht="15">
      <c r="A48" s="64" t="s">
        <v>242</v>
      </c>
      <c r="B48" s="64" t="s">
        <v>432</v>
      </c>
      <c r="C48" s="65" t="s">
        <v>5566</v>
      </c>
      <c r="D48" s="66">
        <v>3</v>
      </c>
      <c r="E48" s="67" t="s">
        <v>132</v>
      </c>
      <c r="F48" s="68">
        <v>35</v>
      </c>
      <c r="G48" s="65"/>
      <c r="H48" s="69"/>
      <c r="I48" s="70"/>
      <c r="J48" s="70"/>
      <c r="K48" s="34" t="s">
        <v>65</v>
      </c>
      <c r="L48" s="77">
        <v>48</v>
      </c>
      <c r="M48" s="77"/>
      <c r="N48" s="72"/>
      <c r="O48" s="79" t="s">
        <v>496</v>
      </c>
      <c r="P48" s="81">
        <v>43680.54326388889</v>
      </c>
      <c r="Q48" s="79" t="s">
        <v>524</v>
      </c>
      <c r="R48" s="84" t="s">
        <v>742</v>
      </c>
      <c r="S48" s="79" t="s">
        <v>835</v>
      </c>
      <c r="T48" s="79" t="s">
        <v>900</v>
      </c>
      <c r="U48" s="79"/>
      <c r="V48" s="84" t="s">
        <v>1134</v>
      </c>
      <c r="W48" s="81">
        <v>43680.54326388889</v>
      </c>
      <c r="X48" s="84" t="s">
        <v>1317</v>
      </c>
      <c r="Y48" s="79"/>
      <c r="Z48" s="79"/>
      <c r="AA48" s="82" t="s">
        <v>1638</v>
      </c>
      <c r="AB48" s="82" t="s">
        <v>1930</v>
      </c>
      <c r="AC48" s="79" t="b">
        <v>0</v>
      </c>
      <c r="AD48" s="79">
        <v>0</v>
      </c>
      <c r="AE48" s="82" t="s">
        <v>1940</v>
      </c>
      <c r="AF48" s="79" t="b">
        <v>0</v>
      </c>
      <c r="AG48" s="79" t="s">
        <v>1948</v>
      </c>
      <c r="AH48" s="79"/>
      <c r="AI48" s="82" t="s">
        <v>1938</v>
      </c>
      <c r="AJ48" s="79" t="b">
        <v>0</v>
      </c>
      <c r="AK48" s="79">
        <v>0</v>
      </c>
      <c r="AL48" s="82" t="s">
        <v>1938</v>
      </c>
      <c r="AM48" s="79" t="s">
        <v>1963</v>
      </c>
      <c r="AN48" s="79" t="b">
        <v>0</v>
      </c>
      <c r="AO48" s="82" t="s">
        <v>1930</v>
      </c>
      <c r="AP48" s="79" t="s">
        <v>176</v>
      </c>
      <c r="AQ48" s="79">
        <v>0</v>
      </c>
      <c r="AR48" s="79">
        <v>0</v>
      </c>
      <c r="AS48" s="79"/>
      <c r="AT48" s="79"/>
      <c r="AU48" s="79"/>
      <c r="AV48" s="79"/>
      <c r="AW48" s="79"/>
      <c r="AX48" s="79"/>
      <c r="AY48" s="79"/>
      <c r="AZ48" s="79"/>
      <c r="BA48">
        <v>1</v>
      </c>
      <c r="BB48" s="78" t="str">
        <f>REPLACE(INDEX(GroupVertices[Group],MATCH(Edges[[#This Row],[Vertex 1]],GroupVertices[Vertex],0)),1,1,"")</f>
        <v>46</v>
      </c>
      <c r="BC48" s="78" t="str">
        <f>REPLACE(INDEX(GroupVertices[Group],MATCH(Edges[[#This Row],[Vertex 2]],GroupVertices[Vertex],0)),1,1,"")</f>
        <v>46</v>
      </c>
      <c r="BD48" s="48">
        <v>0</v>
      </c>
      <c r="BE48" s="49">
        <v>0</v>
      </c>
      <c r="BF48" s="48">
        <v>0</v>
      </c>
      <c r="BG48" s="49">
        <v>0</v>
      </c>
      <c r="BH48" s="48">
        <v>0</v>
      </c>
      <c r="BI48" s="49">
        <v>0</v>
      </c>
      <c r="BJ48" s="48">
        <v>22</v>
      </c>
      <c r="BK48" s="49">
        <v>100</v>
      </c>
      <c r="BL48" s="48">
        <v>22</v>
      </c>
    </row>
    <row r="49" spans="1:64" ht="15">
      <c r="A49" s="64" t="s">
        <v>243</v>
      </c>
      <c r="B49" s="64" t="s">
        <v>243</v>
      </c>
      <c r="C49" s="65" t="s">
        <v>5566</v>
      </c>
      <c r="D49" s="66">
        <v>3</v>
      </c>
      <c r="E49" s="67" t="s">
        <v>132</v>
      </c>
      <c r="F49" s="68">
        <v>35</v>
      </c>
      <c r="G49" s="65"/>
      <c r="H49" s="69"/>
      <c r="I49" s="70"/>
      <c r="J49" s="70"/>
      <c r="K49" s="34" t="s">
        <v>65</v>
      </c>
      <c r="L49" s="77">
        <v>49</v>
      </c>
      <c r="M49" s="77"/>
      <c r="N49" s="72"/>
      <c r="O49" s="79" t="s">
        <v>176</v>
      </c>
      <c r="P49" s="81">
        <v>43680.911307870374</v>
      </c>
      <c r="Q49" s="79" t="s">
        <v>525</v>
      </c>
      <c r="R49" s="79"/>
      <c r="S49" s="79"/>
      <c r="T49" s="79" t="s">
        <v>901</v>
      </c>
      <c r="U49" s="84" t="s">
        <v>1037</v>
      </c>
      <c r="V49" s="84" t="s">
        <v>1037</v>
      </c>
      <c r="W49" s="81">
        <v>43680.911307870374</v>
      </c>
      <c r="X49" s="84" t="s">
        <v>1318</v>
      </c>
      <c r="Y49" s="79"/>
      <c r="Z49" s="79"/>
      <c r="AA49" s="82" t="s">
        <v>1639</v>
      </c>
      <c r="AB49" s="79"/>
      <c r="AC49" s="79" t="b">
        <v>0</v>
      </c>
      <c r="AD49" s="79">
        <v>0</v>
      </c>
      <c r="AE49" s="82" t="s">
        <v>1938</v>
      </c>
      <c r="AF49" s="79" t="b">
        <v>0</v>
      </c>
      <c r="AG49" s="79" t="s">
        <v>1948</v>
      </c>
      <c r="AH49" s="79"/>
      <c r="AI49" s="82" t="s">
        <v>1938</v>
      </c>
      <c r="AJ49" s="79" t="b">
        <v>0</v>
      </c>
      <c r="AK49" s="79">
        <v>0</v>
      </c>
      <c r="AL49" s="82" t="s">
        <v>1938</v>
      </c>
      <c r="AM49" s="79" t="s">
        <v>1961</v>
      </c>
      <c r="AN49" s="79" t="b">
        <v>0</v>
      </c>
      <c r="AO49" s="82" t="s">
        <v>1639</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19</v>
      </c>
      <c r="BK49" s="49">
        <v>100</v>
      </c>
      <c r="BL49" s="48">
        <v>19</v>
      </c>
    </row>
    <row r="50" spans="1:64" ht="15">
      <c r="A50" s="64" t="s">
        <v>244</v>
      </c>
      <c r="B50" s="64" t="s">
        <v>433</v>
      </c>
      <c r="C50" s="65" t="s">
        <v>5566</v>
      </c>
      <c r="D50" s="66">
        <v>3</v>
      </c>
      <c r="E50" s="67" t="s">
        <v>132</v>
      </c>
      <c r="F50" s="68">
        <v>35</v>
      </c>
      <c r="G50" s="65"/>
      <c r="H50" s="69"/>
      <c r="I50" s="70"/>
      <c r="J50" s="70"/>
      <c r="K50" s="34" t="s">
        <v>65</v>
      </c>
      <c r="L50" s="77">
        <v>50</v>
      </c>
      <c r="M50" s="77"/>
      <c r="N50" s="72"/>
      <c r="O50" s="79" t="s">
        <v>495</v>
      </c>
      <c r="P50" s="81">
        <v>43681.63935185185</v>
      </c>
      <c r="Q50" s="79" t="s">
        <v>526</v>
      </c>
      <c r="R50" s="84" t="s">
        <v>743</v>
      </c>
      <c r="S50" s="79" t="s">
        <v>836</v>
      </c>
      <c r="T50" s="79" t="s">
        <v>902</v>
      </c>
      <c r="U50" s="79"/>
      <c r="V50" s="84" t="s">
        <v>1135</v>
      </c>
      <c r="W50" s="81">
        <v>43681.63935185185</v>
      </c>
      <c r="X50" s="84" t="s">
        <v>1319</v>
      </c>
      <c r="Y50" s="79"/>
      <c r="Z50" s="79"/>
      <c r="AA50" s="82" t="s">
        <v>1640</v>
      </c>
      <c r="AB50" s="79"/>
      <c r="AC50" s="79" t="b">
        <v>0</v>
      </c>
      <c r="AD50" s="79">
        <v>2</v>
      </c>
      <c r="AE50" s="82" t="s">
        <v>1938</v>
      </c>
      <c r="AF50" s="79" t="b">
        <v>0</v>
      </c>
      <c r="AG50" s="79" t="s">
        <v>1948</v>
      </c>
      <c r="AH50" s="79"/>
      <c r="AI50" s="82" t="s">
        <v>1938</v>
      </c>
      <c r="AJ50" s="79" t="b">
        <v>0</v>
      </c>
      <c r="AK50" s="79">
        <v>1</v>
      </c>
      <c r="AL50" s="82" t="s">
        <v>1938</v>
      </c>
      <c r="AM50" s="79" t="s">
        <v>1966</v>
      </c>
      <c r="AN50" s="79" t="b">
        <v>0</v>
      </c>
      <c r="AO50" s="82" t="s">
        <v>1640</v>
      </c>
      <c r="AP50" s="79" t="s">
        <v>176</v>
      </c>
      <c r="AQ50" s="79">
        <v>0</v>
      </c>
      <c r="AR50" s="79">
        <v>0</v>
      </c>
      <c r="AS50" s="79"/>
      <c r="AT50" s="79"/>
      <c r="AU50" s="79"/>
      <c r="AV50" s="79"/>
      <c r="AW50" s="79"/>
      <c r="AX50" s="79"/>
      <c r="AY50" s="79"/>
      <c r="AZ50" s="79"/>
      <c r="BA50">
        <v>1</v>
      </c>
      <c r="BB50" s="78" t="str">
        <f>REPLACE(INDEX(GroupVertices[Group],MATCH(Edges[[#This Row],[Vertex 1]],GroupVertices[Vertex],0)),1,1,"")</f>
        <v>45</v>
      </c>
      <c r="BC50" s="78" t="str">
        <f>REPLACE(INDEX(GroupVertices[Group],MATCH(Edges[[#This Row],[Vertex 2]],GroupVertices[Vertex],0)),1,1,"")</f>
        <v>45</v>
      </c>
      <c r="BD50" s="48">
        <v>1</v>
      </c>
      <c r="BE50" s="49">
        <v>9.090909090909092</v>
      </c>
      <c r="BF50" s="48">
        <v>0</v>
      </c>
      <c r="BG50" s="49">
        <v>0</v>
      </c>
      <c r="BH50" s="48">
        <v>0</v>
      </c>
      <c r="BI50" s="49">
        <v>0</v>
      </c>
      <c r="BJ50" s="48">
        <v>10</v>
      </c>
      <c r="BK50" s="49">
        <v>90.9090909090909</v>
      </c>
      <c r="BL50" s="48">
        <v>11</v>
      </c>
    </row>
    <row r="51" spans="1:64" ht="15">
      <c r="A51" s="64" t="s">
        <v>245</v>
      </c>
      <c r="B51" s="64" t="s">
        <v>245</v>
      </c>
      <c r="C51" s="65" t="s">
        <v>5566</v>
      </c>
      <c r="D51" s="66">
        <v>3</v>
      </c>
      <c r="E51" s="67" t="s">
        <v>132</v>
      </c>
      <c r="F51" s="68">
        <v>35</v>
      </c>
      <c r="G51" s="65"/>
      <c r="H51" s="69"/>
      <c r="I51" s="70"/>
      <c r="J51" s="70"/>
      <c r="K51" s="34" t="s">
        <v>65</v>
      </c>
      <c r="L51" s="77">
        <v>51</v>
      </c>
      <c r="M51" s="77"/>
      <c r="N51" s="72"/>
      <c r="O51" s="79" t="s">
        <v>176</v>
      </c>
      <c r="P51" s="81">
        <v>43682.33709490741</v>
      </c>
      <c r="Q51" s="79" t="s">
        <v>527</v>
      </c>
      <c r="R51" s="84" t="s">
        <v>744</v>
      </c>
      <c r="S51" s="79" t="s">
        <v>837</v>
      </c>
      <c r="T51" s="79" t="s">
        <v>903</v>
      </c>
      <c r="U51" s="79"/>
      <c r="V51" s="84" t="s">
        <v>1136</v>
      </c>
      <c r="W51" s="81">
        <v>43682.33709490741</v>
      </c>
      <c r="X51" s="84" t="s">
        <v>1320</v>
      </c>
      <c r="Y51" s="79"/>
      <c r="Z51" s="79"/>
      <c r="AA51" s="82" t="s">
        <v>1641</v>
      </c>
      <c r="AB51" s="79"/>
      <c r="AC51" s="79" t="b">
        <v>0</v>
      </c>
      <c r="AD51" s="79">
        <v>1</v>
      </c>
      <c r="AE51" s="82" t="s">
        <v>1938</v>
      </c>
      <c r="AF51" s="79" t="b">
        <v>0</v>
      </c>
      <c r="AG51" s="79" t="s">
        <v>1948</v>
      </c>
      <c r="AH51" s="79"/>
      <c r="AI51" s="82" t="s">
        <v>1938</v>
      </c>
      <c r="AJ51" s="79" t="b">
        <v>0</v>
      </c>
      <c r="AK51" s="79">
        <v>0</v>
      </c>
      <c r="AL51" s="82" t="s">
        <v>1938</v>
      </c>
      <c r="AM51" s="79" t="s">
        <v>1967</v>
      </c>
      <c r="AN51" s="79" t="b">
        <v>0</v>
      </c>
      <c r="AO51" s="82" t="s">
        <v>1641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23</v>
      </c>
      <c r="BK51" s="49">
        <v>100</v>
      </c>
      <c r="BL51" s="48">
        <v>23</v>
      </c>
    </row>
    <row r="52" spans="1:64" ht="15">
      <c r="A52" s="64" t="s">
        <v>246</v>
      </c>
      <c r="B52" s="64" t="s">
        <v>417</v>
      </c>
      <c r="C52" s="65" t="s">
        <v>5566</v>
      </c>
      <c r="D52" s="66">
        <v>3</v>
      </c>
      <c r="E52" s="67" t="s">
        <v>132</v>
      </c>
      <c r="F52" s="68">
        <v>35</v>
      </c>
      <c r="G52" s="65"/>
      <c r="H52" s="69"/>
      <c r="I52" s="70"/>
      <c r="J52" s="70"/>
      <c r="K52" s="34" t="s">
        <v>65</v>
      </c>
      <c r="L52" s="77">
        <v>52</v>
      </c>
      <c r="M52" s="77"/>
      <c r="N52" s="72"/>
      <c r="O52" s="79" t="s">
        <v>495</v>
      </c>
      <c r="P52" s="81">
        <v>43682.46973379629</v>
      </c>
      <c r="Q52" s="79" t="s">
        <v>528</v>
      </c>
      <c r="R52" s="84" t="s">
        <v>745</v>
      </c>
      <c r="S52" s="79" t="s">
        <v>838</v>
      </c>
      <c r="T52" s="79" t="s">
        <v>904</v>
      </c>
      <c r="U52" s="79"/>
      <c r="V52" s="84" t="s">
        <v>1137</v>
      </c>
      <c r="W52" s="81">
        <v>43682.46973379629</v>
      </c>
      <c r="X52" s="84" t="s">
        <v>1321</v>
      </c>
      <c r="Y52" s="79"/>
      <c r="Z52" s="79"/>
      <c r="AA52" s="82" t="s">
        <v>1642</v>
      </c>
      <c r="AB52" s="79"/>
      <c r="AC52" s="79" t="b">
        <v>0</v>
      </c>
      <c r="AD52" s="79">
        <v>0</v>
      </c>
      <c r="AE52" s="82" t="s">
        <v>1938</v>
      </c>
      <c r="AF52" s="79" t="b">
        <v>0</v>
      </c>
      <c r="AG52" s="79" t="s">
        <v>1948</v>
      </c>
      <c r="AH52" s="79"/>
      <c r="AI52" s="82" t="s">
        <v>1938</v>
      </c>
      <c r="AJ52" s="79" t="b">
        <v>0</v>
      </c>
      <c r="AK52" s="79">
        <v>0</v>
      </c>
      <c r="AL52" s="82" t="s">
        <v>1938</v>
      </c>
      <c r="AM52" s="79" t="s">
        <v>1968</v>
      </c>
      <c r="AN52" s="79" t="b">
        <v>0</v>
      </c>
      <c r="AO52" s="82" t="s">
        <v>1642</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v>1</v>
      </c>
      <c r="BE52" s="49">
        <v>4.761904761904762</v>
      </c>
      <c r="BF52" s="48">
        <v>0</v>
      </c>
      <c r="BG52" s="49">
        <v>0</v>
      </c>
      <c r="BH52" s="48">
        <v>0</v>
      </c>
      <c r="BI52" s="49">
        <v>0</v>
      </c>
      <c r="BJ52" s="48">
        <v>20</v>
      </c>
      <c r="BK52" s="49">
        <v>95.23809523809524</v>
      </c>
      <c r="BL52" s="48">
        <v>21</v>
      </c>
    </row>
    <row r="53" spans="1:64" ht="15">
      <c r="A53" s="64" t="s">
        <v>247</v>
      </c>
      <c r="B53" s="64" t="s">
        <v>417</v>
      </c>
      <c r="C53" s="65" t="s">
        <v>5566</v>
      </c>
      <c r="D53" s="66">
        <v>3</v>
      </c>
      <c r="E53" s="67" t="s">
        <v>132</v>
      </c>
      <c r="F53" s="68">
        <v>35</v>
      </c>
      <c r="G53" s="65"/>
      <c r="H53" s="69"/>
      <c r="I53" s="70"/>
      <c r="J53" s="70"/>
      <c r="K53" s="34" t="s">
        <v>65</v>
      </c>
      <c r="L53" s="77">
        <v>53</v>
      </c>
      <c r="M53" s="77"/>
      <c r="N53" s="72"/>
      <c r="O53" s="79" t="s">
        <v>495</v>
      </c>
      <c r="P53" s="81">
        <v>43682.487349537034</v>
      </c>
      <c r="Q53" s="79" t="s">
        <v>529</v>
      </c>
      <c r="R53" s="84" t="s">
        <v>745</v>
      </c>
      <c r="S53" s="79" t="s">
        <v>838</v>
      </c>
      <c r="T53" s="79" t="s">
        <v>904</v>
      </c>
      <c r="U53" s="79"/>
      <c r="V53" s="84" t="s">
        <v>1138</v>
      </c>
      <c r="W53" s="81">
        <v>43682.487349537034</v>
      </c>
      <c r="X53" s="84" t="s">
        <v>1322</v>
      </c>
      <c r="Y53" s="79"/>
      <c r="Z53" s="79"/>
      <c r="AA53" s="82" t="s">
        <v>1643</v>
      </c>
      <c r="AB53" s="79"/>
      <c r="AC53" s="79" t="b">
        <v>0</v>
      </c>
      <c r="AD53" s="79">
        <v>0</v>
      </c>
      <c r="AE53" s="82" t="s">
        <v>1938</v>
      </c>
      <c r="AF53" s="79" t="b">
        <v>0</v>
      </c>
      <c r="AG53" s="79" t="s">
        <v>1948</v>
      </c>
      <c r="AH53" s="79"/>
      <c r="AI53" s="82" t="s">
        <v>1938</v>
      </c>
      <c r="AJ53" s="79" t="b">
        <v>0</v>
      </c>
      <c r="AK53" s="79">
        <v>0</v>
      </c>
      <c r="AL53" s="82" t="s">
        <v>1938</v>
      </c>
      <c r="AM53" s="79" t="s">
        <v>1968</v>
      </c>
      <c r="AN53" s="79" t="b">
        <v>0</v>
      </c>
      <c r="AO53" s="82" t="s">
        <v>1643</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v>1</v>
      </c>
      <c r="BE53" s="49">
        <v>4.761904761904762</v>
      </c>
      <c r="BF53" s="48">
        <v>0</v>
      </c>
      <c r="BG53" s="49">
        <v>0</v>
      </c>
      <c r="BH53" s="48">
        <v>0</v>
      </c>
      <c r="BI53" s="49">
        <v>0</v>
      </c>
      <c r="BJ53" s="48">
        <v>20</v>
      </c>
      <c r="BK53" s="49">
        <v>95.23809523809524</v>
      </c>
      <c r="BL53" s="48">
        <v>21</v>
      </c>
    </row>
    <row r="54" spans="1:64" ht="15">
      <c r="A54" s="64" t="s">
        <v>248</v>
      </c>
      <c r="B54" s="64" t="s">
        <v>434</v>
      </c>
      <c r="C54" s="65" t="s">
        <v>5566</v>
      </c>
      <c r="D54" s="66">
        <v>3</v>
      </c>
      <c r="E54" s="67" t="s">
        <v>132</v>
      </c>
      <c r="F54" s="68">
        <v>35</v>
      </c>
      <c r="G54" s="65"/>
      <c r="H54" s="69"/>
      <c r="I54" s="70"/>
      <c r="J54" s="70"/>
      <c r="K54" s="34" t="s">
        <v>65</v>
      </c>
      <c r="L54" s="77">
        <v>54</v>
      </c>
      <c r="M54" s="77"/>
      <c r="N54" s="72"/>
      <c r="O54" s="79" t="s">
        <v>495</v>
      </c>
      <c r="P54" s="81">
        <v>43682.50125</v>
      </c>
      <c r="Q54" s="79" t="s">
        <v>530</v>
      </c>
      <c r="R54" s="79"/>
      <c r="S54" s="79"/>
      <c r="T54" s="79" t="s">
        <v>905</v>
      </c>
      <c r="U54" s="84" t="s">
        <v>1038</v>
      </c>
      <c r="V54" s="84" t="s">
        <v>1038</v>
      </c>
      <c r="W54" s="81">
        <v>43682.50125</v>
      </c>
      <c r="X54" s="84" t="s">
        <v>1323</v>
      </c>
      <c r="Y54" s="79"/>
      <c r="Z54" s="79"/>
      <c r="AA54" s="82" t="s">
        <v>1644</v>
      </c>
      <c r="AB54" s="79"/>
      <c r="AC54" s="79" t="b">
        <v>0</v>
      </c>
      <c r="AD54" s="79">
        <v>0</v>
      </c>
      <c r="AE54" s="82" t="s">
        <v>1938</v>
      </c>
      <c r="AF54" s="79" t="b">
        <v>0</v>
      </c>
      <c r="AG54" s="79" t="s">
        <v>1948</v>
      </c>
      <c r="AH54" s="79"/>
      <c r="AI54" s="82" t="s">
        <v>1938</v>
      </c>
      <c r="AJ54" s="79" t="b">
        <v>0</v>
      </c>
      <c r="AK54" s="79">
        <v>0</v>
      </c>
      <c r="AL54" s="82" t="s">
        <v>1938</v>
      </c>
      <c r="AM54" s="79" t="s">
        <v>1962</v>
      </c>
      <c r="AN54" s="79" t="b">
        <v>0</v>
      </c>
      <c r="AO54" s="82" t="s">
        <v>1644</v>
      </c>
      <c r="AP54" s="79" t="s">
        <v>176</v>
      </c>
      <c r="AQ54" s="79">
        <v>0</v>
      </c>
      <c r="AR54" s="79">
        <v>0</v>
      </c>
      <c r="AS54" s="79"/>
      <c r="AT54" s="79"/>
      <c r="AU54" s="79"/>
      <c r="AV54" s="79"/>
      <c r="AW54" s="79"/>
      <c r="AX54" s="79"/>
      <c r="AY54" s="79"/>
      <c r="AZ54" s="79"/>
      <c r="BA54">
        <v>1</v>
      </c>
      <c r="BB54" s="78" t="str">
        <f>REPLACE(INDEX(GroupVertices[Group],MATCH(Edges[[#This Row],[Vertex 1]],GroupVertices[Vertex],0)),1,1,"")</f>
        <v>29</v>
      </c>
      <c r="BC54" s="78" t="str">
        <f>REPLACE(INDEX(GroupVertices[Group],MATCH(Edges[[#This Row],[Vertex 2]],GroupVertices[Vertex],0)),1,1,"")</f>
        <v>29</v>
      </c>
      <c r="BD54" s="48"/>
      <c r="BE54" s="49"/>
      <c r="BF54" s="48"/>
      <c r="BG54" s="49"/>
      <c r="BH54" s="48"/>
      <c r="BI54" s="49"/>
      <c r="BJ54" s="48"/>
      <c r="BK54" s="49"/>
      <c r="BL54" s="48"/>
    </row>
    <row r="55" spans="1:64" ht="15">
      <c r="A55" s="64" t="s">
        <v>248</v>
      </c>
      <c r="B55" s="64" t="s">
        <v>435</v>
      </c>
      <c r="C55" s="65" t="s">
        <v>5566</v>
      </c>
      <c r="D55" s="66">
        <v>3</v>
      </c>
      <c r="E55" s="67" t="s">
        <v>132</v>
      </c>
      <c r="F55" s="68">
        <v>35</v>
      </c>
      <c r="G55" s="65"/>
      <c r="H55" s="69"/>
      <c r="I55" s="70"/>
      <c r="J55" s="70"/>
      <c r="K55" s="34" t="s">
        <v>65</v>
      </c>
      <c r="L55" s="77">
        <v>55</v>
      </c>
      <c r="M55" s="77"/>
      <c r="N55" s="72"/>
      <c r="O55" s="79" t="s">
        <v>495</v>
      </c>
      <c r="P55" s="81">
        <v>43682.50125</v>
      </c>
      <c r="Q55" s="79" t="s">
        <v>530</v>
      </c>
      <c r="R55" s="79"/>
      <c r="S55" s="79"/>
      <c r="T55" s="79" t="s">
        <v>905</v>
      </c>
      <c r="U55" s="84" t="s">
        <v>1038</v>
      </c>
      <c r="V55" s="84" t="s">
        <v>1038</v>
      </c>
      <c r="W55" s="81">
        <v>43682.50125</v>
      </c>
      <c r="X55" s="84" t="s">
        <v>1323</v>
      </c>
      <c r="Y55" s="79"/>
      <c r="Z55" s="79"/>
      <c r="AA55" s="82" t="s">
        <v>1644</v>
      </c>
      <c r="AB55" s="79"/>
      <c r="AC55" s="79" t="b">
        <v>0</v>
      </c>
      <c r="AD55" s="79">
        <v>0</v>
      </c>
      <c r="AE55" s="82" t="s">
        <v>1938</v>
      </c>
      <c r="AF55" s="79" t="b">
        <v>0</v>
      </c>
      <c r="AG55" s="79" t="s">
        <v>1948</v>
      </c>
      <c r="AH55" s="79"/>
      <c r="AI55" s="82" t="s">
        <v>1938</v>
      </c>
      <c r="AJ55" s="79" t="b">
        <v>0</v>
      </c>
      <c r="AK55" s="79">
        <v>0</v>
      </c>
      <c r="AL55" s="82" t="s">
        <v>1938</v>
      </c>
      <c r="AM55" s="79" t="s">
        <v>1962</v>
      </c>
      <c r="AN55" s="79" t="b">
        <v>0</v>
      </c>
      <c r="AO55" s="82" t="s">
        <v>1644</v>
      </c>
      <c r="AP55" s="79" t="s">
        <v>176</v>
      </c>
      <c r="AQ55" s="79">
        <v>0</v>
      </c>
      <c r="AR55" s="79">
        <v>0</v>
      </c>
      <c r="AS55" s="79"/>
      <c r="AT55" s="79"/>
      <c r="AU55" s="79"/>
      <c r="AV55" s="79"/>
      <c r="AW55" s="79"/>
      <c r="AX55" s="79"/>
      <c r="AY55" s="79"/>
      <c r="AZ55" s="79"/>
      <c r="BA55">
        <v>1</v>
      </c>
      <c r="BB55" s="78" t="str">
        <f>REPLACE(INDEX(GroupVertices[Group],MATCH(Edges[[#This Row],[Vertex 1]],GroupVertices[Vertex],0)),1,1,"")</f>
        <v>29</v>
      </c>
      <c r="BC55" s="78" t="str">
        <f>REPLACE(INDEX(GroupVertices[Group],MATCH(Edges[[#This Row],[Vertex 2]],GroupVertices[Vertex],0)),1,1,"")</f>
        <v>29</v>
      </c>
      <c r="BD55" s="48">
        <v>2</v>
      </c>
      <c r="BE55" s="49">
        <v>5.405405405405405</v>
      </c>
      <c r="BF55" s="48">
        <v>1</v>
      </c>
      <c r="BG55" s="49">
        <v>2.7027027027027026</v>
      </c>
      <c r="BH55" s="48">
        <v>0</v>
      </c>
      <c r="BI55" s="49">
        <v>0</v>
      </c>
      <c r="BJ55" s="48">
        <v>34</v>
      </c>
      <c r="BK55" s="49">
        <v>91.89189189189189</v>
      </c>
      <c r="BL55" s="48">
        <v>37</v>
      </c>
    </row>
    <row r="56" spans="1:64" ht="15">
      <c r="A56" s="64" t="s">
        <v>249</v>
      </c>
      <c r="B56" s="64" t="s">
        <v>436</v>
      </c>
      <c r="C56" s="65" t="s">
        <v>5566</v>
      </c>
      <c r="D56" s="66">
        <v>3</v>
      </c>
      <c r="E56" s="67" t="s">
        <v>132</v>
      </c>
      <c r="F56" s="68">
        <v>35</v>
      </c>
      <c r="G56" s="65"/>
      <c r="H56" s="69"/>
      <c r="I56" s="70"/>
      <c r="J56" s="70"/>
      <c r="K56" s="34" t="s">
        <v>65</v>
      </c>
      <c r="L56" s="77">
        <v>56</v>
      </c>
      <c r="M56" s="77"/>
      <c r="N56" s="72"/>
      <c r="O56" s="79" t="s">
        <v>495</v>
      </c>
      <c r="P56" s="81">
        <v>43682.53391203703</v>
      </c>
      <c r="Q56" s="79" t="s">
        <v>531</v>
      </c>
      <c r="R56" s="79"/>
      <c r="S56" s="79"/>
      <c r="T56" s="79" t="s">
        <v>906</v>
      </c>
      <c r="U56" s="79"/>
      <c r="V56" s="84" t="s">
        <v>1139</v>
      </c>
      <c r="W56" s="81">
        <v>43682.53391203703</v>
      </c>
      <c r="X56" s="84" t="s">
        <v>1324</v>
      </c>
      <c r="Y56" s="79"/>
      <c r="Z56" s="79"/>
      <c r="AA56" s="82" t="s">
        <v>1645</v>
      </c>
      <c r="AB56" s="79"/>
      <c r="AC56" s="79" t="b">
        <v>0</v>
      </c>
      <c r="AD56" s="79">
        <v>0</v>
      </c>
      <c r="AE56" s="82" t="s">
        <v>1938</v>
      </c>
      <c r="AF56" s="79" t="b">
        <v>0</v>
      </c>
      <c r="AG56" s="79" t="s">
        <v>1948</v>
      </c>
      <c r="AH56" s="79"/>
      <c r="AI56" s="82" t="s">
        <v>1938</v>
      </c>
      <c r="AJ56" s="79" t="b">
        <v>0</v>
      </c>
      <c r="AK56" s="79">
        <v>1</v>
      </c>
      <c r="AL56" s="82" t="s">
        <v>1873</v>
      </c>
      <c r="AM56" s="79" t="s">
        <v>1959</v>
      </c>
      <c r="AN56" s="79" t="b">
        <v>0</v>
      </c>
      <c r="AO56" s="82" t="s">
        <v>1873</v>
      </c>
      <c r="AP56" s="79" t="s">
        <v>176</v>
      </c>
      <c r="AQ56" s="79">
        <v>0</v>
      </c>
      <c r="AR56" s="79">
        <v>0</v>
      </c>
      <c r="AS56" s="79"/>
      <c r="AT56" s="79"/>
      <c r="AU56" s="79"/>
      <c r="AV56" s="79"/>
      <c r="AW56" s="79"/>
      <c r="AX56" s="79"/>
      <c r="AY56" s="79"/>
      <c r="AZ56" s="79"/>
      <c r="BA56">
        <v>1</v>
      </c>
      <c r="BB56" s="78" t="str">
        <f>REPLACE(INDEX(GroupVertices[Group],MATCH(Edges[[#This Row],[Vertex 1]],GroupVertices[Vertex],0)),1,1,"")</f>
        <v>28</v>
      </c>
      <c r="BC56" s="78" t="str">
        <f>REPLACE(INDEX(GroupVertices[Group],MATCH(Edges[[#This Row],[Vertex 2]],GroupVertices[Vertex],0)),1,1,"")</f>
        <v>28</v>
      </c>
      <c r="BD56" s="48"/>
      <c r="BE56" s="49"/>
      <c r="BF56" s="48"/>
      <c r="BG56" s="49"/>
      <c r="BH56" s="48"/>
      <c r="BI56" s="49"/>
      <c r="BJ56" s="48"/>
      <c r="BK56" s="49"/>
      <c r="BL56" s="48"/>
    </row>
    <row r="57" spans="1:64" ht="15">
      <c r="A57" s="64" t="s">
        <v>249</v>
      </c>
      <c r="B57" s="64" t="s">
        <v>405</v>
      </c>
      <c r="C57" s="65" t="s">
        <v>5566</v>
      </c>
      <c r="D57" s="66">
        <v>3</v>
      </c>
      <c r="E57" s="67" t="s">
        <v>132</v>
      </c>
      <c r="F57" s="68">
        <v>35</v>
      </c>
      <c r="G57" s="65"/>
      <c r="H57" s="69"/>
      <c r="I57" s="70"/>
      <c r="J57" s="70"/>
      <c r="K57" s="34" t="s">
        <v>65</v>
      </c>
      <c r="L57" s="77">
        <v>57</v>
      </c>
      <c r="M57" s="77"/>
      <c r="N57" s="72"/>
      <c r="O57" s="79" t="s">
        <v>495</v>
      </c>
      <c r="P57" s="81">
        <v>43682.53391203703</v>
      </c>
      <c r="Q57" s="79" t="s">
        <v>531</v>
      </c>
      <c r="R57" s="79"/>
      <c r="S57" s="79"/>
      <c r="T57" s="79" t="s">
        <v>906</v>
      </c>
      <c r="U57" s="79"/>
      <c r="V57" s="84" t="s">
        <v>1139</v>
      </c>
      <c r="W57" s="81">
        <v>43682.53391203703</v>
      </c>
      <c r="X57" s="84" t="s">
        <v>1324</v>
      </c>
      <c r="Y57" s="79"/>
      <c r="Z57" s="79"/>
      <c r="AA57" s="82" t="s">
        <v>1645</v>
      </c>
      <c r="AB57" s="79"/>
      <c r="AC57" s="79" t="b">
        <v>0</v>
      </c>
      <c r="AD57" s="79">
        <v>0</v>
      </c>
      <c r="AE57" s="82" t="s">
        <v>1938</v>
      </c>
      <c r="AF57" s="79" t="b">
        <v>0</v>
      </c>
      <c r="AG57" s="79" t="s">
        <v>1948</v>
      </c>
      <c r="AH57" s="79"/>
      <c r="AI57" s="82" t="s">
        <v>1938</v>
      </c>
      <c r="AJ57" s="79" t="b">
        <v>0</v>
      </c>
      <c r="AK57" s="79">
        <v>1</v>
      </c>
      <c r="AL57" s="82" t="s">
        <v>1873</v>
      </c>
      <c r="AM57" s="79" t="s">
        <v>1959</v>
      </c>
      <c r="AN57" s="79" t="b">
        <v>0</v>
      </c>
      <c r="AO57" s="82" t="s">
        <v>1873</v>
      </c>
      <c r="AP57" s="79" t="s">
        <v>176</v>
      </c>
      <c r="AQ57" s="79">
        <v>0</v>
      </c>
      <c r="AR57" s="79">
        <v>0</v>
      </c>
      <c r="AS57" s="79"/>
      <c r="AT57" s="79"/>
      <c r="AU57" s="79"/>
      <c r="AV57" s="79"/>
      <c r="AW57" s="79"/>
      <c r="AX57" s="79"/>
      <c r="AY57" s="79"/>
      <c r="AZ57" s="79"/>
      <c r="BA57">
        <v>1</v>
      </c>
      <c r="BB57" s="78" t="str">
        <f>REPLACE(INDEX(GroupVertices[Group],MATCH(Edges[[#This Row],[Vertex 1]],GroupVertices[Vertex],0)),1,1,"")</f>
        <v>28</v>
      </c>
      <c r="BC57" s="78" t="str">
        <f>REPLACE(INDEX(GroupVertices[Group],MATCH(Edges[[#This Row],[Vertex 2]],GroupVertices[Vertex],0)),1,1,"")</f>
        <v>28</v>
      </c>
      <c r="BD57" s="48">
        <v>0</v>
      </c>
      <c r="BE57" s="49">
        <v>0</v>
      </c>
      <c r="BF57" s="48">
        <v>0</v>
      </c>
      <c r="BG57" s="49">
        <v>0</v>
      </c>
      <c r="BH57" s="48">
        <v>0</v>
      </c>
      <c r="BI57" s="49">
        <v>0</v>
      </c>
      <c r="BJ57" s="48">
        <v>16</v>
      </c>
      <c r="BK57" s="49">
        <v>100</v>
      </c>
      <c r="BL57" s="48">
        <v>16</v>
      </c>
    </row>
    <row r="58" spans="1:64" ht="15">
      <c r="A58" s="64" t="s">
        <v>250</v>
      </c>
      <c r="B58" s="64" t="s">
        <v>400</v>
      </c>
      <c r="C58" s="65" t="s">
        <v>5566</v>
      </c>
      <c r="D58" s="66">
        <v>3</v>
      </c>
      <c r="E58" s="67" t="s">
        <v>132</v>
      </c>
      <c r="F58" s="68">
        <v>35</v>
      </c>
      <c r="G58" s="65"/>
      <c r="H58" s="69"/>
      <c r="I58" s="70"/>
      <c r="J58" s="70"/>
      <c r="K58" s="34" t="s">
        <v>65</v>
      </c>
      <c r="L58" s="77">
        <v>58</v>
      </c>
      <c r="M58" s="77"/>
      <c r="N58" s="72"/>
      <c r="O58" s="79" t="s">
        <v>495</v>
      </c>
      <c r="P58" s="81">
        <v>43682.633888888886</v>
      </c>
      <c r="Q58" s="79" t="s">
        <v>532</v>
      </c>
      <c r="R58" s="79"/>
      <c r="S58" s="79"/>
      <c r="T58" s="79" t="s">
        <v>893</v>
      </c>
      <c r="U58" s="79"/>
      <c r="V58" s="84" t="s">
        <v>1140</v>
      </c>
      <c r="W58" s="81">
        <v>43682.633888888886</v>
      </c>
      <c r="X58" s="84" t="s">
        <v>1325</v>
      </c>
      <c r="Y58" s="79"/>
      <c r="Z58" s="79"/>
      <c r="AA58" s="82" t="s">
        <v>1646</v>
      </c>
      <c r="AB58" s="79"/>
      <c r="AC58" s="79" t="b">
        <v>0</v>
      </c>
      <c r="AD58" s="79">
        <v>0</v>
      </c>
      <c r="AE58" s="82" t="s">
        <v>1938</v>
      </c>
      <c r="AF58" s="79" t="b">
        <v>0</v>
      </c>
      <c r="AG58" s="79" t="s">
        <v>1948</v>
      </c>
      <c r="AH58" s="79"/>
      <c r="AI58" s="82" t="s">
        <v>1938</v>
      </c>
      <c r="AJ58" s="79" t="b">
        <v>0</v>
      </c>
      <c r="AK58" s="79">
        <v>25</v>
      </c>
      <c r="AL58" s="82" t="s">
        <v>1848</v>
      </c>
      <c r="AM58" s="79" t="s">
        <v>1959</v>
      </c>
      <c r="AN58" s="79" t="b">
        <v>0</v>
      </c>
      <c r="AO58" s="82" t="s">
        <v>1848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4.761904761904762</v>
      </c>
      <c r="BF58" s="48">
        <v>0</v>
      </c>
      <c r="BG58" s="49">
        <v>0</v>
      </c>
      <c r="BH58" s="48">
        <v>0</v>
      </c>
      <c r="BI58" s="49">
        <v>0</v>
      </c>
      <c r="BJ58" s="48">
        <v>20</v>
      </c>
      <c r="BK58" s="49">
        <v>95.23809523809524</v>
      </c>
      <c r="BL58" s="48">
        <v>21</v>
      </c>
    </row>
    <row r="59" spans="1:64" ht="15">
      <c r="A59" s="64" t="s">
        <v>251</v>
      </c>
      <c r="B59" s="64" t="s">
        <v>400</v>
      </c>
      <c r="C59" s="65" t="s">
        <v>5566</v>
      </c>
      <c r="D59" s="66">
        <v>3</v>
      </c>
      <c r="E59" s="67" t="s">
        <v>132</v>
      </c>
      <c r="F59" s="68">
        <v>35</v>
      </c>
      <c r="G59" s="65"/>
      <c r="H59" s="69"/>
      <c r="I59" s="70"/>
      <c r="J59" s="70"/>
      <c r="K59" s="34" t="s">
        <v>65</v>
      </c>
      <c r="L59" s="77">
        <v>59</v>
      </c>
      <c r="M59" s="77"/>
      <c r="N59" s="72"/>
      <c r="O59" s="79" t="s">
        <v>495</v>
      </c>
      <c r="P59" s="81">
        <v>43682.66153935185</v>
      </c>
      <c r="Q59" s="79" t="s">
        <v>532</v>
      </c>
      <c r="R59" s="79"/>
      <c r="S59" s="79"/>
      <c r="T59" s="79" t="s">
        <v>893</v>
      </c>
      <c r="U59" s="79"/>
      <c r="V59" s="84" t="s">
        <v>1141</v>
      </c>
      <c r="W59" s="81">
        <v>43682.66153935185</v>
      </c>
      <c r="X59" s="84" t="s">
        <v>1326</v>
      </c>
      <c r="Y59" s="79"/>
      <c r="Z59" s="79"/>
      <c r="AA59" s="82" t="s">
        <v>1647</v>
      </c>
      <c r="AB59" s="79"/>
      <c r="AC59" s="79" t="b">
        <v>0</v>
      </c>
      <c r="AD59" s="79">
        <v>0</v>
      </c>
      <c r="AE59" s="82" t="s">
        <v>1938</v>
      </c>
      <c r="AF59" s="79" t="b">
        <v>0</v>
      </c>
      <c r="AG59" s="79" t="s">
        <v>1948</v>
      </c>
      <c r="AH59" s="79"/>
      <c r="AI59" s="82" t="s">
        <v>1938</v>
      </c>
      <c r="AJ59" s="79" t="b">
        <v>0</v>
      </c>
      <c r="AK59" s="79">
        <v>25</v>
      </c>
      <c r="AL59" s="82" t="s">
        <v>1848</v>
      </c>
      <c r="AM59" s="79" t="s">
        <v>1963</v>
      </c>
      <c r="AN59" s="79" t="b">
        <v>0</v>
      </c>
      <c r="AO59" s="82" t="s">
        <v>1848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252</v>
      </c>
      <c r="B60" s="64" t="s">
        <v>400</v>
      </c>
      <c r="C60" s="65" t="s">
        <v>5566</v>
      </c>
      <c r="D60" s="66">
        <v>3</v>
      </c>
      <c r="E60" s="67" t="s">
        <v>132</v>
      </c>
      <c r="F60" s="68">
        <v>35</v>
      </c>
      <c r="G60" s="65"/>
      <c r="H60" s="69"/>
      <c r="I60" s="70"/>
      <c r="J60" s="70"/>
      <c r="K60" s="34" t="s">
        <v>65</v>
      </c>
      <c r="L60" s="77">
        <v>60</v>
      </c>
      <c r="M60" s="77"/>
      <c r="N60" s="72"/>
      <c r="O60" s="79" t="s">
        <v>495</v>
      </c>
      <c r="P60" s="81">
        <v>43682.663564814815</v>
      </c>
      <c r="Q60" s="79" t="s">
        <v>532</v>
      </c>
      <c r="R60" s="79"/>
      <c r="S60" s="79"/>
      <c r="T60" s="79" t="s">
        <v>893</v>
      </c>
      <c r="U60" s="79"/>
      <c r="V60" s="84" t="s">
        <v>1142</v>
      </c>
      <c r="W60" s="81">
        <v>43682.663564814815</v>
      </c>
      <c r="X60" s="84" t="s">
        <v>1327</v>
      </c>
      <c r="Y60" s="79"/>
      <c r="Z60" s="79"/>
      <c r="AA60" s="82" t="s">
        <v>1648</v>
      </c>
      <c r="AB60" s="79"/>
      <c r="AC60" s="79" t="b">
        <v>0</v>
      </c>
      <c r="AD60" s="79">
        <v>0</v>
      </c>
      <c r="AE60" s="82" t="s">
        <v>1938</v>
      </c>
      <c r="AF60" s="79" t="b">
        <v>0</v>
      </c>
      <c r="AG60" s="79" t="s">
        <v>1948</v>
      </c>
      <c r="AH60" s="79"/>
      <c r="AI60" s="82" t="s">
        <v>1938</v>
      </c>
      <c r="AJ60" s="79" t="b">
        <v>0</v>
      </c>
      <c r="AK60" s="79">
        <v>25</v>
      </c>
      <c r="AL60" s="82" t="s">
        <v>1848</v>
      </c>
      <c r="AM60" s="79" t="s">
        <v>1963</v>
      </c>
      <c r="AN60" s="79" t="b">
        <v>0</v>
      </c>
      <c r="AO60" s="82" t="s">
        <v>1848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253</v>
      </c>
      <c r="B61" s="64" t="s">
        <v>437</v>
      </c>
      <c r="C61" s="65" t="s">
        <v>5566</v>
      </c>
      <c r="D61" s="66">
        <v>3</v>
      </c>
      <c r="E61" s="67" t="s">
        <v>132</v>
      </c>
      <c r="F61" s="68">
        <v>35</v>
      </c>
      <c r="G61" s="65"/>
      <c r="H61" s="69"/>
      <c r="I61" s="70"/>
      <c r="J61" s="70"/>
      <c r="K61" s="34" t="s">
        <v>65</v>
      </c>
      <c r="L61" s="77">
        <v>61</v>
      </c>
      <c r="M61" s="77"/>
      <c r="N61" s="72"/>
      <c r="O61" s="79" t="s">
        <v>496</v>
      </c>
      <c r="P61" s="81">
        <v>43682.66349537037</v>
      </c>
      <c r="Q61" s="79" t="s">
        <v>533</v>
      </c>
      <c r="R61" s="79"/>
      <c r="S61" s="79"/>
      <c r="T61" s="79" t="s">
        <v>907</v>
      </c>
      <c r="U61" s="79"/>
      <c r="V61" s="84" t="s">
        <v>1143</v>
      </c>
      <c r="W61" s="81">
        <v>43682.66349537037</v>
      </c>
      <c r="X61" s="84" t="s">
        <v>1328</v>
      </c>
      <c r="Y61" s="79"/>
      <c r="Z61" s="79"/>
      <c r="AA61" s="82" t="s">
        <v>1649</v>
      </c>
      <c r="AB61" s="82" t="s">
        <v>1931</v>
      </c>
      <c r="AC61" s="79" t="b">
        <v>0</v>
      </c>
      <c r="AD61" s="79">
        <v>1</v>
      </c>
      <c r="AE61" s="82" t="s">
        <v>1941</v>
      </c>
      <c r="AF61" s="79" t="b">
        <v>0</v>
      </c>
      <c r="AG61" s="79" t="s">
        <v>1948</v>
      </c>
      <c r="AH61" s="79"/>
      <c r="AI61" s="82" t="s">
        <v>1938</v>
      </c>
      <c r="AJ61" s="79" t="b">
        <v>0</v>
      </c>
      <c r="AK61" s="79">
        <v>0</v>
      </c>
      <c r="AL61" s="82" t="s">
        <v>1938</v>
      </c>
      <c r="AM61" s="79" t="s">
        <v>1961</v>
      </c>
      <c r="AN61" s="79" t="b">
        <v>0</v>
      </c>
      <c r="AO61" s="82" t="s">
        <v>1931</v>
      </c>
      <c r="AP61" s="79" t="s">
        <v>176</v>
      </c>
      <c r="AQ61" s="79">
        <v>0</v>
      </c>
      <c r="AR61" s="79">
        <v>0</v>
      </c>
      <c r="AS61" s="79"/>
      <c r="AT61" s="79"/>
      <c r="AU61" s="79"/>
      <c r="AV61" s="79"/>
      <c r="AW61" s="79"/>
      <c r="AX61" s="79"/>
      <c r="AY61" s="79"/>
      <c r="AZ61" s="79"/>
      <c r="BA61">
        <v>1</v>
      </c>
      <c r="BB61" s="78" t="str">
        <f>REPLACE(INDEX(GroupVertices[Group],MATCH(Edges[[#This Row],[Vertex 1]],GroupVertices[Vertex],0)),1,1,"")</f>
        <v>12</v>
      </c>
      <c r="BC61" s="78" t="str">
        <f>REPLACE(INDEX(GroupVertices[Group],MATCH(Edges[[#This Row],[Vertex 2]],GroupVertices[Vertex],0)),1,1,"")</f>
        <v>12</v>
      </c>
      <c r="BD61" s="48"/>
      <c r="BE61" s="49"/>
      <c r="BF61" s="48"/>
      <c r="BG61" s="49"/>
      <c r="BH61" s="48"/>
      <c r="BI61" s="49"/>
      <c r="BJ61" s="48"/>
      <c r="BK61" s="49"/>
      <c r="BL61" s="48"/>
    </row>
    <row r="62" spans="1:64" ht="15">
      <c r="A62" s="64" t="s">
        <v>254</v>
      </c>
      <c r="B62" s="64" t="s">
        <v>400</v>
      </c>
      <c r="C62" s="65" t="s">
        <v>5566</v>
      </c>
      <c r="D62" s="66">
        <v>3</v>
      </c>
      <c r="E62" s="67" t="s">
        <v>132</v>
      </c>
      <c r="F62" s="68">
        <v>35</v>
      </c>
      <c r="G62" s="65"/>
      <c r="H62" s="69"/>
      <c r="I62" s="70"/>
      <c r="J62" s="70"/>
      <c r="K62" s="34" t="s">
        <v>65</v>
      </c>
      <c r="L62" s="77">
        <v>62</v>
      </c>
      <c r="M62" s="77"/>
      <c r="N62" s="72"/>
      <c r="O62" s="79" t="s">
        <v>495</v>
      </c>
      <c r="P62" s="81">
        <v>43682.66967592593</v>
      </c>
      <c r="Q62" s="79" t="s">
        <v>532</v>
      </c>
      <c r="R62" s="79"/>
      <c r="S62" s="79"/>
      <c r="T62" s="79" t="s">
        <v>893</v>
      </c>
      <c r="U62" s="79"/>
      <c r="V62" s="84" t="s">
        <v>1144</v>
      </c>
      <c r="W62" s="81">
        <v>43682.66967592593</v>
      </c>
      <c r="X62" s="84" t="s">
        <v>1329</v>
      </c>
      <c r="Y62" s="79"/>
      <c r="Z62" s="79"/>
      <c r="AA62" s="82" t="s">
        <v>1650</v>
      </c>
      <c r="AB62" s="79"/>
      <c r="AC62" s="79" t="b">
        <v>0</v>
      </c>
      <c r="AD62" s="79">
        <v>0</v>
      </c>
      <c r="AE62" s="82" t="s">
        <v>1938</v>
      </c>
      <c r="AF62" s="79" t="b">
        <v>0</v>
      </c>
      <c r="AG62" s="79" t="s">
        <v>1948</v>
      </c>
      <c r="AH62" s="79"/>
      <c r="AI62" s="82" t="s">
        <v>1938</v>
      </c>
      <c r="AJ62" s="79" t="b">
        <v>0</v>
      </c>
      <c r="AK62" s="79">
        <v>25</v>
      </c>
      <c r="AL62" s="82" t="s">
        <v>1848</v>
      </c>
      <c r="AM62" s="79" t="s">
        <v>1963</v>
      </c>
      <c r="AN62" s="79" t="b">
        <v>0</v>
      </c>
      <c r="AO62" s="82" t="s">
        <v>1848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253</v>
      </c>
      <c r="B63" s="64" t="s">
        <v>438</v>
      </c>
      <c r="C63" s="65" t="s">
        <v>5567</v>
      </c>
      <c r="D63" s="66">
        <v>6.5</v>
      </c>
      <c r="E63" s="67" t="s">
        <v>136</v>
      </c>
      <c r="F63" s="68">
        <v>23.5</v>
      </c>
      <c r="G63" s="65"/>
      <c r="H63" s="69"/>
      <c r="I63" s="70"/>
      <c r="J63" s="70"/>
      <c r="K63" s="34" t="s">
        <v>65</v>
      </c>
      <c r="L63" s="77">
        <v>63</v>
      </c>
      <c r="M63" s="77"/>
      <c r="N63" s="72"/>
      <c r="O63" s="79" t="s">
        <v>495</v>
      </c>
      <c r="P63" s="81">
        <v>43682.66349537037</v>
      </c>
      <c r="Q63" s="79" t="s">
        <v>533</v>
      </c>
      <c r="R63" s="79"/>
      <c r="S63" s="79"/>
      <c r="T63" s="79" t="s">
        <v>907</v>
      </c>
      <c r="U63" s="79"/>
      <c r="V63" s="84" t="s">
        <v>1143</v>
      </c>
      <c r="W63" s="81">
        <v>43682.66349537037</v>
      </c>
      <c r="X63" s="84" t="s">
        <v>1328</v>
      </c>
      <c r="Y63" s="79"/>
      <c r="Z63" s="79"/>
      <c r="AA63" s="82" t="s">
        <v>1649</v>
      </c>
      <c r="AB63" s="82" t="s">
        <v>1931</v>
      </c>
      <c r="AC63" s="79" t="b">
        <v>0</v>
      </c>
      <c r="AD63" s="79">
        <v>1</v>
      </c>
      <c r="AE63" s="82" t="s">
        <v>1941</v>
      </c>
      <c r="AF63" s="79" t="b">
        <v>0</v>
      </c>
      <c r="AG63" s="79" t="s">
        <v>1948</v>
      </c>
      <c r="AH63" s="79"/>
      <c r="AI63" s="82" t="s">
        <v>1938</v>
      </c>
      <c r="AJ63" s="79" t="b">
        <v>0</v>
      </c>
      <c r="AK63" s="79">
        <v>0</v>
      </c>
      <c r="AL63" s="82" t="s">
        <v>1938</v>
      </c>
      <c r="AM63" s="79" t="s">
        <v>1961</v>
      </c>
      <c r="AN63" s="79" t="b">
        <v>0</v>
      </c>
      <c r="AO63" s="82" t="s">
        <v>1931</v>
      </c>
      <c r="AP63" s="79" t="s">
        <v>176</v>
      </c>
      <c r="AQ63" s="79">
        <v>0</v>
      </c>
      <c r="AR63" s="79">
        <v>0</v>
      </c>
      <c r="AS63" s="79"/>
      <c r="AT63" s="79"/>
      <c r="AU63" s="79"/>
      <c r="AV63" s="79"/>
      <c r="AW63" s="79"/>
      <c r="AX63" s="79"/>
      <c r="AY63" s="79"/>
      <c r="AZ63" s="79"/>
      <c r="BA63">
        <v>2</v>
      </c>
      <c r="BB63" s="78" t="str">
        <f>REPLACE(INDEX(GroupVertices[Group],MATCH(Edges[[#This Row],[Vertex 1]],GroupVertices[Vertex],0)),1,1,"")</f>
        <v>12</v>
      </c>
      <c r="BC63" s="78" t="str">
        <f>REPLACE(INDEX(GroupVertices[Group],MATCH(Edges[[#This Row],[Vertex 2]],GroupVertices[Vertex],0)),1,1,"")</f>
        <v>12</v>
      </c>
      <c r="BD63" s="48">
        <v>2</v>
      </c>
      <c r="BE63" s="49">
        <v>10</v>
      </c>
      <c r="BF63" s="48">
        <v>0</v>
      </c>
      <c r="BG63" s="49">
        <v>0</v>
      </c>
      <c r="BH63" s="48">
        <v>0</v>
      </c>
      <c r="BI63" s="49">
        <v>0</v>
      </c>
      <c r="BJ63" s="48">
        <v>18</v>
      </c>
      <c r="BK63" s="49">
        <v>90</v>
      </c>
      <c r="BL63" s="48">
        <v>20</v>
      </c>
    </row>
    <row r="64" spans="1:64" ht="15">
      <c r="A64" s="64" t="s">
        <v>253</v>
      </c>
      <c r="B64" s="64" t="s">
        <v>438</v>
      </c>
      <c r="C64" s="65" t="s">
        <v>5567</v>
      </c>
      <c r="D64" s="66">
        <v>6.5</v>
      </c>
      <c r="E64" s="67" t="s">
        <v>136</v>
      </c>
      <c r="F64" s="68">
        <v>23.5</v>
      </c>
      <c r="G64" s="65"/>
      <c r="H64" s="69"/>
      <c r="I64" s="70"/>
      <c r="J64" s="70"/>
      <c r="K64" s="34" t="s">
        <v>65</v>
      </c>
      <c r="L64" s="77">
        <v>64</v>
      </c>
      <c r="M64" s="77"/>
      <c r="N64" s="72"/>
      <c r="O64" s="79" t="s">
        <v>495</v>
      </c>
      <c r="P64" s="81">
        <v>43682.66709490741</v>
      </c>
      <c r="Q64" s="79" t="s">
        <v>534</v>
      </c>
      <c r="R64" s="79"/>
      <c r="S64" s="79"/>
      <c r="T64" s="79" t="s">
        <v>908</v>
      </c>
      <c r="U64" s="79"/>
      <c r="V64" s="84" t="s">
        <v>1143</v>
      </c>
      <c r="W64" s="81">
        <v>43682.66709490741</v>
      </c>
      <c r="X64" s="84" t="s">
        <v>1330</v>
      </c>
      <c r="Y64" s="79"/>
      <c r="Z64" s="79"/>
      <c r="AA64" s="82" t="s">
        <v>1651</v>
      </c>
      <c r="AB64" s="79"/>
      <c r="AC64" s="79" t="b">
        <v>0</v>
      </c>
      <c r="AD64" s="79">
        <v>1</v>
      </c>
      <c r="AE64" s="82" t="s">
        <v>1938</v>
      </c>
      <c r="AF64" s="79" t="b">
        <v>0</v>
      </c>
      <c r="AG64" s="79" t="s">
        <v>1948</v>
      </c>
      <c r="AH64" s="79"/>
      <c r="AI64" s="82" t="s">
        <v>1938</v>
      </c>
      <c r="AJ64" s="79" t="b">
        <v>0</v>
      </c>
      <c r="AK64" s="79">
        <v>1</v>
      </c>
      <c r="AL64" s="82" t="s">
        <v>1938</v>
      </c>
      <c r="AM64" s="79" t="s">
        <v>1961</v>
      </c>
      <c r="AN64" s="79" t="b">
        <v>0</v>
      </c>
      <c r="AO64" s="82" t="s">
        <v>1651</v>
      </c>
      <c r="AP64" s="79" t="s">
        <v>176</v>
      </c>
      <c r="AQ64" s="79">
        <v>0</v>
      </c>
      <c r="AR64" s="79">
        <v>0</v>
      </c>
      <c r="AS64" s="79"/>
      <c r="AT64" s="79"/>
      <c r="AU64" s="79"/>
      <c r="AV64" s="79"/>
      <c r="AW64" s="79"/>
      <c r="AX64" s="79"/>
      <c r="AY64" s="79"/>
      <c r="AZ64" s="79"/>
      <c r="BA64">
        <v>2</v>
      </c>
      <c r="BB64" s="78" t="str">
        <f>REPLACE(INDEX(GroupVertices[Group],MATCH(Edges[[#This Row],[Vertex 1]],GroupVertices[Vertex],0)),1,1,"")</f>
        <v>12</v>
      </c>
      <c r="BC64" s="78" t="str">
        <f>REPLACE(INDEX(GroupVertices[Group],MATCH(Edges[[#This Row],[Vertex 2]],GroupVertices[Vertex],0)),1,1,"")</f>
        <v>12</v>
      </c>
      <c r="BD64" s="48"/>
      <c r="BE64" s="49"/>
      <c r="BF64" s="48"/>
      <c r="BG64" s="49"/>
      <c r="BH64" s="48"/>
      <c r="BI64" s="49"/>
      <c r="BJ64" s="48"/>
      <c r="BK64" s="49"/>
      <c r="BL64" s="48"/>
    </row>
    <row r="65" spans="1:64" ht="15">
      <c r="A65" s="64" t="s">
        <v>255</v>
      </c>
      <c r="B65" s="64" t="s">
        <v>438</v>
      </c>
      <c r="C65" s="65" t="s">
        <v>5566</v>
      </c>
      <c r="D65" s="66">
        <v>3</v>
      </c>
      <c r="E65" s="67" t="s">
        <v>132</v>
      </c>
      <c r="F65" s="68">
        <v>35</v>
      </c>
      <c r="G65" s="65"/>
      <c r="H65" s="69"/>
      <c r="I65" s="70"/>
      <c r="J65" s="70"/>
      <c r="K65" s="34" t="s">
        <v>65</v>
      </c>
      <c r="L65" s="77">
        <v>65</v>
      </c>
      <c r="M65" s="77"/>
      <c r="N65" s="72"/>
      <c r="O65" s="79" t="s">
        <v>495</v>
      </c>
      <c r="P65" s="81">
        <v>43682.70966435185</v>
      </c>
      <c r="Q65" s="79" t="s">
        <v>535</v>
      </c>
      <c r="R65" s="79"/>
      <c r="S65" s="79"/>
      <c r="T65" s="79"/>
      <c r="U65" s="79"/>
      <c r="V65" s="84" t="s">
        <v>1145</v>
      </c>
      <c r="W65" s="81">
        <v>43682.70966435185</v>
      </c>
      <c r="X65" s="84" t="s">
        <v>1331</v>
      </c>
      <c r="Y65" s="79"/>
      <c r="Z65" s="79"/>
      <c r="AA65" s="82" t="s">
        <v>1652</v>
      </c>
      <c r="AB65" s="79"/>
      <c r="AC65" s="79" t="b">
        <v>0</v>
      </c>
      <c r="AD65" s="79">
        <v>0</v>
      </c>
      <c r="AE65" s="82" t="s">
        <v>1938</v>
      </c>
      <c r="AF65" s="79" t="b">
        <v>0</v>
      </c>
      <c r="AG65" s="79" t="s">
        <v>1948</v>
      </c>
      <c r="AH65" s="79"/>
      <c r="AI65" s="82" t="s">
        <v>1938</v>
      </c>
      <c r="AJ65" s="79" t="b">
        <v>0</v>
      </c>
      <c r="AK65" s="79">
        <v>1</v>
      </c>
      <c r="AL65" s="82" t="s">
        <v>1651</v>
      </c>
      <c r="AM65" s="79" t="s">
        <v>1963</v>
      </c>
      <c r="AN65" s="79" t="b">
        <v>0</v>
      </c>
      <c r="AO65" s="82" t="s">
        <v>1651</v>
      </c>
      <c r="AP65" s="79" t="s">
        <v>176</v>
      </c>
      <c r="AQ65" s="79">
        <v>0</v>
      </c>
      <c r="AR65" s="79">
        <v>0</v>
      </c>
      <c r="AS65" s="79"/>
      <c r="AT65" s="79"/>
      <c r="AU65" s="79"/>
      <c r="AV65" s="79"/>
      <c r="AW65" s="79"/>
      <c r="AX65" s="79"/>
      <c r="AY65" s="79"/>
      <c r="AZ65" s="79"/>
      <c r="BA65">
        <v>1</v>
      </c>
      <c r="BB65" s="78" t="str">
        <f>REPLACE(INDEX(GroupVertices[Group],MATCH(Edges[[#This Row],[Vertex 1]],GroupVertices[Vertex],0)),1,1,"")</f>
        <v>12</v>
      </c>
      <c r="BC65" s="78" t="str">
        <f>REPLACE(INDEX(GroupVertices[Group],MATCH(Edges[[#This Row],[Vertex 2]],GroupVertices[Vertex],0)),1,1,"")</f>
        <v>12</v>
      </c>
      <c r="BD65" s="48"/>
      <c r="BE65" s="49"/>
      <c r="BF65" s="48"/>
      <c r="BG65" s="49"/>
      <c r="BH65" s="48"/>
      <c r="BI65" s="49"/>
      <c r="BJ65" s="48"/>
      <c r="BK65" s="49"/>
      <c r="BL65" s="48"/>
    </row>
    <row r="66" spans="1:64" ht="15">
      <c r="A66" s="64" t="s">
        <v>253</v>
      </c>
      <c r="B66" s="64" t="s">
        <v>439</v>
      </c>
      <c r="C66" s="65" t="s">
        <v>5566</v>
      </c>
      <c r="D66" s="66">
        <v>3</v>
      </c>
      <c r="E66" s="67" t="s">
        <v>132</v>
      </c>
      <c r="F66" s="68">
        <v>35</v>
      </c>
      <c r="G66" s="65"/>
      <c r="H66" s="69"/>
      <c r="I66" s="70"/>
      <c r="J66" s="70"/>
      <c r="K66" s="34" t="s">
        <v>65</v>
      </c>
      <c r="L66" s="77">
        <v>66</v>
      </c>
      <c r="M66" s="77"/>
      <c r="N66" s="72"/>
      <c r="O66" s="79" t="s">
        <v>495</v>
      </c>
      <c r="P66" s="81">
        <v>43682.66709490741</v>
      </c>
      <c r="Q66" s="79" t="s">
        <v>534</v>
      </c>
      <c r="R66" s="79"/>
      <c r="S66" s="79"/>
      <c r="T66" s="79" t="s">
        <v>908</v>
      </c>
      <c r="U66" s="79"/>
      <c r="V66" s="84" t="s">
        <v>1143</v>
      </c>
      <c r="W66" s="81">
        <v>43682.66709490741</v>
      </c>
      <c r="X66" s="84" t="s">
        <v>1330</v>
      </c>
      <c r="Y66" s="79"/>
      <c r="Z66" s="79"/>
      <c r="AA66" s="82" t="s">
        <v>1651</v>
      </c>
      <c r="AB66" s="79"/>
      <c r="AC66" s="79" t="b">
        <v>0</v>
      </c>
      <c r="AD66" s="79">
        <v>1</v>
      </c>
      <c r="AE66" s="82" t="s">
        <v>1938</v>
      </c>
      <c r="AF66" s="79" t="b">
        <v>0</v>
      </c>
      <c r="AG66" s="79" t="s">
        <v>1948</v>
      </c>
      <c r="AH66" s="79"/>
      <c r="AI66" s="82" t="s">
        <v>1938</v>
      </c>
      <c r="AJ66" s="79" t="b">
        <v>0</v>
      </c>
      <c r="AK66" s="79">
        <v>1</v>
      </c>
      <c r="AL66" s="82" t="s">
        <v>1938</v>
      </c>
      <c r="AM66" s="79" t="s">
        <v>1961</v>
      </c>
      <c r="AN66" s="79" t="b">
        <v>0</v>
      </c>
      <c r="AO66" s="82" t="s">
        <v>1651</v>
      </c>
      <c r="AP66" s="79" t="s">
        <v>176</v>
      </c>
      <c r="AQ66" s="79">
        <v>0</v>
      </c>
      <c r="AR66" s="79">
        <v>0</v>
      </c>
      <c r="AS66" s="79"/>
      <c r="AT66" s="79"/>
      <c r="AU66" s="79"/>
      <c r="AV66" s="79"/>
      <c r="AW66" s="79"/>
      <c r="AX66" s="79"/>
      <c r="AY66" s="79"/>
      <c r="AZ66" s="79"/>
      <c r="BA66">
        <v>1</v>
      </c>
      <c r="BB66" s="78" t="str">
        <f>REPLACE(INDEX(GroupVertices[Group],MATCH(Edges[[#This Row],[Vertex 1]],GroupVertices[Vertex],0)),1,1,"")</f>
        <v>12</v>
      </c>
      <c r="BC66" s="78" t="str">
        <f>REPLACE(INDEX(GroupVertices[Group],MATCH(Edges[[#This Row],[Vertex 2]],GroupVertices[Vertex],0)),1,1,"")</f>
        <v>12</v>
      </c>
      <c r="BD66" s="48">
        <v>1</v>
      </c>
      <c r="BE66" s="49">
        <v>2.5641025641025643</v>
      </c>
      <c r="BF66" s="48">
        <v>0</v>
      </c>
      <c r="BG66" s="49">
        <v>0</v>
      </c>
      <c r="BH66" s="48">
        <v>0</v>
      </c>
      <c r="BI66" s="49">
        <v>0</v>
      </c>
      <c r="BJ66" s="48">
        <v>38</v>
      </c>
      <c r="BK66" s="49">
        <v>97.43589743589743</v>
      </c>
      <c r="BL66" s="48">
        <v>39</v>
      </c>
    </row>
    <row r="67" spans="1:64" ht="15">
      <c r="A67" s="64" t="s">
        <v>255</v>
      </c>
      <c r="B67" s="64" t="s">
        <v>439</v>
      </c>
      <c r="C67" s="65" t="s">
        <v>5566</v>
      </c>
      <c r="D67" s="66">
        <v>3</v>
      </c>
      <c r="E67" s="67" t="s">
        <v>132</v>
      </c>
      <c r="F67" s="68">
        <v>35</v>
      </c>
      <c r="G67" s="65"/>
      <c r="H67" s="69"/>
      <c r="I67" s="70"/>
      <c r="J67" s="70"/>
      <c r="K67" s="34" t="s">
        <v>65</v>
      </c>
      <c r="L67" s="77">
        <v>67</v>
      </c>
      <c r="M67" s="77"/>
      <c r="N67" s="72"/>
      <c r="O67" s="79" t="s">
        <v>495</v>
      </c>
      <c r="P67" s="81">
        <v>43682.70966435185</v>
      </c>
      <c r="Q67" s="79" t="s">
        <v>535</v>
      </c>
      <c r="R67" s="79"/>
      <c r="S67" s="79"/>
      <c r="T67" s="79"/>
      <c r="U67" s="79"/>
      <c r="V67" s="84" t="s">
        <v>1145</v>
      </c>
      <c r="W67" s="81">
        <v>43682.70966435185</v>
      </c>
      <c r="X67" s="84" t="s">
        <v>1331</v>
      </c>
      <c r="Y67" s="79"/>
      <c r="Z67" s="79"/>
      <c r="AA67" s="82" t="s">
        <v>1652</v>
      </c>
      <c r="AB67" s="79"/>
      <c r="AC67" s="79" t="b">
        <v>0</v>
      </c>
      <c r="AD67" s="79">
        <v>0</v>
      </c>
      <c r="AE67" s="82" t="s">
        <v>1938</v>
      </c>
      <c r="AF67" s="79" t="b">
        <v>0</v>
      </c>
      <c r="AG67" s="79" t="s">
        <v>1948</v>
      </c>
      <c r="AH67" s="79"/>
      <c r="AI67" s="82" t="s">
        <v>1938</v>
      </c>
      <c r="AJ67" s="79" t="b">
        <v>0</v>
      </c>
      <c r="AK67" s="79">
        <v>1</v>
      </c>
      <c r="AL67" s="82" t="s">
        <v>1651</v>
      </c>
      <c r="AM67" s="79" t="s">
        <v>1963</v>
      </c>
      <c r="AN67" s="79" t="b">
        <v>0</v>
      </c>
      <c r="AO67" s="82" t="s">
        <v>1651</v>
      </c>
      <c r="AP67" s="79" t="s">
        <v>176</v>
      </c>
      <c r="AQ67" s="79">
        <v>0</v>
      </c>
      <c r="AR67" s="79">
        <v>0</v>
      </c>
      <c r="AS67" s="79"/>
      <c r="AT67" s="79"/>
      <c r="AU67" s="79"/>
      <c r="AV67" s="79"/>
      <c r="AW67" s="79"/>
      <c r="AX67" s="79"/>
      <c r="AY67" s="79"/>
      <c r="AZ67" s="79"/>
      <c r="BA67">
        <v>1</v>
      </c>
      <c r="BB67" s="78" t="str">
        <f>REPLACE(INDEX(GroupVertices[Group],MATCH(Edges[[#This Row],[Vertex 1]],GroupVertices[Vertex],0)),1,1,"")</f>
        <v>12</v>
      </c>
      <c r="BC67" s="78" t="str">
        <f>REPLACE(INDEX(GroupVertices[Group],MATCH(Edges[[#This Row],[Vertex 2]],GroupVertices[Vertex],0)),1,1,"")</f>
        <v>12</v>
      </c>
      <c r="BD67" s="48">
        <v>1</v>
      </c>
      <c r="BE67" s="49">
        <v>4.761904761904762</v>
      </c>
      <c r="BF67" s="48">
        <v>0</v>
      </c>
      <c r="BG67" s="49">
        <v>0</v>
      </c>
      <c r="BH67" s="48">
        <v>0</v>
      </c>
      <c r="BI67" s="49">
        <v>0</v>
      </c>
      <c r="BJ67" s="48">
        <v>20</v>
      </c>
      <c r="BK67" s="49">
        <v>95.23809523809524</v>
      </c>
      <c r="BL67" s="48">
        <v>21</v>
      </c>
    </row>
    <row r="68" spans="1:64" ht="15">
      <c r="A68" s="64" t="s">
        <v>255</v>
      </c>
      <c r="B68" s="64" t="s">
        <v>253</v>
      </c>
      <c r="C68" s="65" t="s">
        <v>5566</v>
      </c>
      <c r="D68" s="66">
        <v>3</v>
      </c>
      <c r="E68" s="67" t="s">
        <v>132</v>
      </c>
      <c r="F68" s="68">
        <v>35</v>
      </c>
      <c r="G68" s="65"/>
      <c r="H68" s="69"/>
      <c r="I68" s="70"/>
      <c r="J68" s="70"/>
      <c r="K68" s="34" t="s">
        <v>65</v>
      </c>
      <c r="L68" s="77">
        <v>68</v>
      </c>
      <c r="M68" s="77"/>
      <c r="N68" s="72"/>
      <c r="O68" s="79" t="s">
        <v>495</v>
      </c>
      <c r="P68" s="81">
        <v>43682.70966435185</v>
      </c>
      <c r="Q68" s="79" t="s">
        <v>535</v>
      </c>
      <c r="R68" s="79"/>
      <c r="S68" s="79"/>
      <c r="T68" s="79"/>
      <c r="U68" s="79"/>
      <c r="V68" s="84" t="s">
        <v>1145</v>
      </c>
      <c r="W68" s="81">
        <v>43682.70966435185</v>
      </c>
      <c r="X68" s="84" t="s">
        <v>1331</v>
      </c>
      <c r="Y68" s="79"/>
      <c r="Z68" s="79"/>
      <c r="AA68" s="82" t="s">
        <v>1652</v>
      </c>
      <c r="AB68" s="79"/>
      <c r="AC68" s="79" t="b">
        <v>0</v>
      </c>
      <c r="AD68" s="79">
        <v>0</v>
      </c>
      <c r="AE68" s="82" t="s">
        <v>1938</v>
      </c>
      <c r="AF68" s="79" t="b">
        <v>0</v>
      </c>
      <c r="AG68" s="79" t="s">
        <v>1948</v>
      </c>
      <c r="AH68" s="79"/>
      <c r="AI68" s="82" t="s">
        <v>1938</v>
      </c>
      <c r="AJ68" s="79" t="b">
        <v>0</v>
      </c>
      <c r="AK68" s="79">
        <v>1</v>
      </c>
      <c r="AL68" s="82" t="s">
        <v>1651</v>
      </c>
      <c r="AM68" s="79" t="s">
        <v>1963</v>
      </c>
      <c r="AN68" s="79" t="b">
        <v>0</v>
      </c>
      <c r="AO68" s="82" t="s">
        <v>1651</v>
      </c>
      <c r="AP68" s="79" t="s">
        <v>176</v>
      </c>
      <c r="AQ68" s="79">
        <v>0</v>
      </c>
      <c r="AR68" s="79">
        <v>0</v>
      </c>
      <c r="AS68" s="79"/>
      <c r="AT68" s="79"/>
      <c r="AU68" s="79"/>
      <c r="AV68" s="79"/>
      <c r="AW68" s="79"/>
      <c r="AX68" s="79"/>
      <c r="AY68" s="79"/>
      <c r="AZ68" s="79"/>
      <c r="BA68">
        <v>1</v>
      </c>
      <c r="BB68" s="78" t="str">
        <f>REPLACE(INDEX(GroupVertices[Group],MATCH(Edges[[#This Row],[Vertex 1]],GroupVertices[Vertex],0)),1,1,"")</f>
        <v>12</v>
      </c>
      <c r="BC68" s="78" t="str">
        <f>REPLACE(INDEX(GroupVertices[Group],MATCH(Edges[[#This Row],[Vertex 2]],GroupVertices[Vertex],0)),1,1,"")</f>
        <v>12</v>
      </c>
      <c r="BD68" s="48"/>
      <c r="BE68" s="49"/>
      <c r="BF68" s="48"/>
      <c r="BG68" s="49"/>
      <c r="BH68" s="48"/>
      <c r="BI68" s="49"/>
      <c r="BJ68" s="48"/>
      <c r="BK68" s="49"/>
      <c r="BL68" s="48"/>
    </row>
    <row r="69" spans="1:64" ht="15">
      <c r="A69" s="64" t="s">
        <v>256</v>
      </c>
      <c r="B69" s="64" t="s">
        <v>400</v>
      </c>
      <c r="C69" s="65" t="s">
        <v>5566</v>
      </c>
      <c r="D69" s="66">
        <v>3</v>
      </c>
      <c r="E69" s="67" t="s">
        <v>132</v>
      </c>
      <c r="F69" s="68">
        <v>35</v>
      </c>
      <c r="G69" s="65"/>
      <c r="H69" s="69"/>
      <c r="I69" s="70"/>
      <c r="J69" s="70"/>
      <c r="K69" s="34" t="s">
        <v>65</v>
      </c>
      <c r="L69" s="77">
        <v>69</v>
      </c>
      <c r="M69" s="77"/>
      <c r="N69" s="72"/>
      <c r="O69" s="79" t="s">
        <v>495</v>
      </c>
      <c r="P69" s="81">
        <v>43682.76799768519</v>
      </c>
      <c r="Q69" s="79" t="s">
        <v>532</v>
      </c>
      <c r="R69" s="79"/>
      <c r="S69" s="79"/>
      <c r="T69" s="79" t="s">
        <v>893</v>
      </c>
      <c r="U69" s="79"/>
      <c r="V69" s="84" t="s">
        <v>1146</v>
      </c>
      <c r="W69" s="81">
        <v>43682.76799768519</v>
      </c>
      <c r="X69" s="84" t="s">
        <v>1332</v>
      </c>
      <c r="Y69" s="79"/>
      <c r="Z69" s="79"/>
      <c r="AA69" s="82" t="s">
        <v>1653</v>
      </c>
      <c r="AB69" s="79"/>
      <c r="AC69" s="79" t="b">
        <v>0</v>
      </c>
      <c r="AD69" s="79">
        <v>0</v>
      </c>
      <c r="AE69" s="82" t="s">
        <v>1938</v>
      </c>
      <c r="AF69" s="79" t="b">
        <v>0</v>
      </c>
      <c r="AG69" s="79" t="s">
        <v>1948</v>
      </c>
      <c r="AH69" s="79"/>
      <c r="AI69" s="82" t="s">
        <v>1938</v>
      </c>
      <c r="AJ69" s="79" t="b">
        <v>0</v>
      </c>
      <c r="AK69" s="79">
        <v>25</v>
      </c>
      <c r="AL69" s="82" t="s">
        <v>1848</v>
      </c>
      <c r="AM69" s="79" t="s">
        <v>1963</v>
      </c>
      <c r="AN69" s="79" t="b">
        <v>0</v>
      </c>
      <c r="AO69" s="82" t="s">
        <v>1848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4.761904761904762</v>
      </c>
      <c r="BF69" s="48">
        <v>0</v>
      </c>
      <c r="BG69" s="49">
        <v>0</v>
      </c>
      <c r="BH69" s="48">
        <v>0</v>
      </c>
      <c r="BI69" s="49">
        <v>0</v>
      </c>
      <c r="BJ69" s="48">
        <v>20</v>
      </c>
      <c r="BK69" s="49">
        <v>95.23809523809524</v>
      </c>
      <c r="BL69" s="48">
        <v>21</v>
      </c>
    </row>
    <row r="70" spans="1:64" ht="15">
      <c r="A70" s="64" t="s">
        <v>257</v>
      </c>
      <c r="B70" s="64" t="s">
        <v>400</v>
      </c>
      <c r="C70" s="65" t="s">
        <v>5566</v>
      </c>
      <c r="D70" s="66">
        <v>3</v>
      </c>
      <c r="E70" s="67" t="s">
        <v>132</v>
      </c>
      <c r="F70" s="68">
        <v>35</v>
      </c>
      <c r="G70" s="65"/>
      <c r="H70" s="69"/>
      <c r="I70" s="70"/>
      <c r="J70" s="70"/>
      <c r="K70" s="34" t="s">
        <v>65</v>
      </c>
      <c r="L70" s="77">
        <v>70</v>
      </c>
      <c r="M70" s="77"/>
      <c r="N70" s="72"/>
      <c r="O70" s="79" t="s">
        <v>495</v>
      </c>
      <c r="P70" s="81">
        <v>43682.81002314815</v>
      </c>
      <c r="Q70" s="79" t="s">
        <v>532</v>
      </c>
      <c r="R70" s="79"/>
      <c r="S70" s="79"/>
      <c r="T70" s="79" t="s">
        <v>893</v>
      </c>
      <c r="U70" s="79"/>
      <c r="V70" s="84" t="s">
        <v>1147</v>
      </c>
      <c r="W70" s="81">
        <v>43682.81002314815</v>
      </c>
      <c r="X70" s="84" t="s">
        <v>1333</v>
      </c>
      <c r="Y70" s="79"/>
      <c r="Z70" s="79"/>
      <c r="AA70" s="82" t="s">
        <v>1654</v>
      </c>
      <c r="AB70" s="79"/>
      <c r="AC70" s="79" t="b">
        <v>0</v>
      </c>
      <c r="AD70" s="79">
        <v>0</v>
      </c>
      <c r="AE70" s="82" t="s">
        <v>1938</v>
      </c>
      <c r="AF70" s="79" t="b">
        <v>0</v>
      </c>
      <c r="AG70" s="79" t="s">
        <v>1948</v>
      </c>
      <c r="AH70" s="79"/>
      <c r="AI70" s="82" t="s">
        <v>1938</v>
      </c>
      <c r="AJ70" s="79" t="b">
        <v>0</v>
      </c>
      <c r="AK70" s="79">
        <v>25</v>
      </c>
      <c r="AL70" s="82" t="s">
        <v>1848</v>
      </c>
      <c r="AM70" s="79" t="s">
        <v>1961</v>
      </c>
      <c r="AN70" s="79" t="b">
        <v>0</v>
      </c>
      <c r="AO70" s="82" t="s">
        <v>1848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258</v>
      </c>
      <c r="B71" s="64" t="s">
        <v>400</v>
      </c>
      <c r="C71" s="65" t="s">
        <v>5566</v>
      </c>
      <c r="D71" s="66">
        <v>3</v>
      </c>
      <c r="E71" s="67" t="s">
        <v>132</v>
      </c>
      <c r="F71" s="68">
        <v>35</v>
      </c>
      <c r="G71" s="65"/>
      <c r="H71" s="69"/>
      <c r="I71" s="70"/>
      <c r="J71" s="70"/>
      <c r="K71" s="34" t="s">
        <v>65</v>
      </c>
      <c r="L71" s="77">
        <v>71</v>
      </c>
      <c r="M71" s="77"/>
      <c r="N71" s="72"/>
      <c r="O71" s="79" t="s">
        <v>495</v>
      </c>
      <c r="P71" s="81">
        <v>43682.832719907405</v>
      </c>
      <c r="Q71" s="79" t="s">
        <v>532</v>
      </c>
      <c r="R71" s="79"/>
      <c r="S71" s="79"/>
      <c r="T71" s="79" t="s">
        <v>893</v>
      </c>
      <c r="U71" s="79"/>
      <c r="V71" s="84" t="s">
        <v>1148</v>
      </c>
      <c r="W71" s="81">
        <v>43682.832719907405</v>
      </c>
      <c r="X71" s="84" t="s">
        <v>1334</v>
      </c>
      <c r="Y71" s="79"/>
      <c r="Z71" s="79"/>
      <c r="AA71" s="82" t="s">
        <v>1655</v>
      </c>
      <c r="AB71" s="79"/>
      <c r="AC71" s="79" t="b">
        <v>0</v>
      </c>
      <c r="AD71" s="79">
        <v>0</v>
      </c>
      <c r="AE71" s="82" t="s">
        <v>1938</v>
      </c>
      <c r="AF71" s="79" t="b">
        <v>0</v>
      </c>
      <c r="AG71" s="79" t="s">
        <v>1948</v>
      </c>
      <c r="AH71" s="79"/>
      <c r="AI71" s="82" t="s">
        <v>1938</v>
      </c>
      <c r="AJ71" s="79" t="b">
        <v>0</v>
      </c>
      <c r="AK71" s="79">
        <v>25</v>
      </c>
      <c r="AL71" s="82" t="s">
        <v>1848</v>
      </c>
      <c r="AM71" s="79" t="s">
        <v>1969</v>
      </c>
      <c r="AN71" s="79" t="b">
        <v>0</v>
      </c>
      <c r="AO71" s="82" t="s">
        <v>1848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4.761904761904762</v>
      </c>
      <c r="BF71" s="48">
        <v>0</v>
      </c>
      <c r="BG71" s="49">
        <v>0</v>
      </c>
      <c r="BH71" s="48">
        <v>0</v>
      </c>
      <c r="BI71" s="49">
        <v>0</v>
      </c>
      <c r="BJ71" s="48">
        <v>20</v>
      </c>
      <c r="BK71" s="49">
        <v>95.23809523809524</v>
      </c>
      <c r="BL71" s="48">
        <v>21</v>
      </c>
    </row>
    <row r="72" spans="1:64" ht="15">
      <c r="A72" s="64" t="s">
        <v>259</v>
      </c>
      <c r="B72" s="64" t="s">
        <v>400</v>
      </c>
      <c r="C72" s="65" t="s">
        <v>5566</v>
      </c>
      <c r="D72" s="66">
        <v>3</v>
      </c>
      <c r="E72" s="67" t="s">
        <v>132</v>
      </c>
      <c r="F72" s="68">
        <v>35</v>
      </c>
      <c r="G72" s="65"/>
      <c r="H72" s="69"/>
      <c r="I72" s="70"/>
      <c r="J72" s="70"/>
      <c r="K72" s="34" t="s">
        <v>65</v>
      </c>
      <c r="L72" s="77">
        <v>72</v>
      </c>
      <c r="M72" s="77"/>
      <c r="N72" s="72"/>
      <c r="O72" s="79" t="s">
        <v>495</v>
      </c>
      <c r="P72" s="81">
        <v>43682.87181712963</v>
      </c>
      <c r="Q72" s="79" t="s">
        <v>532</v>
      </c>
      <c r="R72" s="79"/>
      <c r="S72" s="79"/>
      <c r="T72" s="79" t="s">
        <v>893</v>
      </c>
      <c r="U72" s="79"/>
      <c r="V72" s="84" t="s">
        <v>1149</v>
      </c>
      <c r="W72" s="81">
        <v>43682.87181712963</v>
      </c>
      <c r="X72" s="84" t="s">
        <v>1335</v>
      </c>
      <c r="Y72" s="79"/>
      <c r="Z72" s="79"/>
      <c r="AA72" s="82" t="s">
        <v>1656</v>
      </c>
      <c r="AB72" s="79"/>
      <c r="AC72" s="79" t="b">
        <v>0</v>
      </c>
      <c r="AD72" s="79">
        <v>0</v>
      </c>
      <c r="AE72" s="82" t="s">
        <v>1938</v>
      </c>
      <c r="AF72" s="79" t="b">
        <v>0</v>
      </c>
      <c r="AG72" s="79" t="s">
        <v>1948</v>
      </c>
      <c r="AH72" s="79"/>
      <c r="AI72" s="82" t="s">
        <v>1938</v>
      </c>
      <c r="AJ72" s="79" t="b">
        <v>0</v>
      </c>
      <c r="AK72" s="79">
        <v>25</v>
      </c>
      <c r="AL72" s="82" t="s">
        <v>1848</v>
      </c>
      <c r="AM72" s="79" t="s">
        <v>1961</v>
      </c>
      <c r="AN72" s="79" t="b">
        <v>0</v>
      </c>
      <c r="AO72" s="82" t="s">
        <v>1848</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4.761904761904762</v>
      </c>
      <c r="BF72" s="48">
        <v>0</v>
      </c>
      <c r="BG72" s="49">
        <v>0</v>
      </c>
      <c r="BH72" s="48">
        <v>0</v>
      </c>
      <c r="BI72" s="49">
        <v>0</v>
      </c>
      <c r="BJ72" s="48">
        <v>20</v>
      </c>
      <c r="BK72" s="49">
        <v>95.23809523809524</v>
      </c>
      <c r="BL72" s="48">
        <v>21</v>
      </c>
    </row>
    <row r="73" spans="1:64" ht="15">
      <c r="A73" s="64" t="s">
        <v>260</v>
      </c>
      <c r="B73" s="64" t="s">
        <v>440</v>
      </c>
      <c r="C73" s="65" t="s">
        <v>5566</v>
      </c>
      <c r="D73" s="66">
        <v>3</v>
      </c>
      <c r="E73" s="67" t="s">
        <v>132</v>
      </c>
      <c r="F73" s="68">
        <v>35</v>
      </c>
      <c r="G73" s="65"/>
      <c r="H73" s="69"/>
      <c r="I73" s="70"/>
      <c r="J73" s="70"/>
      <c r="K73" s="34" t="s">
        <v>65</v>
      </c>
      <c r="L73" s="77">
        <v>73</v>
      </c>
      <c r="M73" s="77"/>
      <c r="N73" s="72"/>
      <c r="O73" s="79" t="s">
        <v>496</v>
      </c>
      <c r="P73" s="81">
        <v>43682.93510416667</v>
      </c>
      <c r="Q73" s="79" t="s">
        <v>536</v>
      </c>
      <c r="R73" s="79"/>
      <c r="S73" s="79"/>
      <c r="T73" s="79" t="s">
        <v>893</v>
      </c>
      <c r="U73" s="79"/>
      <c r="V73" s="84" t="s">
        <v>1150</v>
      </c>
      <c r="W73" s="81">
        <v>43682.93510416667</v>
      </c>
      <c r="X73" s="84" t="s">
        <v>1336</v>
      </c>
      <c r="Y73" s="79"/>
      <c r="Z73" s="79"/>
      <c r="AA73" s="82" t="s">
        <v>1657</v>
      </c>
      <c r="AB73" s="82" t="s">
        <v>1932</v>
      </c>
      <c r="AC73" s="79" t="b">
        <v>0</v>
      </c>
      <c r="AD73" s="79">
        <v>1</v>
      </c>
      <c r="AE73" s="82" t="s">
        <v>1942</v>
      </c>
      <c r="AF73" s="79" t="b">
        <v>0</v>
      </c>
      <c r="AG73" s="79" t="s">
        <v>1948</v>
      </c>
      <c r="AH73" s="79"/>
      <c r="AI73" s="82" t="s">
        <v>1938</v>
      </c>
      <c r="AJ73" s="79" t="b">
        <v>0</v>
      </c>
      <c r="AK73" s="79">
        <v>0</v>
      </c>
      <c r="AL73" s="82" t="s">
        <v>1938</v>
      </c>
      <c r="AM73" s="79" t="s">
        <v>1959</v>
      </c>
      <c r="AN73" s="79" t="b">
        <v>0</v>
      </c>
      <c r="AO73" s="82" t="s">
        <v>1932</v>
      </c>
      <c r="AP73" s="79" t="s">
        <v>176</v>
      </c>
      <c r="AQ73" s="79">
        <v>0</v>
      </c>
      <c r="AR73" s="79">
        <v>0</v>
      </c>
      <c r="AS73" s="79"/>
      <c r="AT73" s="79"/>
      <c r="AU73" s="79"/>
      <c r="AV73" s="79"/>
      <c r="AW73" s="79"/>
      <c r="AX73" s="79"/>
      <c r="AY73" s="79"/>
      <c r="AZ73" s="79"/>
      <c r="BA73">
        <v>1</v>
      </c>
      <c r="BB73" s="78" t="str">
        <f>REPLACE(INDEX(GroupVertices[Group],MATCH(Edges[[#This Row],[Vertex 1]],GroupVertices[Vertex],0)),1,1,"")</f>
        <v>44</v>
      </c>
      <c r="BC73" s="78" t="str">
        <f>REPLACE(INDEX(GroupVertices[Group],MATCH(Edges[[#This Row],[Vertex 2]],GroupVertices[Vertex],0)),1,1,"")</f>
        <v>44</v>
      </c>
      <c r="BD73" s="48">
        <v>0</v>
      </c>
      <c r="BE73" s="49">
        <v>0</v>
      </c>
      <c r="BF73" s="48">
        <v>0</v>
      </c>
      <c r="BG73" s="49">
        <v>0</v>
      </c>
      <c r="BH73" s="48">
        <v>0</v>
      </c>
      <c r="BI73" s="49">
        <v>0</v>
      </c>
      <c r="BJ73" s="48">
        <v>6</v>
      </c>
      <c r="BK73" s="49">
        <v>100</v>
      </c>
      <c r="BL73" s="48">
        <v>6</v>
      </c>
    </row>
    <row r="74" spans="1:64" ht="15">
      <c r="A74" s="64" t="s">
        <v>261</v>
      </c>
      <c r="B74" s="64" t="s">
        <v>400</v>
      </c>
      <c r="C74" s="65" t="s">
        <v>5566</v>
      </c>
      <c r="D74" s="66">
        <v>3</v>
      </c>
      <c r="E74" s="67" t="s">
        <v>132</v>
      </c>
      <c r="F74" s="68">
        <v>35</v>
      </c>
      <c r="G74" s="65"/>
      <c r="H74" s="69"/>
      <c r="I74" s="70"/>
      <c r="J74" s="70"/>
      <c r="K74" s="34" t="s">
        <v>65</v>
      </c>
      <c r="L74" s="77">
        <v>74</v>
      </c>
      <c r="M74" s="77"/>
      <c r="N74" s="72"/>
      <c r="O74" s="79" t="s">
        <v>495</v>
      </c>
      <c r="P74" s="81">
        <v>43683.19210648148</v>
      </c>
      <c r="Q74" s="79" t="s">
        <v>532</v>
      </c>
      <c r="R74" s="79"/>
      <c r="S74" s="79"/>
      <c r="T74" s="79" t="s">
        <v>893</v>
      </c>
      <c r="U74" s="79"/>
      <c r="V74" s="84" t="s">
        <v>1151</v>
      </c>
      <c r="W74" s="81">
        <v>43683.19210648148</v>
      </c>
      <c r="X74" s="84" t="s">
        <v>1337</v>
      </c>
      <c r="Y74" s="79"/>
      <c r="Z74" s="79"/>
      <c r="AA74" s="82" t="s">
        <v>1658</v>
      </c>
      <c r="AB74" s="79"/>
      <c r="AC74" s="79" t="b">
        <v>0</v>
      </c>
      <c r="AD74" s="79">
        <v>0</v>
      </c>
      <c r="AE74" s="82" t="s">
        <v>1938</v>
      </c>
      <c r="AF74" s="79" t="b">
        <v>0</v>
      </c>
      <c r="AG74" s="79" t="s">
        <v>1948</v>
      </c>
      <c r="AH74" s="79"/>
      <c r="AI74" s="82" t="s">
        <v>1938</v>
      </c>
      <c r="AJ74" s="79" t="b">
        <v>0</v>
      </c>
      <c r="AK74" s="79">
        <v>25</v>
      </c>
      <c r="AL74" s="82" t="s">
        <v>1848</v>
      </c>
      <c r="AM74" s="79" t="s">
        <v>1969</v>
      </c>
      <c r="AN74" s="79" t="b">
        <v>0</v>
      </c>
      <c r="AO74" s="82" t="s">
        <v>1848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4.761904761904762</v>
      </c>
      <c r="BF74" s="48">
        <v>0</v>
      </c>
      <c r="BG74" s="49">
        <v>0</v>
      </c>
      <c r="BH74" s="48">
        <v>0</v>
      </c>
      <c r="BI74" s="49">
        <v>0</v>
      </c>
      <c r="BJ74" s="48">
        <v>20</v>
      </c>
      <c r="BK74" s="49">
        <v>95.23809523809524</v>
      </c>
      <c r="BL74" s="48">
        <v>21</v>
      </c>
    </row>
    <row r="75" spans="1:64" ht="15">
      <c r="A75" s="64" t="s">
        <v>262</v>
      </c>
      <c r="B75" s="64" t="s">
        <v>400</v>
      </c>
      <c r="C75" s="65" t="s">
        <v>5566</v>
      </c>
      <c r="D75" s="66">
        <v>3</v>
      </c>
      <c r="E75" s="67" t="s">
        <v>132</v>
      </c>
      <c r="F75" s="68">
        <v>35</v>
      </c>
      <c r="G75" s="65"/>
      <c r="H75" s="69"/>
      <c r="I75" s="70"/>
      <c r="J75" s="70"/>
      <c r="K75" s="34" t="s">
        <v>65</v>
      </c>
      <c r="L75" s="77">
        <v>75</v>
      </c>
      <c r="M75" s="77"/>
      <c r="N75" s="72"/>
      <c r="O75" s="79" t="s">
        <v>495</v>
      </c>
      <c r="P75" s="81">
        <v>43683.23988425926</v>
      </c>
      <c r="Q75" s="79" t="s">
        <v>532</v>
      </c>
      <c r="R75" s="79"/>
      <c r="S75" s="79"/>
      <c r="T75" s="79" t="s">
        <v>893</v>
      </c>
      <c r="U75" s="79"/>
      <c r="V75" s="84" t="s">
        <v>1152</v>
      </c>
      <c r="W75" s="81">
        <v>43683.23988425926</v>
      </c>
      <c r="X75" s="84" t="s">
        <v>1338</v>
      </c>
      <c r="Y75" s="79"/>
      <c r="Z75" s="79"/>
      <c r="AA75" s="82" t="s">
        <v>1659</v>
      </c>
      <c r="AB75" s="79"/>
      <c r="AC75" s="79" t="b">
        <v>0</v>
      </c>
      <c r="AD75" s="79">
        <v>0</v>
      </c>
      <c r="AE75" s="82" t="s">
        <v>1938</v>
      </c>
      <c r="AF75" s="79" t="b">
        <v>0</v>
      </c>
      <c r="AG75" s="79" t="s">
        <v>1948</v>
      </c>
      <c r="AH75" s="79"/>
      <c r="AI75" s="82" t="s">
        <v>1938</v>
      </c>
      <c r="AJ75" s="79" t="b">
        <v>0</v>
      </c>
      <c r="AK75" s="79">
        <v>25</v>
      </c>
      <c r="AL75" s="82" t="s">
        <v>1848</v>
      </c>
      <c r="AM75" s="79" t="s">
        <v>1961</v>
      </c>
      <c r="AN75" s="79" t="b">
        <v>0</v>
      </c>
      <c r="AO75" s="82" t="s">
        <v>1848</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4.761904761904762</v>
      </c>
      <c r="BF75" s="48">
        <v>0</v>
      </c>
      <c r="BG75" s="49">
        <v>0</v>
      </c>
      <c r="BH75" s="48">
        <v>0</v>
      </c>
      <c r="BI75" s="49">
        <v>0</v>
      </c>
      <c r="BJ75" s="48">
        <v>20</v>
      </c>
      <c r="BK75" s="49">
        <v>95.23809523809524</v>
      </c>
      <c r="BL75" s="48">
        <v>21</v>
      </c>
    </row>
    <row r="76" spans="1:64" ht="15">
      <c r="A76" s="64" t="s">
        <v>263</v>
      </c>
      <c r="B76" s="64" t="s">
        <v>400</v>
      </c>
      <c r="C76" s="65" t="s">
        <v>5566</v>
      </c>
      <c r="D76" s="66">
        <v>3</v>
      </c>
      <c r="E76" s="67" t="s">
        <v>132</v>
      </c>
      <c r="F76" s="68">
        <v>35</v>
      </c>
      <c r="G76" s="65"/>
      <c r="H76" s="69"/>
      <c r="I76" s="70"/>
      <c r="J76" s="70"/>
      <c r="K76" s="34" t="s">
        <v>65</v>
      </c>
      <c r="L76" s="77">
        <v>76</v>
      </c>
      <c r="M76" s="77"/>
      <c r="N76" s="72"/>
      <c r="O76" s="79" t="s">
        <v>495</v>
      </c>
      <c r="P76" s="81">
        <v>43683.247569444444</v>
      </c>
      <c r="Q76" s="79" t="s">
        <v>532</v>
      </c>
      <c r="R76" s="79"/>
      <c r="S76" s="79"/>
      <c r="T76" s="79" t="s">
        <v>893</v>
      </c>
      <c r="U76" s="79"/>
      <c r="V76" s="84" t="s">
        <v>1153</v>
      </c>
      <c r="W76" s="81">
        <v>43683.247569444444</v>
      </c>
      <c r="X76" s="84" t="s">
        <v>1339</v>
      </c>
      <c r="Y76" s="79"/>
      <c r="Z76" s="79"/>
      <c r="AA76" s="82" t="s">
        <v>1660</v>
      </c>
      <c r="AB76" s="79"/>
      <c r="AC76" s="79" t="b">
        <v>0</v>
      </c>
      <c r="AD76" s="79">
        <v>0</v>
      </c>
      <c r="AE76" s="82" t="s">
        <v>1938</v>
      </c>
      <c r="AF76" s="79" t="b">
        <v>0</v>
      </c>
      <c r="AG76" s="79" t="s">
        <v>1948</v>
      </c>
      <c r="AH76" s="79"/>
      <c r="AI76" s="82" t="s">
        <v>1938</v>
      </c>
      <c r="AJ76" s="79" t="b">
        <v>0</v>
      </c>
      <c r="AK76" s="79">
        <v>25</v>
      </c>
      <c r="AL76" s="82" t="s">
        <v>1848</v>
      </c>
      <c r="AM76" s="79" t="s">
        <v>1961</v>
      </c>
      <c r="AN76" s="79" t="b">
        <v>0</v>
      </c>
      <c r="AO76" s="82" t="s">
        <v>1848</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4.761904761904762</v>
      </c>
      <c r="BF76" s="48">
        <v>0</v>
      </c>
      <c r="BG76" s="49">
        <v>0</v>
      </c>
      <c r="BH76" s="48">
        <v>0</v>
      </c>
      <c r="BI76" s="49">
        <v>0</v>
      </c>
      <c r="BJ76" s="48">
        <v>20</v>
      </c>
      <c r="BK76" s="49">
        <v>95.23809523809524</v>
      </c>
      <c r="BL76" s="48">
        <v>21</v>
      </c>
    </row>
    <row r="77" spans="1:64" ht="15">
      <c r="A77" s="64" t="s">
        <v>264</v>
      </c>
      <c r="B77" s="64" t="s">
        <v>400</v>
      </c>
      <c r="C77" s="65" t="s">
        <v>5566</v>
      </c>
      <c r="D77" s="66">
        <v>3</v>
      </c>
      <c r="E77" s="67" t="s">
        <v>132</v>
      </c>
      <c r="F77" s="68">
        <v>35</v>
      </c>
      <c r="G77" s="65"/>
      <c r="H77" s="69"/>
      <c r="I77" s="70"/>
      <c r="J77" s="70"/>
      <c r="K77" s="34" t="s">
        <v>65</v>
      </c>
      <c r="L77" s="77">
        <v>77</v>
      </c>
      <c r="M77" s="77"/>
      <c r="N77" s="72"/>
      <c r="O77" s="79" t="s">
        <v>495</v>
      </c>
      <c r="P77" s="81">
        <v>43683.24806712963</v>
      </c>
      <c r="Q77" s="79" t="s">
        <v>532</v>
      </c>
      <c r="R77" s="79"/>
      <c r="S77" s="79"/>
      <c r="T77" s="79" t="s">
        <v>893</v>
      </c>
      <c r="U77" s="79"/>
      <c r="V77" s="84" t="s">
        <v>1154</v>
      </c>
      <c r="W77" s="81">
        <v>43683.24806712963</v>
      </c>
      <c r="X77" s="84" t="s">
        <v>1340</v>
      </c>
      <c r="Y77" s="79"/>
      <c r="Z77" s="79"/>
      <c r="AA77" s="82" t="s">
        <v>1661</v>
      </c>
      <c r="AB77" s="79"/>
      <c r="AC77" s="79" t="b">
        <v>0</v>
      </c>
      <c r="AD77" s="79">
        <v>0</v>
      </c>
      <c r="AE77" s="82" t="s">
        <v>1938</v>
      </c>
      <c r="AF77" s="79" t="b">
        <v>0</v>
      </c>
      <c r="AG77" s="79" t="s">
        <v>1948</v>
      </c>
      <c r="AH77" s="79"/>
      <c r="AI77" s="82" t="s">
        <v>1938</v>
      </c>
      <c r="AJ77" s="79" t="b">
        <v>0</v>
      </c>
      <c r="AK77" s="79">
        <v>25</v>
      </c>
      <c r="AL77" s="82" t="s">
        <v>1848</v>
      </c>
      <c r="AM77" s="79" t="s">
        <v>1961</v>
      </c>
      <c r="AN77" s="79" t="b">
        <v>0</v>
      </c>
      <c r="AO77" s="82" t="s">
        <v>1848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4.761904761904762</v>
      </c>
      <c r="BF77" s="48">
        <v>0</v>
      </c>
      <c r="BG77" s="49">
        <v>0</v>
      </c>
      <c r="BH77" s="48">
        <v>0</v>
      </c>
      <c r="BI77" s="49">
        <v>0</v>
      </c>
      <c r="BJ77" s="48">
        <v>20</v>
      </c>
      <c r="BK77" s="49">
        <v>95.23809523809524</v>
      </c>
      <c r="BL77" s="48">
        <v>21</v>
      </c>
    </row>
    <row r="78" spans="1:64" ht="15">
      <c r="A78" s="64" t="s">
        <v>265</v>
      </c>
      <c r="B78" s="64" t="s">
        <v>400</v>
      </c>
      <c r="C78" s="65" t="s">
        <v>5566</v>
      </c>
      <c r="D78" s="66">
        <v>3</v>
      </c>
      <c r="E78" s="67" t="s">
        <v>132</v>
      </c>
      <c r="F78" s="68">
        <v>35</v>
      </c>
      <c r="G78" s="65"/>
      <c r="H78" s="69"/>
      <c r="I78" s="70"/>
      <c r="J78" s="70"/>
      <c r="K78" s="34" t="s">
        <v>65</v>
      </c>
      <c r="L78" s="77">
        <v>78</v>
      </c>
      <c r="M78" s="77"/>
      <c r="N78" s="72"/>
      <c r="O78" s="79" t="s">
        <v>495</v>
      </c>
      <c r="P78" s="81">
        <v>43683.24969907408</v>
      </c>
      <c r="Q78" s="79" t="s">
        <v>532</v>
      </c>
      <c r="R78" s="79"/>
      <c r="S78" s="79"/>
      <c r="T78" s="79" t="s">
        <v>893</v>
      </c>
      <c r="U78" s="79"/>
      <c r="V78" s="84" t="s">
        <v>1155</v>
      </c>
      <c r="W78" s="81">
        <v>43683.24969907408</v>
      </c>
      <c r="X78" s="84" t="s">
        <v>1341</v>
      </c>
      <c r="Y78" s="79"/>
      <c r="Z78" s="79"/>
      <c r="AA78" s="82" t="s">
        <v>1662</v>
      </c>
      <c r="AB78" s="79"/>
      <c r="AC78" s="79" t="b">
        <v>0</v>
      </c>
      <c r="AD78" s="79">
        <v>0</v>
      </c>
      <c r="AE78" s="82" t="s">
        <v>1938</v>
      </c>
      <c r="AF78" s="79" t="b">
        <v>0</v>
      </c>
      <c r="AG78" s="79" t="s">
        <v>1948</v>
      </c>
      <c r="AH78" s="79"/>
      <c r="AI78" s="82" t="s">
        <v>1938</v>
      </c>
      <c r="AJ78" s="79" t="b">
        <v>0</v>
      </c>
      <c r="AK78" s="79">
        <v>25</v>
      </c>
      <c r="AL78" s="82" t="s">
        <v>1848</v>
      </c>
      <c r="AM78" s="79" t="s">
        <v>1963</v>
      </c>
      <c r="AN78" s="79" t="b">
        <v>0</v>
      </c>
      <c r="AO78" s="82" t="s">
        <v>1848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4.761904761904762</v>
      </c>
      <c r="BF78" s="48">
        <v>0</v>
      </c>
      <c r="BG78" s="49">
        <v>0</v>
      </c>
      <c r="BH78" s="48">
        <v>0</v>
      </c>
      <c r="BI78" s="49">
        <v>0</v>
      </c>
      <c r="BJ78" s="48">
        <v>20</v>
      </c>
      <c r="BK78" s="49">
        <v>95.23809523809524</v>
      </c>
      <c r="BL78" s="48">
        <v>21</v>
      </c>
    </row>
    <row r="79" spans="1:64" ht="15">
      <c r="A79" s="64" t="s">
        <v>266</v>
      </c>
      <c r="B79" s="64" t="s">
        <v>400</v>
      </c>
      <c r="C79" s="65" t="s">
        <v>5566</v>
      </c>
      <c r="D79" s="66">
        <v>3</v>
      </c>
      <c r="E79" s="67" t="s">
        <v>132</v>
      </c>
      <c r="F79" s="68">
        <v>35</v>
      </c>
      <c r="G79" s="65"/>
      <c r="H79" s="69"/>
      <c r="I79" s="70"/>
      <c r="J79" s="70"/>
      <c r="K79" s="34" t="s">
        <v>65</v>
      </c>
      <c r="L79" s="77">
        <v>79</v>
      </c>
      <c r="M79" s="77"/>
      <c r="N79" s="72"/>
      <c r="O79" s="79" t="s">
        <v>495</v>
      </c>
      <c r="P79" s="81">
        <v>43683.25266203703</v>
      </c>
      <c r="Q79" s="79" t="s">
        <v>532</v>
      </c>
      <c r="R79" s="79"/>
      <c r="S79" s="79"/>
      <c r="T79" s="79" t="s">
        <v>893</v>
      </c>
      <c r="U79" s="79"/>
      <c r="V79" s="84" t="s">
        <v>1156</v>
      </c>
      <c r="W79" s="81">
        <v>43683.25266203703</v>
      </c>
      <c r="X79" s="84" t="s">
        <v>1342</v>
      </c>
      <c r="Y79" s="79"/>
      <c r="Z79" s="79"/>
      <c r="AA79" s="82" t="s">
        <v>1663</v>
      </c>
      <c r="AB79" s="79"/>
      <c r="AC79" s="79" t="b">
        <v>0</v>
      </c>
      <c r="AD79" s="79">
        <v>0</v>
      </c>
      <c r="AE79" s="82" t="s">
        <v>1938</v>
      </c>
      <c r="AF79" s="79" t="b">
        <v>0</v>
      </c>
      <c r="AG79" s="79" t="s">
        <v>1948</v>
      </c>
      <c r="AH79" s="79"/>
      <c r="AI79" s="82" t="s">
        <v>1938</v>
      </c>
      <c r="AJ79" s="79" t="b">
        <v>0</v>
      </c>
      <c r="AK79" s="79">
        <v>25</v>
      </c>
      <c r="AL79" s="82" t="s">
        <v>1848</v>
      </c>
      <c r="AM79" s="79" t="s">
        <v>1961</v>
      </c>
      <c r="AN79" s="79" t="b">
        <v>0</v>
      </c>
      <c r="AO79" s="82" t="s">
        <v>1848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4.761904761904762</v>
      </c>
      <c r="BF79" s="48">
        <v>0</v>
      </c>
      <c r="BG79" s="49">
        <v>0</v>
      </c>
      <c r="BH79" s="48">
        <v>0</v>
      </c>
      <c r="BI79" s="49">
        <v>0</v>
      </c>
      <c r="BJ79" s="48">
        <v>20</v>
      </c>
      <c r="BK79" s="49">
        <v>95.23809523809524</v>
      </c>
      <c r="BL79" s="48">
        <v>21</v>
      </c>
    </row>
    <row r="80" spans="1:64" ht="15">
      <c r="A80" s="64" t="s">
        <v>267</v>
      </c>
      <c r="B80" s="64" t="s">
        <v>400</v>
      </c>
      <c r="C80" s="65" t="s">
        <v>5566</v>
      </c>
      <c r="D80" s="66">
        <v>3</v>
      </c>
      <c r="E80" s="67" t="s">
        <v>132</v>
      </c>
      <c r="F80" s="68">
        <v>35</v>
      </c>
      <c r="G80" s="65"/>
      <c r="H80" s="69"/>
      <c r="I80" s="70"/>
      <c r="J80" s="70"/>
      <c r="K80" s="34" t="s">
        <v>65</v>
      </c>
      <c r="L80" s="77">
        <v>80</v>
      </c>
      <c r="M80" s="77"/>
      <c r="N80" s="72"/>
      <c r="O80" s="79" t="s">
        <v>495</v>
      </c>
      <c r="P80" s="81">
        <v>43683.260196759256</v>
      </c>
      <c r="Q80" s="79" t="s">
        <v>532</v>
      </c>
      <c r="R80" s="79"/>
      <c r="S80" s="79"/>
      <c r="T80" s="79" t="s">
        <v>893</v>
      </c>
      <c r="U80" s="79"/>
      <c r="V80" s="84" t="s">
        <v>1157</v>
      </c>
      <c r="W80" s="81">
        <v>43683.260196759256</v>
      </c>
      <c r="X80" s="84" t="s">
        <v>1343</v>
      </c>
      <c r="Y80" s="79"/>
      <c r="Z80" s="79"/>
      <c r="AA80" s="82" t="s">
        <v>1664</v>
      </c>
      <c r="AB80" s="79"/>
      <c r="AC80" s="79" t="b">
        <v>0</v>
      </c>
      <c r="AD80" s="79">
        <v>0</v>
      </c>
      <c r="AE80" s="82" t="s">
        <v>1938</v>
      </c>
      <c r="AF80" s="79" t="b">
        <v>0</v>
      </c>
      <c r="AG80" s="79" t="s">
        <v>1948</v>
      </c>
      <c r="AH80" s="79"/>
      <c r="AI80" s="82" t="s">
        <v>1938</v>
      </c>
      <c r="AJ80" s="79" t="b">
        <v>0</v>
      </c>
      <c r="AK80" s="79">
        <v>25</v>
      </c>
      <c r="AL80" s="82" t="s">
        <v>1848</v>
      </c>
      <c r="AM80" s="79" t="s">
        <v>1969</v>
      </c>
      <c r="AN80" s="79" t="b">
        <v>0</v>
      </c>
      <c r="AO80" s="82" t="s">
        <v>1848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4.761904761904762</v>
      </c>
      <c r="BF80" s="48">
        <v>0</v>
      </c>
      <c r="BG80" s="49">
        <v>0</v>
      </c>
      <c r="BH80" s="48">
        <v>0</v>
      </c>
      <c r="BI80" s="49">
        <v>0</v>
      </c>
      <c r="BJ80" s="48">
        <v>20</v>
      </c>
      <c r="BK80" s="49">
        <v>95.23809523809524</v>
      </c>
      <c r="BL80" s="48">
        <v>21</v>
      </c>
    </row>
    <row r="81" spans="1:64" ht="15">
      <c r="A81" s="64" t="s">
        <v>268</v>
      </c>
      <c r="B81" s="64" t="s">
        <v>400</v>
      </c>
      <c r="C81" s="65" t="s">
        <v>5566</v>
      </c>
      <c r="D81" s="66">
        <v>3</v>
      </c>
      <c r="E81" s="67" t="s">
        <v>132</v>
      </c>
      <c r="F81" s="68">
        <v>35</v>
      </c>
      <c r="G81" s="65"/>
      <c r="H81" s="69"/>
      <c r="I81" s="70"/>
      <c r="J81" s="70"/>
      <c r="K81" s="34" t="s">
        <v>65</v>
      </c>
      <c r="L81" s="77">
        <v>81</v>
      </c>
      <c r="M81" s="77"/>
      <c r="N81" s="72"/>
      <c r="O81" s="79" t="s">
        <v>495</v>
      </c>
      <c r="P81" s="81">
        <v>43683.26292824074</v>
      </c>
      <c r="Q81" s="79" t="s">
        <v>532</v>
      </c>
      <c r="R81" s="79"/>
      <c r="S81" s="79"/>
      <c r="T81" s="79" t="s">
        <v>893</v>
      </c>
      <c r="U81" s="79"/>
      <c r="V81" s="84" t="s">
        <v>1158</v>
      </c>
      <c r="W81" s="81">
        <v>43683.26292824074</v>
      </c>
      <c r="X81" s="84" t="s">
        <v>1344</v>
      </c>
      <c r="Y81" s="79"/>
      <c r="Z81" s="79"/>
      <c r="AA81" s="82" t="s">
        <v>1665</v>
      </c>
      <c r="AB81" s="79"/>
      <c r="AC81" s="79" t="b">
        <v>0</v>
      </c>
      <c r="AD81" s="79">
        <v>0</v>
      </c>
      <c r="AE81" s="82" t="s">
        <v>1938</v>
      </c>
      <c r="AF81" s="79" t="b">
        <v>0</v>
      </c>
      <c r="AG81" s="79" t="s">
        <v>1948</v>
      </c>
      <c r="AH81" s="79"/>
      <c r="AI81" s="82" t="s">
        <v>1938</v>
      </c>
      <c r="AJ81" s="79" t="b">
        <v>0</v>
      </c>
      <c r="AK81" s="79">
        <v>25</v>
      </c>
      <c r="AL81" s="82" t="s">
        <v>1848</v>
      </c>
      <c r="AM81" s="79" t="s">
        <v>1961</v>
      </c>
      <c r="AN81" s="79" t="b">
        <v>0</v>
      </c>
      <c r="AO81" s="82" t="s">
        <v>1848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4.761904761904762</v>
      </c>
      <c r="BF81" s="48">
        <v>0</v>
      </c>
      <c r="BG81" s="49">
        <v>0</v>
      </c>
      <c r="BH81" s="48">
        <v>0</v>
      </c>
      <c r="BI81" s="49">
        <v>0</v>
      </c>
      <c r="BJ81" s="48">
        <v>20</v>
      </c>
      <c r="BK81" s="49">
        <v>95.23809523809524</v>
      </c>
      <c r="BL81" s="48">
        <v>21</v>
      </c>
    </row>
    <row r="82" spans="1:64" ht="15">
      <c r="A82" s="64" t="s">
        <v>269</v>
      </c>
      <c r="B82" s="64" t="s">
        <v>400</v>
      </c>
      <c r="C82" s="65" t="s">
        <v>5566</v>
      </c>
      <c r="D82" s="66">
        <v>3</v>
      </c>
      <c r="E82" s="67" t="s">
        <v>132</v>
      </c>
      <c r="F82" s="68">
        <v>35</v>
      </c>
      <c r="G82" s="65"/>
      <c r="H82" s="69"/>
      <c r="I82" s="70"/>
      <c r="J82" s="70"/>
      <c r="K82" s="34" t="s">
        <v>65</v>
      </c>
      <c r="L82" s="77">
        <v>82</v>
      </c>
      <c r="M82" s="77"/>
      <c r="N82" s="72"/>
      <c r="O82" s="79" t="s">
        <v>495</v>
      </c>
      <c r="P82" s="81">
        <v>43683.26710648148</v>
      </c>
      <c r="Q82" s="79" t="s">
        <v>532</v>
      </c>
      <c r="R82" s="79"/>
      <c r="S82" s="79"/>
      <c r="T82" s="79" t="s">
        <v>893</v>
      </c>
      <c r="U82" s="79"/>
      <c r="V82" s="84" t="s">
        <v>1159</v>
      </c>
      <c r="W82" s="81">
        <v>43683.26710648148</v>
      </c>
      <c r="X82" s="84" t="s">
        <v>1345</v>
      </c>
      <c r="Y82" s="79"/>
      <c r="Z82" s="79"/>
      <c r="AA82" s="82" t="s">
        <v>1666</v>
      </c>
      <c r="AB82" s="79"/>
      <c r="AC82" s="79" t="b">
        <v>0</v>
      </c>
      <c r="AD82" s="79">
        <v>0</v>
      </c>
      <c r="AE82" s="82" t="s">
        <v>1938</v>
      </c>
      <c r="AF82" s="79" t="b">
        <v>0</v>
      </c>
      <c r="AG82" s="79" t="s">
        <v>1948</v>
      </c>
      <c r="AH82" s="79"/>
      <c r="AI82" s="82" t="s">
        <v>1938</v>
      </c>
      <c r="AJ82" s="79" t="b">
        <v>0</v>
      </c>
      <c r="AK82" s="79">
        <v>25</v>
      </c>
      <c r="AL82" s="82" t="s">
        <v>1848</v>
      </c>
      <c r="AM82" s="79" t="s">
        <v>1961</v>
      </c>
      <c r="AN82" s="79" t="b">
        <v>0</v>
      </c>
      <c r="AO82" s="82" t="s">
        <v>1848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270</v>
      </c>
      <c r="B83" s="64" t="s">
        <v>400</v>
      </c>
      <c r="C83" s="65" t="s">
        <v>5566</v>
      </c>
      <c r="D83" s="66">
        <v>3</v>
      </c>
      <c r="E83" s="67" t="s">
        <v>132</v>
      </c>
      <c r="F83" s="68">
        <v>35</v>
      </c>
      <c r="G83" s="65"/>
      <c r="H83" s="69"/>
      <c r="I83" s="70"/>
      <c r="J83" s="70"/>
      <c r="K83" s="34" t="s">
        <v>65</v>
      </c>
      <c r="L83" s="77">
        <v>83</v>
      </c>
      <c r="M83" s="77"/>
      <c r="N83" s="72"/>
      <c r="O83" s="79" t="s">
        <v>495</v>
      </c>
      <c r="P83" s="81">
        <v>43683.34449074074</v>
      </c>
      <c r="Q83" s="79" t="s">
        <v>532</v>
      </c>
      <c r="R83" s="79"/>
      <c r="S83" s="79"/>
      <c r="T83" s="79" t="s">
        <v>893</v>
      </c>
      <c r="U83" s="79"/>
      <c r="V83" s="84" t="s">
        <v>1160</v>
      </c>
      <c r="W83" s="81">
        <v>43683.34449074074</v>
      </c>
      <c r="X83" s="84" t="s">
        <v>1346</v>
      </c>
      <c r="Y83" s="79"/>
      <c r="Z83" s="79"/>
      <c r="AA83" s="82" t="s">
        <v>1667</v>
      </c>
      <c r="AB83" s="79"/>
      <c r="AC83" s="79" t="b">
        <v>0</v>
      </c>
      <c r="AD83" s="79">
        <v>0</v>
      </c>
      <c r="AE83" s="82" t="s">
        <v>1938</v>
      </c>
      <c r="AF83" s="79" t="b">
        <v>0</v>
      </c>
      <c r="AG83" s="79" t="s">
        <v>1948</v>
      </c>
      <c r="AH83" s="79"/>
      <c r="AI83" s="82" t="s">
        <v>1938</v>
      </c>
      <c r="AJ83" s="79" t="b">
        <v>0</v>
      </c>
      <c r="AK83" s="79">
        <v>25</v>
      </c>
      <c r="AL83" s="82" t="s">
        <v>1848</v>
      </c>
      <c r="AM83" s="79" t="s">
        <v>1961</v>
      </c>
      <c r="AN83" s="79" t="b">
        <v>0</v>
      </c>
      <c r="AO83" s="82" t="s">
        <v>1848</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4.761904761904762</v>
      </c>
      <c r="BF83" s="48">
        <v>0</v>
      </c>
      <c r="BG83" s="49">
        <v>0</v>
      </c>
      <c r="BH83" s="48">
        <v>0</v>
      </c>
      <c r="BI83" s="49">
        <v>0</v>
      </c>
      <c r="BJ83" s="48">
        <v>20</v>
      </c>
      <c r="BK83" s="49">
        <v>95.23809523809524</v>
      </c>
      <c r="BL83" s="48">
        <v>21</v>
      </c>
    </row>
    <row r="84" spans="1:64" ht="15">
      <c r="A84" s="64" t="s">
        <v>271</v>
      </c>
      <c r="B84" s="64" t="s">
        <v>441</v>
      </c>
      <c r="C84" s="65" t="s">
        <v>5566</v>
      </c>
      <c r="D84" s="66">
        <v>3</v>
      </c>
      <c r="E84" s="67" t="s">
        <v>132</v>
      </c>
      <c r="F84" s="68">
        <v>35</v>
      </c>
      <c r="G84" s="65"/>
      <c r="H84" s="69"/>
      <c r="I84" s="70"/>
      <c r="J84" s="70"/>
      <c r="K84" s="34" t="s">
        <v>65</v>
      </c>
      <c r="L84" s="77">
        <v>84</v>
      </c>
      <c r="M84" s="77"/>
      <c r="N84" s="72"/>
      <c r="O84" s="79" t="s">
        <v>495</v>
      </c>
      <c r="P84" s="81">
        <v>43683.346550925926</v>
      </c>
      <c r="Q84" s="79" t="s">
        <v>537</v>
      </c>
      <c r="R84" s="84" t="s">
        <v>746</v>
      </c>
      <c r="S84" s="79" t="s">
        <v>839</v>
      </c>
      <c r="T84" s="79" t="s">
        <v>909</v>
      </c>
      <c r="U84" s="79"/>
      <c r="V84" s="84" t="s">
        <v>1161</v>
      </c>
      <c r="W84" s="81">
        <v>43683.346550925926</v>
      </c>
      <c r="X84" s="84" t="s">
        <v>1347</v>
      </c>
      <c r="Y84" s="79"/>
      <c r="Z84" s="79"/>
      <c r="AA84" s="82" t="s">
        <v>1668</v>
      </c>
      <c r="AB84" s="79"/>
      <c r="AC84" s="79" t="b">
        <v>0</v>
      </c>
      <c r="AD84" s="79">
        <v>4</v>
      </c>
      <c r="AE84" s="82" t="s">
        <v>1938</v>
      </c>
      <c r="AF84" s="79" t="b">
        <v>0</v>
      </c>
      <c r="AG84" s="79" t="s">
        <v>1948</v>
      </c>
      <c r="AH84" s="79"/>
      <c r="AI84" s="82" t="s">
        <v>1938</v>
      </c>
      <c r="AJ84" s="79" t="b">
        <v>0</v>
      </c>
      <c r="AK84" s="79">
        <v>5</v>
      </c>
      <c r="AL84" s="82" t="s">
        <v>1938</v>
      </c>
      <c r="AM84" s="79" t="s">
        <v>1964</v>
      </c>
      <c r="AN84" s="79" t="b">
        <v>0</v>
      </c>
      <c r="AO84" s="82" t="s">
        <v>1668</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v>0</v>
      </c>
      <c r="BE84" s="49">
        <v>0</v>
      </c>
      <c r="BF84" s="48">
        <v>3</v>
      </c>
      <c r="BG84" s="49">
        <v>7.317073170731708</v>
      </c>
      <c r="BH84" s="48">
        <v>0</v>
      </c>
      <c r="BI84" s="49">
        <v>0</v>
      </c>
      <c r="BJ84" s="48">
        <v>38</v>
      </c>
      <c r="BK84" s="49">
        <v>92.6829268292683</v>
      </c>
      <c r="BL84" s="48">
        <v>41</v>
      </c>
    </row>
    <row r="85" spans="1:64" ht="15">
      <c r="A85" s="64" t="s">
        <v>272</v>
      </c>
      <c r="B85" s="64" t="s">
        <v>400</v>
      </c>
      <c r="C85" s="65" t="s">
        <v>5566</v>
      </c>
      <c r="D85" s="66">
        <v>3</v>
      </c>
      <c r="E85" s="67" t="s">
        <v>132</v>
      </c>
      <c r="F85" s="68">
        <v>35</v>
      </c>
      <c r="G85" s="65"/>
      <c r="H85" s="69"/>
      <c r="I85" s="70"/>
      <c r="J85" s="70"/>
      <c r="K85" s="34" t="s">
        <v>65</v>
      </c>
      <c r="L85" s="77">
        <v>85</v>
      </c>
      <c r="M85" s="77"/>
      <c r="N85" s="72"/>
      <c r="O85" s="79" t="s">
        <v>495</v>
      </c>
      <c r="P85" s="81">
        <v>43683.34943287037</v>
      </c>
      <c r="Q85" s="79" t="s">
        <v>532</v>
      </c>
      <c r="R85" s="79"/>
      <c r="S85" s="79"/>
      <c r="T85" s="79" t="s">
        <v>893</v>
      </c>
      <c r="U85" s="79"/>
      <c r="V85" s="84" t="s">
        <v>1162</v>
      </c>
      <c r="W85" s="81">
        <v>43683.34943287037</v>
      </c>
      <c r="X85" s="84" t="s">
        <v>1348</v>
      </c>
      <c r="Y85" s="79"/>
      <c r="Z85" s="79"/>
      <c r="AA85" s="82" t="s">
        <v>1669</v>
      </c>
      <c r="AB85" s="79"/>
      <c r="AC85" s="79" t="b">
        <v>0</v>
      </c>
      <c r="AD85" s="79">
        <v>0</v>
      </c>
      <c r="AE85" s="82" t="s">
        <v>1938</v>
      </c>
      <c r="AF85" s="79" t="b">
        <v>0</v>
      </c>
      <c r="AG85" s="79" t="s">
        <v>1948</v>
      </c>
      <c r="AH85" s="79"/>
      <c r="AI85" s="82" t="s">
        <v>1938</v>
      </c>
      <c r="AJ85" s="79" t="b">
        <v>0</v>
      </c>
      <c r="AK85" s="79">
        <v>25</v>
      </c>
      <c r="AL85" s="82" t="s">
        <v>1848</v>
      </c>
      <c r="AM85" s="79" t="s">
        <v>1961</v>
      </c>
      <c r="AN85" s="79" t="b">
        <v>0</v>
      </c>
      <c r="AO85" s="82" t="s">
        <v>1848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273</v>
      </c>
      <c r="B86" s="64" t="s">
        <v>429</v>
      </c>
      <c r="C86" s="65" t="s">
        <v>5566</v>
      </c>
      <c r="D86" s="66">
        <v>3</v>
      </c>
      <c r="E86" s="67" t="s">
        <v>132</v>
      </c>
      <c r="F86" s="68">
        <v>35</v>
      </c>
      <c r="G86" s="65"/>
      <c r="H86" s="69"/>
      <c r="I86" s="70"/>
      <c r="J86" s="70"/>
      <c r="K86" s="34" t="s">
        <v>65</v>
      </c>
      <c r="L86" s="77">
        <v>86</v>
      </c>
      <c r="M86" s="77"/>
      <c r="N86" s="72"/>
      <c r="O86" s="79" t="s">
        <v>495</v>
      </c>
      <c r="P86" s="81">
        <v>43678.58498842592</v>
      </c>
      <c r="Q86" s="79" t="s">
        <v>514</v>
      </c>
      <c r="R86" s="79"/>
      <c r="S86" s="79"/>
      <c r="T86" s="79" t="s">
        <v>895</v>
      </c>
      <c r="U86" s="79"/>
      <c r="V86" s="84" t="s">
        <v>1163</v>
      </c>
      <c r="W86" s="81">
        <v>43678.58498842592</v>
      </c>
      <c r="X86" s="84" t="s">
        <v>1349</v>
      </c>
      <c r="Y86" s="79"/>
      <c r="Z86" s="79"/>
      <c r="AA86" s="82" t="s">
        <v>1670</v>
      </c>
      <c r="AB86" s="79"/>
      <c r="AC86" s="79" t="b">
        <v>0</v>
      </c>
      <c r="AD86" s="79">
        <v>0</v>
      </c>
      <c r="AE86" s="82" t="s">
        <v>1938</v>
      </c>
      <c r="AF86" s="79" t="b">
        <v>0</v>
      </c>
      <c r="AG86" s="79" t="s">
        <v>1948</v>
      </c>
      <c r="AH86" s="79"/>
      <c r="AI86" s="82" t="s">
        <v>1938</v>
      </c>
      <c r="AJ86" s="79" t="b">
        <v>0</v>
      </c>
      <c r="AK86" s="79">
        <v>4</v>
      </c>
      <c r="AL86" s="82" t="s">
        <v>1782</v>
      </c>
      <c r="AM86" s="79" t="s">
        <v>1970</v>
      </c>
      <c r="AN86" s="79" t="b">
        <v>0</v>
      </c>
      <c r="AO86" s="82" t="s">
        <v>1782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273</v>
      </c>
      <c r="B87" s="64" t="s">
        <v>353</v>
      </c>
      <c r="C87" s="65" t="s">
        <v>5567</v>
      </c>
      <c r="D87" s="66">
        <v>6.5</v>
      </c>
      <c r="E87" s="67" t="s">
        <v>136</v>
      </c>
      <c r="F87" s="68">
        <v>23.5</v>
      </c>
      <c r="G87" s="65"/>
      <c r="H87" s="69"/>
      <c r="I87" s="70"/>
      <c r="J87" s="70"/>
      <c r="K87" s="34" t="s">
        <v>65</v>
      </c>
      <c r="L87" s="77">
        <v>87</v>
      </c>
      <c r="M87" s="77"/>
      <c r="N87" s="72"/>
      <c r="O87" s="79" t="s">
        <v>495</v>
      </c>
      <c r="P87" s="81">
        <v>43678.58498842592</v>
      </c>
      <c r="Q87" s="79" t="s">
        <v>514</v>
      </c>
      <c r="R87" s="79"/>
      <c r="S87" s="79"/>
      <c r="T87" s="79" t="s">
        <v>895</v>
      </c>
      <c r="U87" s="79"/>
      <c r="V87" s="84" t="s">
        <v>1163</v>
      </c>
      <c r="W87" s="81">
        <v>43678.58498842592</v>
      </c>
      <c r="X87" s="84" t="s">
        <v>1349</v>
      </c>
      <c r="Y87" s="79"/>
      <c r="Z87" s="79"/>
      <c r="AA87" s="82" t="s">
        <v>1670</v>
      </c>
      <c r="AB87" s="79"/>
      <c r="AC87" s="79" t="b">
        <v>0</v>
      </c>
      <c r="AD87" s="79">
        <v>0</v>
      </c>
      <c r="AE87" s="82" t="s">
        <v>1938</v>
      </c>
      <c r="AF87" s="79" t="b">
        <v>0</v>
      </c>
      <c r="AG87" s="79" t="s">
        <v>1948</v>
      </c>
      <c r="AH87" s="79"/>
      <c r="AI87" s="82" t="s">
        <v>1938</v>
      </c>
      <c r="AJ87" s="79" t="b">
        <v>0</v>
      </c>
      <c r="AK87" s="79">
        <v>4</v>
      </c>
      <c r="AL87" s="82" t="s">
        <v>1782</v>
      </c>
      <c r="AM87" s="79" t="s">
        <v>1970</v>
      </c>
      <c r="AN87" s="79" t="b">
        <v>0</v>
      </c>
      <c r="AO87" s="82" t="s">
        <v>1782</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16</v>
      </c>
      <c r="BK87" s="49">
        <v>100</v>
      </c>
      <c r="BL87" s="48">
        <v>16</v>
      </c>
    </row>
    <row r="88" spans="1:64" ht="15">
      <c r="A88" s="64" t="s">
        <v>273</v>
      </c>
      <c r="B88" s="64" t="s">
        <v>353</v>
      </c>
      <c r="C88" s="65" t="s">
        <v>5567</v>
      </c>
      <c r="D88" s="66">
        <v>6.5</v>
      </c>
      <c r="E88" s="67" t="s">
        <v>136</v>
      </c>
      <c r="F88" s="68">
        <v>23.5</v>
      </c>
      <c r="G88" s="65"/>
      <c r="H88" s="69"/>
      <c r="I88" s="70"/>
      <c r="J88" s="70"/>
      <c r="K88" s="34" t="s">
        <v>65</v>
      </c>
      <c r="L88" s="77">
        <v>88</v>
      </c>
      <c r="M88" s="77"/>
      <c r="N88" s="72"/>
      <c r="O88" s="79" t="s">
        <v>495</v>
      </c>
      <c r="P88" s="81">
        <v>43683.35538194444</v>
      </c>
      <c r="Q88" s="79" t="s">
        <v>538</v>
      </c>
      <c r="R88" s="79"/>
      <c r="S88" s="79"/>
      <c r="T88" s="79" t="s">
        <v>910</v>
      </c>
      <c r="U88" s="79"/>
      <c r="V88" s="84" t="s">
        <v>1163</v>
      </c>
      <c r="W88" s="81">
        <v>43683.35538194444</v>
      </c>
      <c r="X88" s="84" t="s">
        <v>1350</v>
      </c>
      <c r="Y88" s="79"/>
      <c r="Z88" s="79"/>
      <c r="AA88" s="82" t="s">
        <v>1671</v>
      </c>
      <c r="AB88" s="79"/>
      <c r="AC88" s="79" t="b">
        <v>0</v>
      </c>
      <c r="AD88" s="79">
        <v>0</v>
      </c>
      <c r="AE88" s="82" t="s">
        <v>1938</v>
      </c>
      <c r="AF88" s="79" t="b">
        <v>0</v>
      </c>
      <c r="AG88" s="79" t="s">
        <v>1948</v>
      </c>
      <c r="AH88" s="79"/>
      <c r="AI88" s="82" t="s">
        <v>1938</v>
      </c>
      <c r="AJ88" s="79" t="b">
        <v>0</v>
      </c>
      <c r="AK88" s="79">
        <v>4</v>
      </c>
      <c r="AL88" s="82" t="s">
        <v>1786</v>
      </c>
      <c r="AM88" s="79" t="s">
        <v>1970</v>
      </c>
      <c r="AN88" s="79" t="b">
        <v>0</v>
      </c>
      <c r="AO88" s="82" t="s">
        <v>1786</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v>0</v>
      </c>
      <c r="BE88" s="49">
        <v>0</v>
      </c>
      <c r="BF88" s="48">
        <v>1</v>
      </c>
      <c r="BG88" s="49">
        <v>4.545454545454546</v>
      </c>
      <c r="BH88" s="48">
        <v>0</v>
      </c>
      <c r="BI88" s="49">
        <v>0</v>
      </c>
      <c r="BJ88" s="48">
        <v>21</v>
      </c>
      <c r="BK88" s="49">
        <v>95.45454545454545</v>
      </c>
      <c r="BL88" s="48">
        <v>22</v>
      </c>
    </row>
    <row r="89" spans="1:64" ht="15">
      <c r="A89" s="64" t="s">
        <v>274</v>
      </c>
      <c r="B89" s="64" t="s">
        <v>400</v>
      </c>
      <c r="C89" s="65" t="s">
        <v>5566</v>
      </c>
      <c r="D89" s="66">
        <v>3</v>
      </c>
      <c r="E89" s="67" t="s">
        <v>132</v>
      </c>
      <c r="F89" s="68">
        <v>35</v>
      </c>
      <c r="G89" s="65"/>
      <c r="H89" s="69"/>
      <c r="I89" s="70"/>
      <c r="J89" s="70"/>
      <c r="K89" s="34" t="s">
        <v>65</v>
      </c>
      <c r="L89" s="77">
        <v>89</v>
      </c>
      <c r="M89" s="77"/>
      <c r="N89" s="72"/>
      <c r="O89" s="79" t="s">
        <v>495</v>
      </c>
      <c r="P89" s="81">
        <v>43683.36071759259</v>
      </c>
      <c r="Q89" s="79" t="s">
        <v>532</v>
      </c>
      <c r="R89" s="79"/>
      <c r="S89" s="79"/>
      <c r="T89" s="79" t="s">
        <v>893</v>
      </c>
      <c r="U89" s="79"/>
      <c r="V89" s="84" t="s">
        <v>1164</v>
      </c>
      <c r="W89" s="81">
        <v>43683.36071759259</v>
      </c>
      <c r="X89" s="84" t="s">
        <v>1351</v>
      </c>
      <c r="Y89" s="79"/>
      <c r="Z89" s="79"/>
      <c r="AA89" s="82" t="s">
        <v>1672</v>
      </c>
      <c r="AB89" s="79"/>
      <c r="AC89" s="79" t="b">
        <v>0</v>
      </c>
      <c r="AD89" s="79">
        <v>0</v>
      </c>
      <c r="AE89" s="82" t="s">
        <v>1938</v>
      </c>
      <c r="AF89" s="79" t="b">
        <v>0</v>
      </c>
      <c r="AG89" s="79" t="s">
        <v>1948</v>
      </c>
      <c r="AH89" s="79"/>
      <c r="AI89" s="82" t="s">
        <v>1938</v>
      </c>
      <c r="AJ89" s="79" t="b">
        <v>0</v>
      </c>
      <c r="AK89" s="79">
        <v>25</v>
      </c>
      <c r="AL89" s="82" t="s">
        <v>1848</v>
      </c>
      <c r="AM89" s="79" t="s">
        <v>1959</v>
      </c>
      <c r="AN89" s="79" t="b">
        <v>0</v>
      </c>
      <c r="AO89" s="82" t="s">
        <v>1848</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4.761904761904762</v>
      </c>
      <c r="BF89" s="48">
        <v>0</v>
      </c>
      <c r="BG89" s="49">
        <v>0</v>
      </c>
      <c r="BH89" s="48">
        <v>0</v>
      </c>
      <c r="BI89" s="49">
        <v>0</v>
      </c>
      <c r="BJ89" s="48">
        <v>20</v>
      </c>
      <c r="BK89" s="49">
        <v>95.23809523809524</v>
      </c>
      <c r="BL89" s="48">
        <v>21</v>
      </c>
    </row>
    <row r="90" spans="1:64" ht="15">
      <c r="A90" s="64" t="s">
        <v>275</v>
      </c>
      <c r="B90" s="64" t="s">
        <v>400</v>
      </c>
      <c r="C90" s="65" t="s">
        <v>5566</v>
      </c>
      <c r="D90" s="66">
        <v>3</v>
      </c>
      <c r="E90" s="67" t="s">
        <v>132</v>
      </c>
      <c r="F90" s="68">
        <v>35</v>
      </c>
      <c r="G90" s="65"/>
      <c r="H90" s="69"/>
      <c r="I90" s="70"/>
      <c r="J90" s="70"/>
      <c r="K90" s="34" t="s">
        <v>65</v>
      </c>
      <c r="L90" s="77">
        <v>90</v>
      </c>
      <c r="M90" s="77"/>
      <c r="N90" s="72"/>
      <c r="O90" s="79" t="s">
        <v>495</v>
      </c>
      <c r="P90" s="81">
        <v>43683.377962962964</v>
      </c>
      <c r="Q90" s="79" t="s">
        <v>532</v>
      </c>
      <c r="R90" s="79"/>
      <c r="S90" s="79"/>
      <c r="T90" s="79" t="s">
        <v>893</v>
      </c>
      <c r="U90" s="79"/>
      <c r="V90" s="84" t="s">
        <v>1165</v>
      </c>
      <c r="W90" s="81">
        <v>43683.377962962964</v>
      </c>
      <c r="X90" s="84" t="s">
        <v>1352</v>
      </c>
      <c r="Y90" s="79"/>
      <c r="Z90" s="79"/>
      <c r="AA90" s="82" t="s">
        <v>1673</v>
      </c>
      <c r="AB90" s="79"/>
      <c r="AC90" s="79" t="b">
        <v>0</v>
      </c>
      <c r="AD90" s="79">
        <v>0</v>
      </c>
      <c r="AE90" s="82" t="s">
        <v>1938</v>
      </c>
      <c r="AF90" s="79" t="b">
        <v>0</v>
      </c>
      <c r="AG90" s="79" t="s">
        <v>1948</v>
      </c>
      <c r="AH90" s="79"/>
      <c r="AI90" s="82" t="s">
        <v>1938</v>
      </c>
      <c r="AJ90" s="79" t="b">
        <v>0</v>
      </c>
      <c r="AK90" s="79">
        <v>25</v>
      </c>
      <c r="AL90" s="82" t="s">
        <v>1848</v>
      </c>
      <c r="AM90" s="79" t="s">
        <v>1961</v>
      </c>
      <c r="AN90" s="79" t="b">
        <v>0</v>
      </c>
      <c r="AO90" s="82" t="s">
        <v>1848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4.761904761904762</v>
      </c>
      <c r="BF90" s="48">
        <v>0</v>
      </c>
      <c r="BG90" s="49">
        <v>0</v>
      </c>
      <c r="BH90" s="48">
        <v>0</v>
      </c>
      <c r="BI90" s="49">
        <v>0</v>
      </c>
      <c r="BJ90" s="48">
        <v>20</v>
      </c>
      <c r="BK90" s="49">
        <v>95.23809523809524</v>
      </c>
      <c r="BL90" s="48">
        <v>21</v>
      </c>
    </row>
    <row r="91" spans="1:64" ht="15">
      <c r="A91" s="64" t="s">
        <v>276</v>
      </c>
      <c r="B91" s="64" t="s">
        <v>271</v>
      </c>
      <c r="C91" s="65" t="s">
        <v>5566</v>
      </c>
      <c r="D91" s="66">
        <v>3</v>
      </c>
      <c r="E91" s="67" t="s">
        <v>132</v>
      </c>
      <c r="F91" s="68">
        <v>35</v>
      </c>
      <c r="G91" s="65"/>
      <c r="H91" s="69"/>
      <c r="I91" s="70"/>
      <c r="J91" s="70"/>
      <c r="K91" s="34" t="s">
        <v>65</v>
      </c>
      <c r="L91" s="77">
        <v>91</v>
      </c>
      <c r="M91" s="77"/>
      <c r="N91" s="72"/>
      <c r="O91" s="79" t="s">
        <v>495</v>
      </c>
      <c r="P91" s="81">
        <v>43683.37967592593</v>
      </c>
      <c r="Q91" s="79" t="s">
        <v>539</v>
      </c>
      <c r="R91" s="79"/>
      <c r="S91" s="79"/>
      <c r="T91" s="79" t="s">
        <v>911</v>
      </c>
      <c r="U91" s="79"/>
      <c r="V91" s="84" t="s">
        <v>1166</v>
      </c>
      <c r="W91" s="81">
        <v>43683.37967592593</v>
      </c>
      <c r="X91" s="84" t="s">
        <v>1353</v>
      </c>
      <c r="Y91" s="79"/>
      <c r="Z91" s="79"/>
      <c r="AA91" s="82" t="s">
        <v>1674</v>
      </c>
      <c r="AB91" s="79"/>
      <c r="AC91" s="79" t="b">
        <v>0</v>
      </c>
      <c r="AD91" s="79">
        <v>0</v>
      </c>
      <c r="AE91" s="82" t="s">
        <v>1938</v>
      </c>
      <c r="AF91" s="79" t="b">
        <v>0</v>
      </c>
      <c r="AG91" s="79" t="s">
        <v>1948</v>
      </c>
      <c r="AH91" s="79"/>
      <c r="AI91" s="82" t="s">
        <v>1938</v>
      </c>
      <c r="AJ91" s="79" t="b">
        <v>0</v>
      </c>
      <c r="AK91" s="79">
        <v>5</v>
      </c>
      <c r="AL91" s="82" t="s">
        <v>1668</v>
      </c>
      <c r="AM91" s="79" t="s">
        <v>1961</v>
      </c>
      <c r="AN91" s="79" t="b">
        <v>0</v>
      </c>
      <c r="AO91" s="82" t="s">
        <v>1668</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2</v>
      </c>
      <c r="BG91" s="49">
        <v>8.695652173913043</v>
      </c>
      <c r="BH91" s="48">
        <v>0</v>
      </c>
      <c r="BI91" s="49">
        <v>0</v>
      </c>
      <c r="BJ91" s="48">
        <v>21</v>
      </c>
      <c r="BK91" s="49">
        <v>91.30434782608695</v>
      </c>
      <c r="BL91" s="48">
        <v>23</v>
      </c>
    </row>
    <row r="92" spans="1:64" ht="15">
      <c r="A92" s="64" t="s">
        <v>277</v>
      </c>
      <c r="B92" s="64" t="s">
        <v>398</v>
      </c>
      <c r="C92" s="65" t="s">
        <v>5566</v>
      </c>
      <c r="D92" s="66">
        <v>3</v>
      </c>
      <c r="E92" s="67" t="s">
        <v>132</v>
      </c>
      <c r="F92" s="68">
        <v>35</v>
      </c>
      <c r="G92" s="65"/>
      <c r="H92" s="69"/>
      <c r="I92" s="70"/>
      <c r="J92" s="70"/>
      <c r="K92" s="34" t="s">
        <v>65</v>
      </c>
      <c r="L92" s="77">
        <v>92</v>
      </c>
      <c r="M92" s="77"/>
      <c r="N92" s="72"/>
      <c r="O92" s="79" t="s">
        <v>495</v>
      </c>
      <c r="P92" s="81">
        <v>43678.507002314815</v>
      </c>
      <c r="Q92" s="79" t="s">
        <v>540</v>
      </c>
      <c r="R92" s="79"/>
      <c r="S92" s="79"/>
      <c r="T92" s="79" t="s">
        <v>912</v>
      </c>
      <c r="U92" s="79"/>
      <c r="V92" s="84" t="s">
        <v>1167</v>
      </c>
      <c r="W92" s="81">
        <v>43678.507002314815</v>
      </c>
      <c r="X92" s="84" t="s">
        <v>1354</v>
      </c>
      <c r="Y92" s="79"/>
      <c r="Z92" s="79"/>
      <c r="AA92" s="82" t="s">
        <v>1675</v>
      </c>
      <c r="AB92" s="79"/>
      <c r="AC92" s="79" t="b">
        <v>0</v>
      </c>
      <c r="AD92" s="79">
        <v>0</v>
      </c>
      <c r="AE92" s="82" t="s">
        <v>1938</v>
      </c>
      <c r="AF92" s="79" t="b">
        <v>0</v>
      </c>
      <c r="AG92" s="79" t="s">
        <v>1948</v>
      </c>
      <c r="AH92" s="79"/>
      <c r="AI92" s="82" t="s">
        <v>1938</v>
      </c>
      <c r="AJ92" s="79" t="b">
        <v>0</v>
      </c>
      <c r="AK92" s="79">
        <v>1</v>
      </c>
      <c r="AL92" s="82" t="s">
        <v>1844</v>
      </c>
      <c r="AM92" s="79" t="s">
        <v>1962</v>
      </c>
      <c r="AN92" s="79" t="b">
        <v>0</v>
      </c>
      <c r="AO92" s="82" t="s">
        <v>1844</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0</v>
      </c>
      <c r="BE92" s="49">
        <v>0</v>
      </c>
      <c r="BF92" s="48">
        <v>0</v>
      </c>
      <c r="BG92" s="49">
        <v>0</v>
      </c>
      <c r="BH92" s="48">
        <v>0</v>
      </c>
      <c r="BI92" s="49">
        <v>0</v>
      </c>
      <c r="BJ92" s="48">
        <v>21</v>
      </c>
      <c r="BK92" s="49">
        <v>100</v>
      </c>
      <c r="BL92" s="48">
        <v>21</v>
      </c>
    </row>
    <row r="93" spans="1:64" ht="15">
      <c r="A93" s="64" t="s">
        <v>277</v>
      </c>
      <c r="B93" s="64" t="s">
        <v>353</v>
      </c>
      <c r="C93" s="65" t="s">
        <v>5566</v>
      </c>
      <c r="D93" s="66">
        <v>3</v>
      </c>
      <c r="E93" s="67" t="s">
        <v>132</v>
      </c>
      <c r="F93" s="68">
        <v>35</v>
      </c>
      <c r="G93" s="65"/>
      <c r="H93" s="69"/>
      <c r="I93" s="70"/>
      <c r="J93" s="70"/>
      <c r="K93" s="34" t="s">
        <v>65</v>
      </c>
      <c r="L93" s="77">
        <v>93</v>
      </c>
      <c r="M93" s="77"/>
      <c r="N93" s="72"/>
      <c r="O93" s="79" t="s">
        <v>495</v>
      </c>
      <c r="P93" s="81">
        <v>43683.3884375</v>
      </c>
      <c r="Q93" s="79" t="s">
        <v>538</v>
      </c>
      <c r="R93" s="79"/>
      <c r="S93" s="79"/>
      <c r="T93" s="79" t="s">
        <v>910</v>
      </c>
      <c r="U93" s="79"/>
      <c r="V93" s="84" t="s">
        <v>1167</v>
      </c>
      <c r="W93" s="81">
        <v>43683.3884375</v>
      </c>
      <c r="X93" s="84" t="s">
        <v>1355</v>
      </c>
      <c r="Y93" s="79"/>
      <c r="Z93" s="79"/>
      <c r="AA93" s="82" t="s">
        <v>1676</v>
      </c>
      <c r="AB93" s="79"/>
      <c r="AC93" s="79" t="b">
        <v>0</v>
      </c>
      <c r="AD93" s="79">
        <v>0</v>
      </c>
      <c r="AE93" s="82" t="s">
        <v>1938</v>
      </c>
      <c r="AF93" s="79" t="b">
        <v>0</v>
      </c>
      <c r="AG93" s="79" t="s">
        <v>1948</v>
      </c>
      <c r="AH93" s="79"/>
      <c r="AI93" s="82" t="s">
        <v>1938</v>
      </c>
      <c r="AJ93" s="79" t="b">
        <v>0</v>
      </c>
      <c r="AK93" s="79">
        <v>4</v>
      </c>
      <c r="AL93" s="82" t="s">
        <v>1786</v>
      </c>
      <c r="AM93" s="79" t="s">
        <v>1962</v>
      </c>
      <c r="AN93" s="79" t="b">
        <v>0</v>
      </c>
      <c r="AO93" s="82" t="s">
        <v>1786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2</v>
      </c>
      <c r="BD93" s="48">
        <v>0</v>
      </c>
      <c r="BE93" s="49">
        <v>0</v>
      </c>
      <c r="BF93" s="48">
        <v>1</v>
      </c>
      <c r="BG93" s="49">
        <v>4.545454545454546</v>
      </c>
      <c r="BH93" s="48">
        <v>0</v>
      </c>
      <c r="BI93" s="49">
        <v>0</v>
      </c>
      <c r="BJ93" s="48">
        <v>21</v>
      </c>
      <c r="BK93" s="49">
        <v>95.45454545454545</v>
      </c>
      <c r="BL93" s="48">
        <v>22</v>
      </c>
    </row>
    <row r="94" spans="1:64" ht="15">
      <c r="A94" s="64" t="s">
        <v>277</v>
      </c>
      <c r="B94" s="64" t="s">
        <v>442</v>
      </c>
      <c r="C94" s="65" t="s">
        <v>5566</v>
      </c>
      <c r="D94" s="66">
        <v>3</v>
      </c>
      <c r="E94" s="67" t="s">
        <v>132</v>
      </c>
      <c r="F94" s="68">
        <v>35</v>
      </c>
      <c r="G94" s="65"/>
      <c r="H94" s="69"/>
      <c r="I94" s="70"/>
      <c r="J94" s="70"/>
      <c r="K94" s="34" t="s">
        <v>65</v>
      </c>
      <c r="L94" s="77">
        <v>94</v>
      </c>
      <c r="M94" s="77"/>
      <c r="N94" s="72"/>
      <c r="O94" s="79" t="s">
        <v>495</v>
      </c>
      <c r="P94" s="81">
        <v>43683.388773148145</v>
      </c>
      <c r="Q94" s="79" t="s">
        <v>541</v>
      </c>
      <c r="R94" s="79"/>
      <c r="S94" s="79"/>
      <c r="T94" s="79" t="s">
        <v>913</v>
      </c>
      <c r="U94" s="79"/>
      <c r="V94" s="84" t="s">
        <v>1167</v>
      </c>
      <c r="W94" s="81">
        <v>43683.388773148145</v>
      </c>
      <c r="X94" s="84" t="s">
        <v>1356</v>
      </c>
      <c r="Y94" s="79"/>
      <c r="Z94" s="79"/>
      <c r="AA94" s="82" t="s">
        <v>1677</v>
      </c>
      <c r="AB94" s="79"/>
      <c r="AC94" s="79" t="b">
        <v>0</v>
      </c>
      <c r="AD94" s="79">
        <v>0</v>
      </c>
      <c r="AE94" s="82" t="s">
        <v>1938</v>
      </c>
      <c r="AF94" s="79" t="b">
        <v>1</v>
      </c>
      <c r="AG94" s="79" t="s">
        <v>1948</v>
      </c>
      <c r="AH94" s="79"/>
      <c r="AI94" s="82" t="s">
        <v>1950</v>
      </c>
      <c r="AJ94" s="79" t="b">
        <v>0</v>
      </c>
      <c r="AK94" s="79">
        <v>2</v>
      </c>
      <c r="AL94" s="82" t="s">
        <v>1682</v>
      </c>
      <c r="AM94" s="79" t="s">
        <v>1962</v>
      </c>
      <c r="AN94" s="79" t="b">
        <v>0</v>
      </c>
      <c r="AO94" s="82" t="s">
        <v>1682</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277</v>
      </c>
      <c r="B95" s="64" t="s">
        <v>443</v>
      </c>
      <c r="C95" s="65" t="s">
        <v>5566</v>
      </c>
      <c r="D95" s="66">
        <v>3</v>
      </c>
      <c r="E95" s="67" t="s">
        <v>132</v>
      </c>
      <c r="F95" s="68">
        <v>35</v>
      </c>
      <c r="G95" s="65"/>
      <c r="H95" s="69"/>
      <c r="I95" s="70"/>
      <c r="J95" s="70"/>
      <c r="K95" s="34" t="s">
        <v>65</v>
      </c>
      <c r="L95" s="77">
        <v>95</v>
      </c>
      <c r="M95" s="77"/>
      <c r="N95" s="72"/>
      <c r="O95" s="79" t="s">
        <v>495</v>
      </c>
      <c r="P95" s="81">
        <v>43683.388773148145</v>
      </c>
      <c r="Q95" s="79" t="s">
        <v>541</v>
      </c>
      <c r="R95" s="79"/>
      <c r="S95" s="79"/>
      <c r="T95" s="79" t="s">
        <v>913</v>
      </c>
      <c r="U95" s="79"/>
      <c r="V95" s="84" t="s">
        <v>1167</v>
      </c>
      <c r="W95" s="81">
        <v>43683.388773148145</v>
      </c>
      <c r="X95" s="84" t="s">
        <v>1356</v>
      </c>
      <c r="Y95" s="79"/>
      <c r="Z95" s="79"/>
      <c r="AA95" s="82" t="s">
        <v>1677</v>
      </c>
      <c r="AB95" s="79"/>
      <c r="AC95" s="79" t="b">
        <v>0</v>
      </c>
      <c r="AD95" s="79">
        <v>0</v>
      </c>
      <c r="AE95" s="82" t="s">
        <v>1938</v>
      </c>
      <c r="AF95" s="79" t="b">
        <v>1</v>
      </c>
      <c r="AG95" s="79" t="s">
        <v>1948</v>
      </c>
      <c r="AH95" s="79"/>
      <c r="AI95" s="82" t="s">
        <v>1950</v>
      </c>
      <c r="AJ95" s="79" t="b">
        <v>0</v>
      </c>
      <c r="AK95" s="79">
        <v>2</v>
      </c>
      <c r="AL95" s="82" t="s">
        <v>1682</v>
      </c>
      <c r="AM95" s="79" t="s">
        <v>1962</v>
      </c>
      <c r="AN95" s="79" t="b">
        <v>0</v>
      </c>
      <c r="AO95" s="82" t="s">
        <v>1682</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277</v>
      </c>
      <c r="B96" s="64" t="s">
        <v>281</v>
      </c>
      <c r="C96" s="65" t="s">
        <v>5566</v>
      </c>
      <c r="D96" s="66">
        <v>3</v>
      </c>
      <c r="E96" s="67" t="s">
        <v>132</v>
      </c>
      <c r="F96" s="68">
        <v>35</v>
      </c>
      <c r="G96" s="65"/>
      <c r="H96" s="69"/>
      <c r="I96" s="70"/>
      <c r="J96" s="70"/>
      <c r="K96" s="34" t="s">
        <v>65</v>
      </c>
      <c r="L96" s="77">
        <v>96</v>
      </c>
      <c r="M96" s="77"/>
      <c r="N96" s="72"/>
      <c r="O96" s="79" t="s">
        <v>495</v>
      </c>
      <c r="P96" s="81">
        <v>43683.388773148145</v>
      </c>
      <c r="Q96" s="79" t="s">
        <v>541</v>
      </c>
      <c r="R96" s="79"/>
      <c r="S96" s="79"/>
      <c r="T96" s="79" t="s">
        <v>913</v>
      </c>
      <c r="U96" s="79"/>
      <c r="V96" s="84" t="s">
        <v>1167</v>
      </c>
      <c r="W96" s="81">
        <v>43683.388773148145</v>
      </c>
      <c r="X96" s="84" t="s">
        <v>1356</v>
      </c>
      <c r="Y96" s="79"/>
      <c r="Z96" s="79"/>
      <c r="AA96" s="82" t="s">
        <v>1677</v>
      </c>
      <c r="AB96" s="79"/>
      <c r="AC96" s="79" t="b">
        <v>0</v>
      </c>
      <c r="AD96" s="79">
        <v>0</v>
      </c>
      <c r="AE96" s="82" t="s">
        <v>1938</v>
      </c>
      <c r="AF96" s="79" t="b">
        <v>1</v>
      </c>
      <c r="AG96" s="79" t="s">
        <v>1948</v>
      </c>
      <c r="AH96" s="79"/>
      <c r="AI96" s="82" t="s">
        <v>1950</v>
      </c>
      <c r="AJ96" s="79" t="b">
        <v>0</v>
      </c>
      <c r="AK96" s="79">
        <v>2</v>
      </c>
      <c r="AL96" s="82" t="s">
        <v>1682</v>
      </c>
      <c r="AM96" s="79" t="s">
        <v>1962</v>
      </c>
      <c r="AN96" s="79" t="b">
        <v>0</v>
      </c>
      <c r="AO96" s="82" t="s">
        <v>1682</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3</v>
      </c>
      <c r="BE96" s="49">
        <v>15</v>
      </c>
      <c r="BF96" s="48">
        <v>0</v>
      </c>
      <c r="BG96" s="49">
        <v>0</v>
      </c>
      <c r="BH96" s="48">
        <v>0</v>
      </c>
      <c r="BI96" s="49">
        <v>0</v>
      </c>
      <c r="BJ96" s="48">
        <v>17</v>
      </c>
      <c r="BK96" s="49">
        <v>85</v>
      </c>
      <c r="BL96" s="48">
        <v>20</v>
      </c>
    </row>
    <row r="97" spans="1:64" ht="15">
      <c r="A97" s="64" t="s">
        <v>278</v>
      </c>
      <c r="B97" s="64" t="s">
        <v>278</v>
      </c>
      <c r="C97" s="65" t="s">
        <v>5566</v>
      </c>
      <c r="D97" s="66">
        <v>3</v>
      </c>
      <c r="E97" s="67" t="s">
        <v>132</v>
      </c>
      <c r="F97" s="68">
        <v>35</v>
      </c>
      <c r="G97" s="65"/>
      <c r="H97" s="69"/>
      <c r="I97" s="70"/>
      <c r="J97" s="70"/>
      <c r="K97" s="34" t="s">
        <v>65</v>
      </c>
      <c r="L97" s="77">
        <v>97</v>
      </c>
      <c r="M97" s="77"/>
      <c r="N97" s="72"/>
      <c r="O97" s="79" t="s">
        <v>176</v>
      </c>
      <c r="P97" s="81">
        <v>43654.372141203705</v>
      </c>
      <c r="Q97" s="79" t="s">
        <v>542</v>
      </c>
      <c r="R97" s="84" t="s">
        <v>747</v>
      </c>
      <c r="S97" s="79" t="s">
        <v>840</v>
      </c>
      <c r="T97" s="79" t="s">
        <v>914</v>
      </c>
      <c r="U97" s="84" t="s">
        <v>1039</v>
      </c>
      <c r="V97" s="84" t="s">
        <v>1039</v>
      </c>
      <c r="W97" s="81">
        <v>43654.372141203705</v>
      </c>
      <c r="X97" s="84" t="s">
        <v>1357</v>
      </c>
      <c r="Y97" s="79"/>
      <c r="Z97" s="79"/>
      <c r="AA97" s="82" t="s">
        <v>1678</v>
      </c>
      <c r="AB97" s="79"/>
      <c r="AC97" s="79" t="b">
        <v>0</v>
      </c>
      <c r="AD97" s="79">
        <v>10</v>
      </c>
      <c r="AE97" s="82" t="s">
        <v>1938</v>
      </c>
      <c r="AF97" s="79" t="b">
        <v>0</v>
      </c>
      <c r="AG97" s="79" t="s">
        <v>1948</v>
      </c>
      <c r="AH97" s="79"/>
      <c r="AI97" s="82" t="s">
        <v>1938</v>
      </c>
      <c r="AJ97" s="79" t="b">
        <v>0</v>
      </c>
      <c r="AK97" s="79">
        <v>9</v>
      </c>
      <c r="AL97" s="82" t="s">
        <v>1938</v>
      </c>
      <c r="AM97" s="79" t="s">
        <v>1964</v>
      </c>
      <c r="AN97" s="79" t="b">
        <v>0</v>
      </c>
      <c r="AO97" s="82" t="s">
        <v>1678</v>
      </c>
      <c r="AP97" s="79" t="s">
        <v>1985</v>
      </c>
      <c r="AQ97" s="79">
        <v>0</v>
      </c>
      <c r="AR97" s="79">
        <v>0</v>
      </c>
      <c r="AS97" s="79"/>
      <c r="AT97" s="79"/>
      <c r="AU97" s="79"/>
      <c r="AV97" s="79"/>
      <c r="AW97" s="79"/>
      <c r="AX97" s="79"/>
      <c r="AY97" s="79"/>
      <c r="AZ97" s="79"/>
      <c r="BA97">
        <v>1</v>
      </c>
      <c r="BB97" s="78" t="str">
        <f>REPLACE(INDEX(GroupVertices[Group],MATCH(Edges[[#This Row],[Vertex 1]],GroupVertices[Vertex],0)),1,1,"")</f>
        <v>43</v>
      </c>
      <c r="BC97" s="78" t="str">
        <f>REPLACE(INDEX(GroupVertices[Group],MATCH(Edges[[#This Row],[Vertex 2]],GroupVertices[Vertex],0)),1,1,"")</f>
        <v>43</v>
      </c>
      <c r="BD97" s="48">
        <v>2</v>
      </c>
      <c r="BE97" s="49">
        <v>10.526315789473685</v>
      </c>
      <c r="BF97" s="48">
        <v>0</v>
      </c>
      <c r="BG97" s="49">
        <v>0</v>
      </c>
      <c r="BH97" s="48">
        <v>0</v>
      </c>
      <c r="BI97" s="49">
        <v>0</v>
      </c>
      <c r="BJ97" s="48">
        <v>17</v>
      </c>
      <c r="BK97" s="49">
        <v>89.47368421052632</v>
      </c>
      <c r="BL97" s="48">
        <v>19</v>
      </c>
    </row>
    <row r="98" spans="1:64" ht="15">
      <c r="A98" s="64" t="s">
        <v>279</v>
      </c>
      <c r="B98" s="64" t="s">
        <v>278</v>
      </c>
      <c r="C98" s="65" t="s">
        <v>5566</v>
      </c>
      <c r="D98" s="66">
        <v>3</v>
      </c>
      <c r="E98" s="67" t="s">
        <v>132</v>
      </c>
      <c r="F98" s="68">
        <v>35</v>
      </c>
      <c r="G98" s="65"/>
      <c r="H98" s="69"/>
      <c r="I98" s="70"/>
      <c r="J98" s="70"/>
      <c r="K98" s="34" t="s">
        <v>65</v>
      </c>
      <c r="L98" s="77">
        <v>98</v>
      </c>
      <c r="M98" s="77"/>
      <c r="N98" s="72"/>
      <c r="O98" s="79" t="s">
        <v>495</v>
      </c>
      <c r="P98" s="81">
        <v>43683.40109953703</v>
      </c>
      <c r="Q98" s="79" t="s">
        <v>543</v>
      </c>
      <c r="R98" s="84" t="s">
        <v>747</v>
      </c>
      <c r="S98" s="79" t="s">
        <v>840</v>
      </c>
      <c r="T98" s="79" t="s">
        <v>915</v>
      </c>
      <c r="U98" s="79"/>
      <c r="V98" s="84" t="s">
        <v>1168</v>
      </c>
      <c r="W98" s="81">
        <v>43683.40109953703</v>
      </c>
      <c r="X98" s="84" t="s">
        <v>1358</v>
      </c>
      <c r="Y98" s="79"/>
      <c r="Z98" s="79"/>
      <c r="AA98" s="82" t="s">
        <v>1679</v>
      </c>
      <c r="AB98" s="79"/>
      <c r="AC98" s="79" t="b">
        <v>0</v>
      </c>
      <c r="AD98" s="79">
        <v>0</v>
      </c>
      <c r="AE98" s="82" t="s">
        <v>1938</v>
      </c>
      <c r="AF98" s="79" t="b">
        <v>0</v>
      </c>
      <c r="AG98" s="79" t="s">
        <v>1948</v>
      </c>
      <c r="AH98" s="79"/>
      <c r="AI98" s="82" t="s">
        <v>1938</v>
      </c>
      <c r="AJ98" s="79" t="b">
        <v>0</v>
      </c>
      <c r="AK98" s="79">
        <v>9</v>
      </c>
      <c r="AL98" s="82" t="s">
        <v>1678</v>
      </c>
      <c r="AM98" s="79" t="s">
        <v>1963</v>
      </c>
      <c r="AN98" s="79" t="b">
        <v>0</v>
      </c>
      <c r="AO98" s="82" t="s">
        <v>1678</v>
      </c>
      <c r="AP98" s="79" t="s">
        <v>176</v>
      </c>
      <c r="AQ98" s="79">
        <v>0</v>
      </c>
      <c r="AR98" s="79">
        <v>0</v>
      </c>
      <c r="AS98" s="79"/>
      <c r="AT98" s="79"/>
      <c r="AU98" s="79"/>
      <c r="AV98" s="79"/>
      <c r="AW98" s="79"/>
      <c r="AX98" s="79"/>
      <c r="AY98" s="79"/>
      <c r="AZ98" s="79"/>
      <c r="BA98">
        <v>1</v>
      </c>
      <c r="BB98" s="78" t="str">
        <f>REPLACE(INDEX(GroupVertices[Group],MATCH(Edges[[#This Row],[Vertex 1]],GroupVertices[Vertex],0)),1,1,"")</f>
        <v>43</v>
      </c>
      <c r="BC98" s="78" t="str">
        <f>REPLACE(INDEX(GroupVertices[Group],MATCH(Edges[[#This Row],[Vertex 2]],GroupVertices[Vertex],0)),1,1,"")</f>
        <v>43</v>
      </c>
      <c r="BD98" s="48">
        <v>1</v>
      </c>
      <c r="BE98" s="49">
        <v>6.25</v>
      </c>
      <c r="BF98" s="48">
        <v>0</v>
      </c>
      <c r="BG98" s="49">
        <v>0</v>
      </c>
      <c r="BH98" s="48">
        <v>0</v>
      </c>
      <c r="BI98" s="49">
        <v>0</v>
      </c>
      <c r="BJ98" s="48">
        <v>15</v>
      </c>
      <c r="BK98" s="49">
        <v>93.75</v>
      </c>
      <c r="BL98" s="48">
        <v>16</v>
      </c>
    </row>
    <row r="99" spans="1:64" ht="15">
      <c r="A99" s="64" t="s">
        <v>280</v>
      </c>
      <c r="B99" s="64" t="s">
        <v>400</v>
      </c>
      <c r="C99" s="65" t="s">
        <v>5566</v>
      </c>
      <c r="D99" s="66">
        <v>3</v>
      </c>
      <c r="E99" s="67" t="s">
        <v>132</v>
      </c>
      <c r="F99" s="68">
        <v>35</v>
      </c>
      <c r="G99" s="65"/>
      <c r="H99" s="69"/>
      <c r="I99" s="70"/>
      <c r="J99" s="70"/>
      <c r="K99" s="34" t="s">
        <v>65</v>
      </c>
      <c r="L99" s="77">
        <v>99</v>
      </c>
      <c r="M99" s="77"/>
      <c r="N99" s="72"/>
      <c r="O99" s="79" t="s">
        <v>495</v>
      </c>
      <c r="P99" s="81">
        <v>43683.41274305555</v>
      </c>
      <c r="Q99" s="79" t="s">
        <v>532</v>
      </c>
      <c r="R99" s="79"/>
      <c r="S99" s="79"/>
      <c r="T99" s="79" t="s">
        <v>893</v>
      </c>
      <c r="U99" s="79"/>
      <c r="V99" s="84" t="s">
        <v>1169</v>
      </c>
      <c r="W99" s="81">
        <v>43683.41274305555</v>
      </c>
      <c r="X99" s="84" t="s">
        <v>1359</v>
      </c>
      <c r="Y99" s="79"/>
      <c r="Z99" s="79"/>
      <c r="AA99" s="82" t="s">
        <v>1680</v>
      </c>
      <c r="AB99" s="79"/>
      <c r="AC99" s="79" t="b">
        <v>0</v>
      </c>
      <c r="AD99" s="79">
        <v>0</v>
      </c>
      <c r="AE99" s="82" t="s">
        <v>1938</v>
      </c>
      <c r="AF99" s="79" t="b">
        <v>0</v>
      </c>
      <c r="AG99" s="79" t="s">
        <v>1948</v>
      </c>
      <c r="AH99" s="79"/>
      <c r="AI99" s="82" t="s">
        <v>1938</v>
      </c>
      <c r="AJ99" s="79" t="b">
        <v>0</v>
      </c>
      <c r="AK99" s="79">
        <v>25</v>
      </c>
      <c r="AL99" s="82" t="s">
        <v>1848</v>
      </c>
      <c r="AM99" s="79" t="s">
        <v>1959</v>
      </c>
      <c r="AN99" s="79" t="b">
        <v>0</v>
      </c>
      <c r="AO99" s="82" t="s">
        <v>1848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4.761904761904762</v>
      </c>
      <c r="BF99" s="48">
        <v>0</v>
      </c>
      <c r="BG99" s="49">
        <v>0</v>
      </c>
      <c r="BH99" s="48">
        <v>0</v>
      </c>
      <c r="BI99" s="49">
        <v>0</v>
      </c>
      <c r="BJ99" s="48">
        <v>20</v>
      </c>
      <c r="BK99" s="49">
        <v>95.23809523809524</v>
      </c>
      <c r="BL99" s="48">
        <v>21</v>
      </c>
    </row>
    <row r="100" spans="1:64" ht="15">
      <c r="A100" s="64" t="s">
        <v>281</v>
      </c>
      <c r="B100" s="64" t="s">
        <v>442</v>
      </c>
      <c r="C100" s="65" t="s">
        <v>5567</v>
      </c>
      <c r="D100" s="66">
        <v>6.5</v>
      </c>
      <c r="E100" s="67" t="s">
        <v>136</v>
      </c>
      <c r="F100" s="68">
        <v>23.5</v>
      </c>
      <c r="G100" s="65"/>
      <c r="H100" s="69"/>
      <c r="I100" s="70"/>
      <c r="J100" s="70"/>
      <c r="K100" s="34" t="s">
        <v>65</v>
      </c>
      <c r="L100" s="77">
        <v>100</v>
      </c>
      <c r="M100" s="77"/>
      <c r="N100" s="72"/>
      <c r="O100" s="79" t="s">
        <v>495</v>
      </c>
      <c r="P100" s="81">
        <v>43680.4597337963</v>
      </c>
      <c r="Q100" s="79" t="s">
        <v>544</v>
      </c>
      <c r="R100" s="84" t="s">
        <v>748</v>
      </c>
      <c r="S100" s="79" t="s">
        <v>841</v>
      </c>
      <c r="T100" s="79" t="s">
        <v>916</v>
      </c>
      <c r="U100" s="79"/>
      <c r="V100" s="84" t="s">
        <v>1170</v>
      </c>
      <c r="W100" s="81">
        <v>43680.4597337963</v>
      </c>
      <c r="X100" s="84" t="s">
        <v>1360</v>
      </c>
      <c r="Y100" s="79"/>
      <c r="Z100" s="79"/>
      <c r="AA100" s="82" t="s">
        <v>1681</v>
      </c>
      <c r="AB100" s="79"/>
      <c r="AC100" s="79" t="b">
        <v>0</v>
      </c>
      <c r="AD100" s="79">
        <v>5</v>
      </c>
      <c r="AE100" s="82" t="s">
        <v>1938</v>
      </c>
      <c r="AF100" s="79" t="b">
        <v>1</v>
      </c>
      <c r="AG100" s="79" t="s">
        <v>1948</v>
      </c>
      <c r="AH100" s="79"/>
      <c r="AI100" s="82" t="s">
        <v>1951</v>
      </c>
      <c r="AJ100" s="79" t="b">
        <v>0</v>
      </c>
      <c r="AK100" s="79">
        <v>1</v>
      </c>
      <c r="AL100" s="82" t="s">
        <v>1938</v>
      </c>
      <c r="AM100" s="79" t="s">
        <v>1959</v>
      </c>
      <c r="AN100" s="79" t="b">
        <v>0</v>
      </c>
      <c r="AO100" s="82" t="s">
        <v>1681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281</v>
      </c>
      <c r="B101" s="64" t="s">
        <v>442</v>
      </c>
      <c r="C101" s="65" t="s">
        <v>5567</v>
      </c>
      <c r="D101" s="66">
        <v>6.5</v>
      </c>
      <c r="E101" s="67" t="s">
        <v>136</v>
      </c>
      <c r="F101" s="68">
        <v>23.5</v>
      </c>
      <c r="G101" s="65"/>
      <c r="H101" s="69"/>
      <c r="I101" s="70"/>
      <c r="J101" s="70"/>
      <c r="K101" s="34" t="s">
        <v>65</v>
      </c>
      <c r="L101" s="77">
        <v>101</v>
      </c>
      <c r="M101" s="77"/>
      <c r="N101" s="72"/>
      <c r="O101" s="79" t="s">
        <v>495</v>
      </c>
      <c r="P101" s="81">
        <v>43683.35344907407</v>
      </c>
      <c r="Q101" s="79" t="s">
        <v>545</v>
      </c>
      <c r="R101" s="84" t="s">
        <v>749</v>
      </c>
      <c r="S101" s="79" t="s">
        <v>841</v>
      </c>
      <c r="T101" s="79" t="s">
        <v>917</v>
      </c>
      <c r="U101" s="79"/>
      <c r="V101" s="84" t="s">
        <v>1170</v>
      </c>
      <c r="W101" s="81">
        <v>43683.35344907407</v>
      </c>
      <c r="X101" s="84" t="s">
        <v>1361</v>
      </c>
      <c r="Y101" s="79"/>
      <c r="Z101" s="79"/>
      <c r="AA101" s="82" t="s">
        <v>1682</v>
      </c>
      <c r="AB101" s="79"/>
      <c r="AC101" s="79" t="b">
        <v>0</v>
      </c>
      <c r="AD101" s="79">
        <v>3</v>
      </c>
      <c r="AE101" s="82" t="s">
        <v>1938</v>
      </c>
      <c r="AF101" s="79" t="b">
        <v>1</v>
      </c>
      <c r="AG101" s="79" t="s">
        <v>1948</v>
      </c>
      <c r="AH101" s="79"/>
      <c r="AI101" s="82" t="s">
        <v>1950</v>
      </c>
      <c r="AJ101" s="79" t="b">
        <v>0</v>
      </c>
      <c r="AK101" s="79">
        <v>2</v>
      </c>
      <c r="AL101" s="82" t="s">
        <v>1938</v>
      </c>
      <c r="AM101" s="79" t="s">
        <v>1959</v>
      </c>
      <c r="AN101" s="79" t="b">
        <v>0</v>
      </c>
      <c r="AO101" s="82" t="s">
        <v>1682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282</v>
      </c>
      <c r="B102" s="64" t="s">
        <v>442</v>
      </c>
      <c r="C102" s="65" t="s">
        <v>5567</v>
      </c>
      <c r="D102" s="66">
        <v>6.5</v>
      </c>
      <c r="E102" s="67" t="s">
        <v>136</v>
      </c>
      <c r="F102" s="68">
        <v>23.5</v>
      </c>
      <c r="G102" s="65"/>
      <c r="H102" s="69"/>
      <c r="I102" s="70"/>
      <c r="J102" s="70"/>
      <c r="K102" s="34" t="s">
        <v>65</v>
      </c>
      <c r="L102" s="77">
        <v>102</v>
      </c>
      <c r="M102" s="77"/>
      <c r="N102" s="72"/>
      <c r="O102" s="79" t="s">
        <v>495</v>
      </c>
      <c r="P102" s="81">
        <v>43680.5265162037</v>
      </c>
      <c r="Q102" s="79" t="s">
        <v>546</v>
      </c>
      <c r="R102" s="79"/>
      <c r="S102" s="79"/>
      <c r="T102" s="79" t="s">
        <v>918</v>
      </c>
      <c r="U102" s="79"/>
      <c r="V102" s="84" t="s">
        <v>1171</v>
      </c>
      <c r="W102" s="81">
        <v>43680.5265162037</v>
      </c>
      <c r="X102" s="84" t="s">
        <v>1362</v>
      </c>
      <c r="Y102" s="79"/>
      <c r="Z102" s="79"/>
      <c r="AA102" s="82" t="s">
        <v>1683</v>
      </c>
      <c r="AB102" s="79"/>
      <c r="AC102" s="79" t="b">
        <v>0</v>
      </c>
      <c r="AD102" s="79">
        <v>0</v>
      </c>
      <c r="AE102" s="82" t="s">
        <v>1938</v>
      </c>
      <c r="AF102" s="79" t="b">
        <v>1</v>
      </c>
      <c r="AG102" s="79" t="s">
        <v>1948</v>
      </c>
      <c r="AH102" s="79"/>
      <c r="AI102" s="82" t="s">
        <v>1951</v>
      </c>
      <c r="AJ102" s="79" t="b">
        <v>0</v>
      </c>
      <c r="AK102" s="79">
        <v>1</v>
      </c>
      <c r="AL102" s="82" t="s">
        <v>1681</v>
      </c>
      <c r="AM102" s="79" t="s">
        <v>1961</v>
      </c>
      <c r="AN102" s="79" t="b">
        <v>0</v>
      </c>
      <c r="AO102" s="82" t="s">
        <v>1681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4</v>
      </c>
      <c r="BC102" s="78" t="str">
        <f>REPLACE(INDEX(GroupVertices[Group],MATCH(Edges[[#This Row],[Vertex 2]],GroupVertices[Vertex],0)),1,1,"")</f>
        <v>4</v>
      </c>
      <c r="BD102" s="48"/>
      <c r="BE102" s="49"/>
      <c r="BF102" s="48"/>
      <c r="BG102" s="49"/>
      <c r="BH102" s="48"/>
      <c r="BI102" s="49"/>
      <c r="BJ102" s="48"/>
      <c r="BK102" s="49"/>
      <c r="BL102" s="48"/>
    </row>
    <row r="103" spans="1:64" ht="15">
      <c r="A103" s="64" t="s">
        <v>282</v>
      </c>
      <c r="B103" s="64" t="s">
        <v>442</v>
      </c>
      <c r="C103" s="65" t="s">
        <v>5567</v>
      </c>
      <c r="D103" s="66">
        <v>6.5</v>
      </c>
      <c r="E103" s="67" t="s">
        <v>136</v>
      </c>
      <c r="F103" s="68">
        <v>23.5</v>
      </c>
      <c r="G103" s="65"/>
      <c r="H103" s="69"/>
      <c r="I103" s="70"/>
      <c r="J103" s="70"/>
      <c r="K103" s="34" t="s">
        <v>65</v>
      </c>
      <c r="L103" s="77">
        <v>103</v>
      </c>
      <c r="M103" s="77"/>
      <c r="N103" s="72"/>
      <c r="O103" s="79" t="s">
        <v>495</v>
      </c>
      <c r="P103" s="81">
        <v>43683.413819444446</v>
      </c>
      <c r="Q103" s="79" t="s">
        <v>541</v>
      </c>
      <c r="R103" s="79"/>
      <c r="S103" s="79"/>
      <c r="T103" s="79" t="s">
        <v>913</v>
      </c>
      <c r="U103" s="79"/>
      <c r="V103" s="84" t="s">
        <v>1171</v>
      </c>
      <c r="W103" s="81">
        <v>43683.413819444446</v>
      </c>
      <c r="X103" s="84" t="s">
        <v>1363</v>
      </c>
      <c r="Y103" s="79"/>
      <c r="Z103" s="79"/>
      <c r="AA103" s="82" t="s">
        <v>1684</v>
      </c>
      <c r="AB103" s="79"/>
      <c r="AC103" s="79" t="b">
        <v>0</v>
      </c>
      <c r="AD103" s="79">
        <v>0</v>
      </c>
      <c r="AE103" s="82" t="s">
        <v>1938</v>
      </c>
      <c r="AF103" s="79" t="b">
        <v>1</v>
      </c>
      <c r="AG103" s="79" t="s">
        <v>1948</v>
      </c>
      <c r="AH103" s="79"/>
      <c r="AI103" s="82" t="s">
        <v>1950</v>
      </c>
      <c r="AJ103" s="79" t="b">
        <v>0</v>
      </c>
      <c r="AK103" s="79">
        <v>2</v>
      </c>
      <c r="AL103" s="82" t="s">
        <v>1682</v>
      </c>
      <c r="AM103" s="79" t="s">
        <v>1961</v>
      </c>
      <c r="AN103" s="79" t="b">
        <v>0</v>
      </c>
      <c r="AO103" s="82" t="s">
        <v>1682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281</v>
      </c>
      <c r="B104" s="64" t="s">
        <v>443</v>
      </c>
      <c r="C104" s="65" t="s">
        <v>5567</v>
      </c>
      <c r="D104" s="66">
        <v>6.5</v>
      </c>
      <c r="E104" s="67" t="s">
        <v>136</v>
      </c>
      <c r="F104" s="68">
        <v>23.5</v>
      </c>
      <c r="G104" s="65"/>
      <c r="H104" s="69"/>
      <c r="I104" s="70"/>
      <c r="J104" s="70"/>
      <c r="K104" s="34" t="s">
        <v>65</v>
      </c>
      <c r="L104" s="77">
        <v>104</v>
      </c>
      <c r="M104" s="77"/>
      <c r="N104" s="72"/>
      <c r="O104" s="79" t="s">
        <v>495</v>
      </c>
      <c r="P104" s="81">
        <v>43680.4597337963</v>
      </c>
      <c r="Q104" s="79" t="s">
        <v>544</v>
      </c>
      <c r="R104" s="84" t="s">
        <v>748</v>
      </c>
      <c r="S104" s="79" t="s">
        <v>841</v>
      </c>
      <c r="T104" s="79" t="s">
        <v>916</v>
      </c>
      <c r="U104" s="79"/>
      <c r="V104" s="84" t="s">
        <v>1170</v>
      </c>
      <c r="W104" s="81">
        <v>43680.4597337963</v>
      </c>
      <c r="X104" s="84" t="s">
        <v>1360</v>
      </c>
      <c r="Y104" s="79"/>
      <c r="Z104" s="79"/>
      <c r="AA104" s="82" t="s">
        <v>1681</v>
      </c>
      <c r="AB104" s="79"/>
      <c r="AC104" s="79" t="b">
        <v>0</v>
      </c>
      <c r="AD104" s="79">
        <v>5</v>
      </c>
      <c r="AE104" s="82" t="s">
        <v>1938</v>
      </c>
      <c r="AF104" s="79" t="b">
        <v>1</v>
      </c>
      <c r="AG104" s="79" t="s">
        <v>1948</v>
      </c>
      <c r="AH104" s="79"/>
      <c r="AI104" s="82" t="s">
        <v>1951</v>
      </c>
      <c r="AJ104" s="79" t="b">
        <v>0</v>
      </c>
      <c r="AK104" s="79">
        <v>1</v>
      </c>
      <c r="AL104" s="82" t="s">
        <v>1938</v>
      </c>
      <c r="AM104" s="79" t="s">
        <v>1959</v>
      </c>
      <c r="AN104" s="79" t="b">
        <v>0</v>
      </c>
      <c r="AO104" s="82" t="s">
        <v>1681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4</v>
      </c>
      <c r="BC104" s="78" t="str">
        <f>REPLACE(INDEX(GroupVertices[Group],MATCH(Edges[[#This Row],[Vertex 2]],GroupVertices[Vertex],0)),1,1,"")</f>
        <v>4</v>
      </c>
      <c r="BD104" s="48">
        <v>1</v>
      </c>
      <c r="BE104" s="49">
        <v>8.333333333333334</v>
      </c>
      <c r="BF104" s="48">
        <v>0</v>
      </c>
      <c r="BG104" s="49">
        <v>0</v>
      </c>
      <c r="BH104" s="48">
        <v>0</v>
      </c>
      <c r="BI104" s="49">
        <v>0</v>
      </c>
      <c r="BJ104" s="48">
        <v>11</v>
      </c>
      <c r="BK104" s="49">
        <v>91.66666666666667</v>
      </c>
      <c r="BL104" s="48">
        <v>12</v>
      </c>
    </row>
    <row r="105" spans="1:64" ht="15">
      <c r="A105" s="64" t="s">
        <v>281</v>
      </c>
      <c r="B105" s="64" t="s">
        <v>443</v>
      </c>
      <c r="C105" s="65" t="s">
        <v>5567</v>
      </c>
      <c r="D105" s="66">
        <v>6.5</v>
      </c>
      <c r="E105" s="67" t="s">
        <v>136</v>
      </c>
      <c r="F105" s="68">
        <v>23.5</v>
      </c>
      <c r="G105" s="65"/>
      <c r="H105" s="69"/>
      <c r="I105" s="70"/>
      <c r="J105" s="70"/>
      <c r="K105" s="34" t="s">
        <v>65</v>
      </c>
      <c r="L105" s="77">
        <v>105</v>
      </c>
      <c r="M105" s="77"/>
      <c r="N105" s="72"/>
      <c r="O105" s="79" t="s">
        <v>495</v>
      </c>
      <c r="P105" s="81">
        <v>43683.35344907407</v>
      </c>
      <c r="Q105" s="79" t="s">
        <v>545</v>
      </c>
      <c r="R105" s="84" t="s">
        <v>749</v>
      </c>
      <c r="S105" s="79" t="s">
        <v>841</v>
      </c>
      <c r="T105" s="79" t="s">
        <v>917</v>
      </c>
      <c r="U105" s="79"/>
      <c r="V105" s="84" t="s">
        <v>1170</v>
      </c>
      <c r="W105" s="81">
        <v>43683.35344907407</v>
      </c>
      <c r="X105" s="84" t="s">
        <v>1361</v>
      </c>
      <c r="Y105" s="79"/>
      <c r="Z105" s="79"/>
      <c r="AA105" s="82" t="s">
        <v>1682</v>
      </c>
      <c r="AB105" s="79"/>
      <c r="AC105" s="79" t="b">
        <v>0</v>
      </c>
      <c r="AD105" s="79">
        <v>3</v>
      </c>
      <c r="AE105" s="82" t="s">
        <v>1938</v>
      </c>
      <c r="AF105" s="79" t="b">
        <v>1</v>
      </c>
      <c r="AG105" s="79" t="s">
        <v>1948</v>
      </c>
      <c r="AH105" s="79"/>
      <c r="AI105" s="82" t="s">
        <v>1950</v>
      </c>
      <c r="AJ105" s="79" t="b">
        <v>0</v>
      </c>
      <c r="AK105" s="79">
        <v>2</v>
      </c>
      <c r="AL105" s="82" t="s">
        <v>1938</v>
      </c>
      <c r="AM105" s="79" t="s">
        <v>1959</v>
      </c>
      <c r="AN105" s="79" t="b">
        <v>0</v>
      </c>
      <c r="AO105" s="82" t="s">
        <v>1682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4</v>
      </c>
      <c r="BC105" s="78" t="str">
        <f>REPLACE(INDEX(GroupVertices[Group],MATCH(Edges[[#This Row],[Vertex 2]],GroupVertices[Vertex],0)),1,1,"")</f>
        <v>4</v>
      </c>
      <c r="BD105" s="48">
        <v>3</v>
      </c>
      <c r="BE105" s="49">
        <v>8.571428571428571</v>
      </c>
      <c r="BF105" s="48">
        <v>2</v>
      </c>
      <c r="BG105" s="49">
        <v>5.714285714285714</v>
      </c>
      <c r="BH105" s="48">
        <v>0</v>
      </c>
      <c r="BI105" s="49">
        <v>0</v>
      </c>
      <c r="BJ105" s="48">
        <v>30</v>
      </c>
      <c r="BK105" s="49">
        <v>85.71428571428571</v>
      </c>
      <c r="BL105" s="48">
        <v>35</v>
      </c>
    </row>
    <row r="106" spans="1:64" ht="15">
      <c r="A106" s="64" t="s">
        <v>282</v>
      </c>
      <c r="B106" s="64" t="s">
        <v>443</v>
      </c>
      <c r="C106" s="65" t="s">
        <v>5567</v>
      </c>
      <c r="D106" s="66">
        <v>6.5</v>
      </c>
      <c r="E106" s="67" t="s">
        <v>136</v>
      </c>
      <c r="F106" s="68">
        <v>23.5</v>
      </c>
      <c r="G106" s="65"/>
      <c r="H106" s="69"/>
      <c r="I106" s="70"/>
      <c r="J106" s="70"/>
      <c r="K106" s="34" t="s">
        <v>65</v>
      </c>
      <c r="L106" s="77">
        <v>106</v>
      </c>
      <c r="M106" s="77"/>
      <c r="N106" s="72"/>
      <c r="O106" s="79" t="s">
        <v>495</v>
      </c>
      <c r="P106" s="81">
        <v>43680.5265162037</v>
      </c>
      <c r="Q106" s="79" t="s">
        <v>546</v>
      </c>
      <c r="R106" s="79"/>
      <c r="S106" s="79"/>
      <c r="T106" s="79" t="s">
        <v>918</v>
      </c>
      <c r="U106" s="79"/>
      <c r="V106" s="84" t="s">
        <v>1171</v>
      </c>
      <c r="W106" s="81">
        <v>43680.5265162037</v>
      </c>
      <c r="X106" s="84" t="s">
        <v>1362</v>
      </c>
      <c r="Y106" s="79"/>
      <c r="Z106" s="79"/>
      <c r="AA106" s="82" t="s">
        <v>1683</v>
      </c>
      <c r="AB106" s="79"/>
      <c r="AC106" s="79" t="b">
        <v>0</v>
      </c>
      <c r="AD106" s="79">
        <v>0</v>
      </c>
      <c r="AE106" s="82" t="s">
        <v>1938</v>
      </c>
      <c r="AF106" s="79" t="b">
        <v>1</v>
      </c>
      <c r="AG106" s="79" t="s">
        <v>1948</v>
      </c>
      <c r="AH106" s="79"/>
      <c r="AI106" s="82" t="s">
        <v>1951</v>
      </c>
      <c r="AJ106" s="79" t="b">
        <v>0</v>
      </c>
      <c r="AK106" s="79">
        <v>1</v>
      </c>
      <c r="AL106" s="82" t="s">
        <v>1681</v>
      </c>
      <c r="AM106" s="79" t="s">
        <v>1961</v>
      </c>
      <c r="AN106" s="79" t="b">
        <v>0</v>
      </c>
      <c r="AO106" s="82" t="s">
        <v>1681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282</v>
      </c>
      <c r="B107" s="64" t="s">
        <v>443</v>
      </c>
      <c r="C107" s="65" t="s">
        <v>5567</v>
      </c>
      <c r="D107" s="66">
        <v>6.5</v>
      </c>
      <c r="E107" s="67" t="s">
        <v>136</v>
      </c>
      <c r="F107" s="68">
        <v>23.5</v>
      </c>
      <c r="G107" s="65"/>
      <c r="H107" s="69"/>
      <c r="I107" s="70"/>
      <c r="J107" s="70"/>
      <c r="K107" s="34" t="s">
        <v>65</v>
      </c>
      <c r="L107" s="77">
        <v>107</v>
      </c>
      <c r="M107" s="77"/>
      <c r="N107" s="72"/>
      <c r="O107" s="79" t="s">
        <v>495</v>
      </c>
      <c r="P107" s="81">
        <v>43683.413819444446</v>
      </c>
      <c r="Q107" s="79" t="s">
        <v>541</v>
      </c>
      <c r="R107" s="79"/>
      <c r="S107" s="79"/>
      <c r="T107" s="79" t="s">
        <v>913</v>
      </c>
      <c r="U107" s="79"/>
      <c r="V107" s="84" t="s">
        <v>1171</v>
      </c>
      <c r="W107" s="81">
        <v>43683.413819444446</v>
      </c>
      <c r="X107" s="84" t="s">
        <v>1363</v>
      </c>
      <c r="Y107" s="79"/>
      <c r="Z107" s="79"/>
      <c r="AA107" s="82" t="s">
        <v>1684</v>
      </c>
      <c r="AB107" s="79"/>
      <c r="AC107" s="79" t="b">
        <v>0</v>
      </c>
      <c r="AD107" s="79">
        <v>0</v>
      </c>
      <c r="AE107" s="82" t="s">
        <v>1938</v>
      </c>
      <c r="AF107" s="79" t="b">
        <v>1</v>
      </c>
      <c r="AG107" s="79" t="s">
        <v>1948</v>
      </c>
      <c r="AH107" s="79"/>
      <c r="AI107" s="82" t="s">
        <v>1950</v>
      </c>
      <c r="AJ107" s="79" t="b">
        <v>0</v>
      </c>
      <c r="AK107" s="79">
        <v>2</v>
      </c>
      <c r="AL107" s="82" t="s">
        <v>1682</v>
      </c>
      <c r="AM107" s="79" t="s">
        <v>1961</v>
      </c>
      <c r="AN107" s="79" t="b">
        <v>0</v>
      </c>
      <c r="AO107" s="82" t="s">
        <v>1682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282</v>
      </c>
      <c r="B108" s="64" t="s">
        <v>281</v>
      </c>
      <c r="C108" s="65" t="s">
        <v>5567</v>
      </c>
      <c r="D108" s="66">
        <v>6.5</v>
      </c>
      <c r="E108" s="67" t="s">
        <v>136</v>
      </c>
      <c r="F108" s="68">
        <v>23.5</v>
      </c>
      <c r="G108" s="65"/>
      <c r="H108" s="69"/>
      <c r="I108" s="70"/>
      <c r="J108" s="70"/>
      <c r="K108" s="34" t="s">
        <v>65</v>
      </c>
      <c r="L108" s="77">
        <v>108</v>
      </c>
      <c r="M108" s="77"/>
      <c r="N108" s="72"/>
      <c r="O108" s="79" t="s">
        <v>495</v>
      </c>
      <c r="P108" s="81">
        <v>43680.5265162037</v>
      </c>
      <c r="Q108" s="79" t="s">
        <v>546</v>
      </c>
      <c r="R108" s="79"/>
      <c r="S108" s="79"/>
      <c r="T108" s="79" t="s">
        <v>918</v>
      </c>
      <c r="U108" s="79"/>
      <c r="V108" s="84" t="s">
        <v>1171</v>
      </c>
      <c r="W108" s="81">
        <v>43680.5265162037</v>
      </c>
      <c r="X108" s="84" t="s">
        <v>1362</v>
      </c>
      <c r="Y108" s="79"/>
      <c r="Z108" s="79"/>
      <c r="AA108" s="82" t="s">
        <v>1683</v>
      </c>
      <c r="AB108" s="79"/>
      <c r="AC108" s="79" t="b">
        <v>0</v>
      </c>
      <c r="AD108" s="79">
        <v>0</v>
      </c>
      <c r="AE108" s="82" t="s">
        <v>1938</v>
      </c>
      <c r="AF108" s="79" t="b">
        <v>1</v>
      </c>
      <c r="AG108" s="79" t="s">
        <v>1948</v>
      </c>
      <c r="AH108" s="79"/>
      <c r="AI108" s="82" t="s">
        <v>1951</v>
      </c>
      <c r="AJ108" s="79" t="b">
        <v>0</v>
      </c>
      <c r="AK108" s="79">
        <v>1</v>
      </c>
      <c r="AL108" s="82" t="s">
        <v>1681</v>
      </c>
      <c r="AM108" s="79" t="s">
        <v>1961</v>
      </c>
      <c r="AN108" s="79" t="b">
        <v>0</v>
      </c>
      <c r="AO108" s="82" t="s">
        <v>1681</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v>1</v>
      </c>
      <c r="BE108" s="49">
        <v>7.142857142857143</v>
      </c>
      <c r="BF108" s="48">
        <v>0</v>
      </c>
      <c r="BG108" s="49">
        <v>0</v>
      </c>
      <c r="BH108" s="48">
        <v>0</v>
      </c>
      <c r="BI108" s="49">
        <v>0</v>
      </c>
      <c r="BJ108" s="48">
        <v>13</v>
      </c>
      <c r="BK108" s="49">
        <v>92.85714285714286</v>
      </c>
      <c r="BL108" s="48">
        <v>14</v>
      </c>
    </row>
    <row r="109" spans="1:64" ht="15">
      <c r="A109" s="64" t="s">
        <v>282</v>
      </c>
      <c r="B109" s="64" t="s">
        <v>281</v>
      </c>
      <c r="C109" s="65" t="s">
        <v>5567</v>
      </c>
      <c r="D109" s="66">
        <v>6.5</v>
      </c>
      <c r="E109" s="67" t="s">
        <v>136</v>
      </c>
      <c r="F109" s="68">
        <v>23.5</v>
      </c>
      <c r="G109" s="65"/>
      <c r="H109" s="69"/>
      <c r="I109" s="70"/>
      <c r="J109" s="70"/>
      <c r="K109" s="34" t="s">
        <v>65</v>
      </c>
      <c r="L109" s="77">
        <v>109</v>
      </c>
      <c r="M109" s="77"/>
      <c r="N109" s="72"/>
      <c r="O109" s="79" t="s">
        <v>495</v>
      </c>
      <c r="P109" s="81">
        <v>43683.413819444446</v>
      </c>
      <c r="Q109" s="79" t="s">
        <v>541</v>
      </c>
      <c r="R109" s="79"/>
      <c r="S109" s="79"/>
      <c r="T109" s="79" t="s">
        <v>913</v>
      </c>
      <c r="U109" s="79"/>
      <c r="V109" s="84" t="s">
        <v>1171</v>
      </c>
      <c r="W109" s="81">
        <v>43683.413819444446</v>
      </c>
      <c r="X109" s="84" t="s">
        <v>1363</v>
      </c>
      <c r="Y109" s="79"/>
      <c r="Z109" s="79"/>
      <c r="AA109" s="82" t="s">
        <v>1684</v>
      </c>
      <c r="AB109" s="79"/>
      <c r="AC109" s="79" t="b">
        <v>0</v>
      </c>
      <c r="AD109" s="79">
        <v>0</v>
      </c>
      <c r="AE109" s="82" t="s">
        <v>1938</v>
      </c>
      <c r="AF109" s="79" t="b">
        <v>1</v>
      </c>
      <c r="AG109" s="79" t="s">
        <v>1948</v>
      </c>
      <c r="AH109" s="79"/>
      <c r="AI109" s="82" t="s">
        <v>1950</v>
      </c>
      <c r="AJ109" s="79" t="b">
        <v>0</v>
      </c>
      <c r="AK109" s="79">
        <v>2</v>
      </c>
      <c r="AL109" s="82" t="s">
        <v>1682</v>
      </c>
      <c r="AM109" s="79" t="s">
        <v>1961</v>
      </c>
      <c r="AN109" s="79" t="b">
        <v>0</v>
      </c>
      <c r="AO109" s="82" t="s">
        <v>1682</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4</v>
      </c>
      <c r="BC109" s="78" t="str">
        <f>REPLACE(INDEX(GroupVertices[Group],MATCH(Edges[[#This Row],[Vertex 2]],GroupVertices[Vertex],0)),1,1,"")</f>
        <v>4</v>
      </c>
      <c r="BD109" s="48">
        <v>3</v>
      </c>
      <c r="BE109" s="49">
        <v>15</v>
      </c>
      <c r="BF109" s="48">
        <v>0</v>
      </c>
      <c r="BG109" s="49">
        <v>0</v>
      </c>
      <c r="BH109" s="48">
        <v>0</v>
      </c>
      <c r="BI109" s="49">
        <v>0</v>
      </c>
      <c r="BJ109" s="48">
        <v>17</v>
      </c>
      <c r="BK109" s="49">
        <v>85</v>
      </c>
      <c r="BL109" s="48">
        <v>20</v>
      </c>
    </row>
    <row r="110" spans="1:64" ht="15">
      <c r="A110" s="64" t="s">
        <v>283</v>
      </c>
      <c r="B110" s="64" t="s">
        <v>329</v>
      </c>
      <c r="C110" s="65" t="s">
        <v>5566</v>
      </c>
      <c r="D110" s="66">
        <v>3</v>
      </c>
      <c r="E110" s="67" t="s">
        <v>132</v>
      </c>
      <c r="F110" s="68">
        <v>35</v>
      </c>
      <c r="G110" s="65"/>
      <c r="H110" s="69"/>
      <c r="I110" s="70"/>
      <c r="J110" s="70"/>
      <c r="K110" s="34" t="s">
        <v>65</v>
      </c>
      <c r="L110" s="77">
        <v>110</v>
      </c>
      <c r="M110" s="77"/>
      <c r="N110" s="72"/>
      <c r="O110" s="79" t="s">
        <v>495</v>
      </c>
      <c r="P110" s="81">
        <v>43683.42013888889</v>
      </c>
      <c r="Q110" s="79" t="s">
        <v>547</v>
      </c>
      <c r="R110" s="79"/>
      <c r="S110" s="79"/>
      <c r="T110" s="79" t="s">
        <v>919</v>
      </c>
      <c r="U110" s="79"/>
      <c r="V110" s="84" t="s">
        <v>1172</v>
      </c>
      <c r="W110" s="81">
        <v>43683.42013888889</v>
      </c>
      <c r="X110" s="84" t="s">
        <v>1364</v>
      </c>
      <c r="Y110" s="79"/>
      <c r="Z110" s="79"/>
      <c r="AA110" s="82" t="s">
        <v>1685</v>
      </c>
      <c r="AB110" s="79"/>
      <c r="AC110" s="79" t="b">
        <v>0</v>
      </c>
      <c r="AD110" s="79">
        <v>0</v>
      </c>
      <c r="AE110" s="82" t="s">
        <v>1938</v>
      </c>
      <c r="AF110" s="79" t="b">
        <v>0</v>
      </c>
      <c r="AG110" s="79" t="s">
        <v>1948</v>
      </c>
      <c r="AH110" s="79"/>
      <c r="AI110" s="82" t="s">
        <v>1938</v>
      </c>
      <c r="AJ110" s="79" t="b">
        <v>0</v>
      </c>
      <c r="AK110" s="79">
        <v>1</v>
      </c>
      <c r="AL110" s="82" t="s">
        <v>1742</v>
      </c>
      <c r="AM110" s="79" t="s">
        <v>1959</v>
      </c>
      <c r="AN110" s="79" t="b">
        <v>0</v>
      </c>
      <c r="AO110" s="82" t="s">
        <v>1742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21</v>
      </c>
      <c r="BK110" s="49">
        <v>100</v>
      </c>
      <c r="BL110" s="48">
        <v>21</v>
      </c>
    </row>
    <row r="111" spans="1:64" ht="15">
      <c r="A111" s="64" t="s">
        <v>284</v>
      </c>
      <c r="B111" s="64" t="s">
        <v>285</v>
      </c>
      <c r="C111" s="65" t="s">
        <v>5566</v>
      </c>
      <c r="D111" s="66">
        <v>3</v>
      </c>
      <c r="E111" s="67" t="s">
        <v>132</v>
      </c>
      <c r="F111" s="68">
        <v>35</v>
      </c>
      <c r="G111" s="65"/>
      <c r="H111" s="69"/>
      <c r="I111" s="70"/>
      <c r="J111" s="70"/>
      <c r="K111" s="34" t="s">
        <v>65</v>
      </c>
      <c r="L111" s="77">
        <v>111</v>
      </c>
      <c r="M111" s="77"/>
      <c r="N111" s="72"/>
      <c r="O111" s="79" t="s">
        <v>495</v>
      </c>
      <c r="P111" s="81">
        <v>43683.42105324074</v>
      </c>
      <c r="Q111" s="79" t="s">
        <v>548</v>
      </c>
      <c r="R111" s="79"/>
      <c r="S111" s="79"/>
      <c r="T111" s="79"/>
      <c r="U111" s="79"/>
      <c r="V111" s="84" t="s">
        <v>1173</v>
      </c>
      <c r="W111" s="81">
        <v>43683.42105324074</v>
      </c>
      <c r="X111" s="84" t="s">
        <v>1365</v>
      </c>
      <c r="Y111" s="79"/>
      <c r="Z111" s="79"/>
      <c r="AA111" s="82" t="s">
        <v>1686</v>
      </c>
      <c r="AB111" s="79"/>
      <c r="AC111" s="79" t="b">
        <v>0</v>
      </c>
      <c r="AD111" s="79">
        <v>0</v>
      </c>
      <c r="AE111" s="82" t="s">
        <v>1938</v>
      </c>
      <c r="AF111" s="79" t="b">
        <v>0</v>
      </c>
      <c r="AG111" s="79" t="s">
        <v>1948</v>
      </c>
      <c r="AH111" s="79"/>
      <c r="AI111" s="82" t="s">
        <v>1938</v>
      </c>
      <c r="AJ111" s="79" t="b">
        <v>0</v>
      </c>
      <c r="AK111" s="79">
        <v>2</v>
      </c>
      <c r="AL111" s="82" t="s">
        <v>1687</v>
      </c>
      <c r="AM111" s="79" t="s">
        <v>1971</v>
      </c>
      <c r="AN111" s="79" t="b">
        <v>0</v>
      </c>
      <c r="AO111" s="82" t="s">
        <v>1687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27</v>
      </c>
      <c r="BC111" s="78" t="str">
        <f>REPLACE(INDEX(GroupVertices[Group],MATCH(Edges[[#This Row],[Vertex 2]],GroupVertices[Vertex],0)),1,1,"")</f>
        <v>27</v>
      </c>
      <c r="BD111" s="48">
        <v>1</v>
      </c>
      <c r="BE111" s="49">
        <v>4.3478260869565215</v>
      </c>
      <c r="BF111" s="48">
        <v>0</v>
      </c>
      <c r="BG111" s="49">
        <v>0</v>
      </c>
      <c r="BH111" s="48">
        <v>0</v>
      </c>
      <c r="BI111" s="49">
        <v>0</v>
      </c>
      <c r="BJ111" s="48">
        <v>22</v>
      </c>
      <c r="BK111" s="49">
        <v>95.65217391304348</v>
      </c>
      <c r="BL111" s="48">
        <v>23</v>
      </c>
    </row>
    <row r="112" spans="1:64" ht="15">
      <c r="A112" s="64" t="s">
        <v>285</v>
      </c>
      <c r="B112" s="64" t="s">
        <v>285</v>
      </c>
      <c r="C112" s="65" t="s">
        <v>5566</v>
      </c>
      <c r="D112" s="66">
        <v>3</v>
      </c>
      <c r="E112" s="67" t="s">
        <v>132</v>
      </c>
      <c r="F112" s="68">
        <v>35</v>
      </c>
      <c r="G112" s="65"/>
      <c r="H112" s="69"/>
      <c r="I112" s="70"/>
      <c r="J112" s="70"/>
      <c r="K112" s="34" t="s">
        <v>65</v>
      </c>
      <c r="L112" s="77">
        <v>112</v>
      </c>
      <c r="M112" s="77"/>
      <c r="N112" s="72"/>
      <c r="O112" s="79" t="s">
        <v>176</v>
      </c>
      <c r="P112" s="81">
        <v>43683.41538194445</v>
      </c>
      <c r="Q112" s="79" t="s">
        <v>549</v>
      </c>
      <c r="R112" s="79"/>
      <c r="S112" s="79"/>
      <c r="T112" s="79" t="s">
        <v>920</v>
      </c>
      <c r="U112" s="84" t="s">
        <v>1040</v>
      </c>
      <c r="V112" s="84" t="s">
        <v>1040</v>
      </c>
      <c r="W112" s="81">
        <v>43683.41538194445</v>
      </c>
      <c r="X112" s="84" t="s">
        <v>1366</v>
      </c>
      <c r="Y112" s="79"/>
      <c r="Z112" s="79"/>
      <c r="AA112" s="82" t="s">
        <v>1687</v>
      </c>
      <c r="AB112" s="79"/>
      <c r="AC112" s="79" t="b">
        <v>0</v>
      </c>
      <c r="AD112" s="79">
        <v>0</v>
      </c>
      <c r="AE112" s="82" t="s">
        <v>1938</v>
      </c>
      <c r="AF112" s="79" t="b">
        <v>0</v>
      </c>
      <c r="AG112" s="79" t="s">
        <v>1948</v>
      </c>
      <c r="AH112" s="79"/>
      <c r="AI112" s="82" t="s">
        <v>1938</v>
      </c>
      <c r="AJ112" s="79" t="b">
        <v>0</v>
      </c>
      <c r="AK112" s="79">
        <v>2</v>
      </c>
      <c r="AL112" s="82" t="s">
        <v>1938</v>
      </c>
      <c r="AM112" s="79" t="s">
        <v>1962</v>
      </c>
      <c r="AN112" s="79" t="b">
        <v>0</v>
      </c>
      <c r="AO112" s="82" t="s">
        <v>1687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27</v>
      </c>
      <c r="BC112" s="78" t="str">
        <f>REPLACE(INDEX(GroupVertices[Group],MATCH(Edges[[#This Row],[Vertex 2]],GroupVertices[Vertex],0)),1,1,"")</f>
        <v>27</v>
      </c>
      <c r="BD112" s="48">
        <v>4</v>
      </c>
      <c r="BE112" s="49">
        <v>8.695652173913043</v>
      </c>
      <c r="BF112" s="48">
        <v>0</v>
      </c>
      <c r="BG112" s="49">
        <v>0</v>
      </c>
      <c r="BH112" s="48">
        <v>0</v>
      </c>
      <c r="BI112" s="49">
        <v>0</v>
      </c>
      <c r="BJ112" s="48">
        <v>42</v>
      </c>
      <c r="BK112" s="49">
        <v>91.30434782608695</v>
      </c>
      <c r="BL112" s="48">
        <v>46</v>
      </c>
    </row>
    <row r="113" spans="1:64" ht="15">
      <c r="A113" s="64" t="s">
        <v>286</v>
      </c>
      <c r="B113" s="64" t="s">
        <v>285</v>
      </c>
      <c r="C113" s="65" t="s">
        <v>5566</v>
      </c>
      <c r="D113" s="66">
        <v>3</v>
      </c>
      <c r="E113" s="67" t="s">
        <v>132</v>
      </c>
      <c r="F113" s="68">
        <v>35</v>
      </c>
      <c r="G113" s="65"/>
      <c r="H113" s="69"/>
      <c r="I113" s="70"/>
      <c r="J113" s="70"/>
      <c r="K113" s="34" t="s">
        <v>65</v>
      </c>
      <c r="L113" s="77">
        <v>113</v>
      </c>
      <c r="M113" s="77"/>
      <c r="N113" s="72"/>
      <c r="O113" s="79" t="s">
        <v>495</v>
      </c>
      <c r="P113" s="81">
        <v>43683.425358796296</v>
      </c>
      <c r="Q113" s="79" t="s">
        <v>548</v>
      </c>
      <c r="R113" s="79"/>
      <c r="S113" s="79"/>
      <c r="T113" s="79"/>
      <c r="U113" s="79"/>
      <c r="V113" s="84" t="s">
        <v>1174</v>
      </c>
      <c r="W113" s="81">
        <v>43683.425358796296</v>
      </c>
      <c r="X113" s="84" t="s">
        <v>1367</v>
      </c>
      <c r="Y113" s="79"/>
      <c r="Z113" s="79"/>
      <c r="AA113" s="82" t="s">
        <v>1688</v>
      </c>
      <c r="AB113" s="79"/>
      <c r="AC113" s="79" t="b">
        <v>0</v>
      </c>
      <c r="AD113" s="79">
        <v>0</v>
      </c>
      <c r="AE113" s="82" t="s">
        <v>1938</v>
      </c>
      <c r="AF113" s="79" t="b">
        <v>0</v>
      </c>
      <c r="AG113" s="79" t="s">
        <v>1948</v>
      </c>
      <c r="AH113" s="79"/>
      <c r="AI113" s="82" t="s">
        <v>1938</v>
      </c>
      <c r="AJ113" s="79" t="b">
        <v>0</v>
      </c>
      <c r="AK113" s="79">
        <v>2</v>
      </c>
      <c r="AL113" s="82" t="s">
        <v>1687</v>
      </c>
      <c r="AM113" s="79" t="s">
        <v>1972</v>
      </c>
      <c r="AN113" s="79" t="b">
        <v>0</v>
      </c>
      <c r="AO113" s="82" t="s">
        <v>1687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27</v>
      </c>
      <c r="BC113" s="78" t="str">
        <f>REPLACE(INDEX(GroupVertices[Group],MATCH(Edges[[#This Row],[Vertex 2]],GroupVertices[Vertex],0)),1,1,"")</f>
        <v>27</v>
      </c>
      <c r="BD113" s="48">
        <v>1</v>
      </c>
      <c r="BE113" s="49">
        <v>4.3478260869565215</v>
      </c>
      <c r="BF113" s="48">
        <v>0</v>
      </c>
      <c r="BG113" s="49">
        <v>0</v>
      </c>
      <c r="BH113" s="48">
        <v>0</v>
      </c>
      <c r="BI113" s="49">
        <v>0</v>
      </c>
      <c r="BJ113" s="48">
        <v>22</v>
      </c>
      <c r="BK113" s="49">
        <v>95.65217391304348</v>
      </c>
      <c r="BL113" s="48">
        <v>23</v>
      </c>
    </row>
    <row r="114" spans="1:64" ht="15">
      <c r="A114" s="64" t="s">
        <v>287</v>
      </c>
      <c r="B114" s="64" t="s">
        <v>287</v>
      </c>
      <c r="C114" s="65" t="s">
        <v>5566</v>
      </c>
      <c r="D114" s="66">
        <v>3</v>
      </c>
      <c r="E114" s="67" t="s">
        <v>132</v>
      </c>
      <c r="F114" s="68">
        <v>35</v>
      </c>
      <c r="G114" s="65"/>
      <c r="H114" s="69"/>
      <c r="I114" s="70"/>
      <c r="J114" s="70"/>
      <c r="K114" s="34" t="s">
        <v>65</v>
      </c>
      <c r="L114" s="77">
        <v>114</v>
      </c>
      <c r="M114" s="77"/>
      <c r="N114" s="72"/>
      <c r="O114" s="79" t="s">
        <v>176</v>
      </c>
      <c r="P114" s="81">
        <v>43683.484606481485</v>
      </c>
      <c r="Q114" s="79" t="s">
        <v>550</v>
      </c>
      <c r="R114" s="84" t="s">
        <v>750</v>
      </c>
      <c r="S114" s="79" t="s">
        <v>842</v>
      </c>
      <c r="T114" s="79" t="s">
        <v>921</v>
      </c>
      <c r="U114" s="84" t="s">
        <v>1041</v>
      </c>
      <c r="V114" s="84" t="s">
        <v>1041</v>
      </c>
      <c r="W114" s="81">
        <v>43683.484606481485</v>
      </c>
      <c r="X114" s="84" t="s">
        <v>1368</v>
      </c>
      <c r="Y114" s="79"/>
      <c r="Z114" s="79"/>
      <c r="AA114" s="82" t="s">
        <v>1689</v>
      </c>
      <c r="AB114" s="79"/>
      <c r="AC114" s="79" t="b">
        <v>0</v>
      </c>
      <c r="AD114" s="79">
        <v>1</v>
      </c>
      <c r="AE114" s="82" t="s">
        <v>1938</v>
      </c>
      <c r="AF114" s="79" t="b">
        <v>0</v>
      </c>
      <c r="AG114" s="79" t="s">
        <v>1948</v>
      </c>
      <c r="AH114" s="79"/>
      <c r="AI114" s="82" t="s">
        <v>1938</v>
      </c>
      <c r="AJ114" s="79" t="b">
        <v>0</v>
      </c>
      <c r="AK114" s="79">
        <v>0</v>
      </c>
      <c r="AL114" s="82" t="s">
        <v>1938</v>
      </c>
      <c r="AM114" s="79" t="s">
        <v>1959</v>
      </c>
      <c r="AN114" s="79" t="b">
        <v>0</v>
      </c>
      <c r="AO114" s="82" t="s">
        <v>1689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1</v>
      </c>
      <c r="BG114" s="49">
        <v>4.545454545454546</v>
      </c>
      <c r="BH114" s="48">
        <v>0</v>
      </c>
      <c r="BI114" s="49">
        <v>0</v>
      </c>
      <c r="BJ114" s="48">
        <v>21</v>
      </c>
      <c r="BK114" s="49">
        <v>95.45454545454545</v>
      </c>
      <c r="BL114" s="48">
        <v>22</v>
      </c>
    </row>
    <row r="115" spans="1:64" ht="15">
      <c r="A115" s="64" t="s">
        <v>288</v>
      </c>
      <c r="B115" s="64" t="s">
        <v>288</v>
      </c>
      <c r="C115" s="65" t="s">
        <v>5566</v>
      </c>
      <c r="D115" s="66">
        <v>3</v>
      </c>
      <c r="E115" s="67" t="s">
        <v>132</v>
      </c>
      <c r="F115" s="68">
        <v>35</v>
      </c>
      <c r="G115" s="65"/>
      <c r="H115" s="69"/>
      <c r="I115" s="70"/>
      <c r="J115" s="70"/>
      <c r="K115" s="34" t="s">
        <v>65</v>
      </c>
      <c r="L115" s="77">
        <v>115</v>
      </c>
      <c r="M115" s="77"/>
      <c r="N115" s="72"/>
      <c r="O115" s="79" t="s">
        <v>176</v>
      </c>
      <c r="P115" s="81">
        <v>43683.50019675926</v>
      </c>
      <c r="Q115" s="79" t="s">
        <v>551</v>
      </c>
      <c r="R115" s="84" t="s">
        <v>751</v>
      </c>
      <c r="S115" s="79" t="s">
        <v>843</v>
      </c>
      <c r="T115" s="79" t="s">
        <v>922</v>
      </c>
      <c r="U115" s="84" t="s">
        <v>1042</v>
      </c>
      <c r="V115" s="84" t="s">
        <v>1042</v>
      </c>
      <c r="W115" s="81">
        <v>43683.50019675926</v>
      </c>
      <c r="X115" s="84" t="s">
        <v>1369</v>
      </c>
      <c r="Y115" s="79"/>
      <c r="Z115" s="79"/>
      <c r="AA115" s="82" t="s">
        <v>1690</v>
      </c>
      <c r="AB115" s="79"/>
      <c r="AC115" s="79" t="b">
        <v>0</v>
      </c>
      <c r="AD115" s="79">
        <v>0</v>
      </c>
      <c r="AE115" s="82" t="s">
        <v>1938</v>
      </c>
      <c r="AF115" s="79" t="b">
        <v>0</v>
      </c>
      <c r="AG115" s="79" t="s">
        <v>1948</v>
      </c>
      <c r="AH115" s="79"/>
      <c r="AI115" s="82" t="s">
        <v>1938</v>
      </c>
      <c r="AJ115" s="79" t="b">
        <v>0</v>
      </c>
      <c r="AK115" s="79">
        <v>0</v>
      </c>
      <c r="AL115" s="82" t="s">
        <v>1938</v>
      </c>
      <c r="AM115" s="79" t="s">
        <v>1962</v>
      </c>
      <c r="AN115" s="79" t="b">
        <v>0</v>
      </c>
      <c r="AO115" s="82" t="s">
        <v>1690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3</v>
      </c>
      <c r="BG115" s="49">
        <v>11.538461538461538</v>
      </c>
      <c r="BH115" s="48">
        <v>0</v>
      </c>
      <c r="BI115" s="49">
        <v>0</v>
      </c>
      <c r="BJ115" s="48">
        <v>23</v>
      </c>
      <c r="BK115" s="49">
        <v>88.46153846153847</v>
      </c>
      <c r="BL115" s="48">
        <v>26</v>
      </c>
    </row>
    <row r="116" spans="1:64" ht="15">
      <c r="A116" s="64" t="s">
        <v>289</v>
      </c>
      <c r="B116" s="64" t="s">
        <v>271</v>
      </c>
      <c r="C116" s="65" t="s">
        <v>5566</v>
      </c>
      <c r="D116" s="66">
        <v>3</v>
      </c>
      <c r="E116" s="67" t="s">
        <v>132</v>
      </c>
      <c r="F116" s="68">
        <v>35</v>
      </c>
      <c r="G116" s="65"/>
      <c r="H116" s="69"/>
      <c r="I116" s="70"/>
      <c r="J116" s="70"/>
      <c r="K116" s="34" t="s">
        <v>65</v>
      </c>
      <c r="L116" s="77">
        <v>116</v>
      </c>
      <c r="M116" s="77"/>
      <c r="N116" s="72"/>
      <c r="O116" s="79" t="s">
        <v>495</v>
      </c>
      <c r="P116" s="81">
        <v>43683.532858796294</v>
      </c>
      <c r="Q116" s="79" t="s">
        <v>539</v>
      </c>
      <c r="R116" s="79"/>
      <c r="S116" s="79"/>
      <c r="T116" s="79" t="s">
        <v>911</v>
      </c>
      <c r="U116" s="79"/>
      <c r="V116" s="84" t="s">
        <v>1175</v>
      </c>
      <c r="W116" s="81">
        <v>43683.532858796294</v>
      </c>
      <c r="X116" s="84" t="s">
        <v>1370</v>
      </c>
      <c r="Y116" s="79"/>
      <c r="Z116" s="79"/>
      <c r="AA116" s="82" t="s">
        <v>1691</v>
      </c>
      <c r="AB116" s="79"/>
      <c r="AC116" s="79" t="b">
        <v>0</v>
      </c>
      <c r="AD116" s="79">
        <v>0</v>
      </c>
      <c r="AE116" s="82" t="s">
        <v>1938</v>
      </c>
      <c r="AF116" s="79" t="b">
        <v>0</v>
      </c>
      <c r="AG116" s="79" t="s">
        <v>1948</v>
      </c>
      <c r="AH116" s="79"/>
      <c r="AI116" s="82" t="s">
        <v>1938</v>
      </c>
      <c r="AJ116" s="79" t="b">
        <v>0</v>
      </c>
      <c r="AK116" s="79">
        <v>5</v>
      </c>
      <c r="AL116" s="82" t="s">
        <v>1668</v>
      </c>
      <c r="AM116" s="79" t="s">
        <v>1961</v>
      </c>
      <c r="AN116" s="79" t="b">
        <v>0</v>
      </c>
      <c r="AO116" s="82" t="s">
        <v>1668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10</v>
      </c>
      <c r="BC116" s="78" t="str">
        <f>REPLACE(INDEX(GroupVertices[Group],MATCH(Edges[[#This Row],[Vertex 2]],GroupVertices[Vertex],0)),1,1,"")</f>
        <v>10</v>
      </c>
      <c r="BD116" s="48">
        <v>0</v>
      </c>
      <c r="BE116" s="49">
        <v>0</v>
      </c>
      <c r="BF116" s="48">
        <v>2</v>
      </c>
      <c r="BG116" s="49">
        <v>8.695652173913043</v>
      </c>
      <c r="BH116" s="48">
        <v>0</v>
      </c>
      <c r="BI116" s="49">
        <v>0</v>
      </c>
      <c r="BJ116" s="48">
        <v>21</v>
      </c>
      <c r="BK116" s="49">
        <v>91.30434782608695</v>
      </c>
      <c r="BL116" s="48">
        <v>23</v>
      </c>
    </row>
    <row r="117" spans="1:64" ht="15">
      <c r="A117" s="64" t="s">
        <v>290</v>
      </c>
      <c r="B117" s="64" t="s">
        <v>271</v>
      </c>
      <c r="C117" s="65" t="s">
        <v>5566</v>
      </c>
      <c r="D117" s="66">
        <v>3</v>
      </c>
      <c r="E117" s="67" t="s">
        <v>132</v>
      </c>
      <c r="F117" s="68">
        <v>35</v>
      </c>
      <c r="G117" s="65"/>
      <c r="H117" s="69"/>
      <c r="I117" s="70"/>
      <c r="J117" s="70"/>
      <c r="K117" s="34" t="s">
        <v>65</v>
      </c>
      <c r="L117" s="77">
        <v>117</v>
      </c>
      <c r="M117" s="77"/>
      <c r="N117" s="72"/>
      <c r="O117" s="79" t="s">
        <v>495</v>
      </c>
      <c r="P117" s="81">
        <v>43683.54766203704</v>
      </c>
      <c r="Q117" s="79" t="s">
        <v>539</v>
      </c>
      <c r="R117" s="79"/>
      <c r="S117" s="79"/>
      <c r="T117" s="79" t="s">
        <v>911</v>
      </c>
      <c r="U117" s="79"/>
      <c r="V117" s="84" t="s">
        <v>1176</v>
      </c>
      <c r="W117" s="81">
        <v>43683.54766203704</v>
      </c>
      <c r="X117" s="84" t="s">
        <v>1371</v>
      </c>
      <c r="Y117" s="79"/>
      <c r="Z117" s="79"/>
      <c r="AA117" s="82" t="s">
        <v>1692</v>
      </c>
      <c r="AB117" s="79"/>
      <c r="AC117" s="79" t="b">
        <v>0</v>
      </c>
      <c r="AD117" s="79">
        <v>0</v>
      </c>
      <c r="AE117" s="82" t="s">
        <v>1938</v>
      </c>
      <c r="AF117" s="79" t="b">
        <v>0</v>
      </c>
      <c r="AG117" s="79" t="s">
        <v>1948</v>
      </c>
      <c r="AH117" s="79"/>
      <c r="AI117" s="82" t="s">
        <v>1938</v>
      </c>
      <c r="AJ117" s="79" t="b">
        <v>0</v>
      </c>
      <c r="AK117" s="79">
        <v>5</v>
      </c>
      <c r="AL117" s="82" t="s">
        <v>1668</v>
      </c>
      <c r="AM117" s="79" t="s">
        <v>1959</v>
      </c>
      <c r="AN117" s="79" t="b">
        <v>0</v>
      </c>
      <c r="AO117" s="82" t="s">
        <v>1668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10</v>
      </c>
      <c r="BC117" s="78" t="str">
        <f>REPLACE(INDEX(GroupVertices[Group],MATCH(Edges[[#This Row],[Vertex 2]],GroupVertices[Vertex],0)),1,1,"")</f>
        <v>10</v>
      </c>
      <c r="BD117" s="48">
        <v>0</v>
      </c>
      <c r="BE117" s="49">
        <v>0</v>
      </c>
      <c r="BF117" s="48">
        <v>2</v>
      </c>
      <c r="BG117" s="49">
        <v>8.695652173913043</v>
      </c>
      <c r="BH117" s="48">
        <v>0</v>
      </c>
      <c r="BI117" s="49">
        <v>0</v>
      </c>
      <c r="BJ117" s="48">
        <v>21</v>
      </c>
      <c r="BK117" s="49">
        <v>91.30434782608695</v>
      </c>
      <c r="BL117" s="48">
        <v>23</v>
      </c>
    </row>
    <row r="118" spans="1:64" ht="15">
      <c r="A118" s="64" t="s">
        <v>291</v>
      </c>
      <c r="B118" s="64" t="s">
        <v>291</v>
      </c>
      <c r="C118" s="65" t="s">
        <v>5566</v>
      </c>
      <c r="D118" s="66">
        <v>3</v>
      </c>
      <c r="E118" s="67" t="s">
        <v>132</v>
      </c>
      <c r="F118" s="68">
        <v>35</v>
      </c>
      <c r="G118" s="65"/>
      <c r="H118" s="69"/>
      <c r="I118" s="70"/>
      <c r="J118" s="70"/>
      <c r="K118" s="34" t="s">
        <v>65</v>
      </c>
      <c r="L118" s="77">
        <v>118</v>
      </c>
      <c r="M118" s="77"/>
      <c r="N118" s="72"/>
      <c r="O118" s="79" t="s">
        <v>176</v>
      </c>
      <c r="P118" s="81">
        <v>43683.583287037036</v>
      </c>
      <c r="Q118" s="79" t="s">
        <v>552</v>
      </c>
      <c r="R118" s="79"/>
      <c r="S118" s="79"/>
      <c r="T118" s="79" t="s">
        <v>923</v>
      </c>
      <c r="U118" s="84" t="s">
        <v>1043</v>
      </c>
      <c r="V118" s="84" t="s">
        <v>1043</v>
      </c>
      <c r="W118" s="81">
        <v>43683.583287037036</v>
      </c>
      <c r="X118" s="84" t="s">
        <v>1372</v>
      </c>
      <c r="Y118" s="79"/>
      <c r="Z118" s="79"/>
      <c r="AA118" s="82" t="s">
        <v>1693</v>
      </c>
      <c r="AB118" s="79"/>
      <c r="AC118" s="79" t="b">
        <v>0</v>
      </c>
      <c r="AD118" s="79">
        <v>1</v>
      </c>
      <c r="AE118" s="82" t="s">
        <v>1938</v>
      </c>
      <c r="AF118" s="79" t="b">
        <v>0</v>
      </c>
      <c r="AG118" s="79" t="s">
        <v>1948</v>
      </c>
      <c r="AH118" s="79"/>
      <c r="AI118" s="82" t="s">
        <v>1938</v>
      </c>
      <c r="AJ118" s="79" t="b">
        <v>0</v>
      </c>
      <c r="AK118" s="79">
        <v>1</v>
      </c>
      <c r="AL118" s="82" t="s">
        <v>1938</v>
      </c>
      <c r="AM118" s="79" t="s">
        <v>1959</v>
      </c>
      <c r="AN118" s="79" t="b">
        <v>0</v>
      </c>
      <c r="AO118" s="82" t="s">
        <v>1693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42</v>
      </c>
      <c r="BC118" s="78" t="str">
        <f>REPLACE(INDEX(GroupVertices[Group],MATCH(Edges[[#This Row],[Vertex 2]],GroupVertices[Vertex],0)),1,1,"")</f>
        <v>42</v>
      </c>
      <c r="BD118" s="48">
        <v>0</v>
      </c>
      <c r="BE118" s="49">
        <v>0</v>
      </c>
      <c r="BF118" s="48">
        <v>0</v>
      </c>
      <c r="BG118" s="49">
        <v>0</v>
      </c>
      <c r="BH118" s="48">
        <v>0</v>
      </c>
      <c r="BI118" s="49">
        <v>0</v>
      </c>
      <c r="BJ118" s="48">
        <v>27</v>
      </c>
      <c r="BK118" s="49">
        <v>100</v>
      </c>
      <c r="BL118" s="48">
        <v>27</v>
      </c>
    </row>
    <row r="119" spans="1:64" ht="15">
      <c r="A119" s="64" t="s">
        <v>292</v>
      </c>
      <c r="B119" s="64" t="s">
        <v>291</v>
      </c>
      <c r="C119" s="65" t="s">
        <v>5566</v>
      </c>
      <c r="D119" s="66">
        <v>3</v>
      </c>
      <c r="E119" s="67" t="s">
        <v>132</v>
      </c>
      <c r="F119" s="68">
        <v>35</v>
      </c>
      <c r="G119" s="65"/>
      <c r="H119" s="69"/>
      <c r="I119" s="70"/>
      <c r="J119" s="70"/>
      <c r="K119" s="34" t="s">
        <v>65</v>
      </c>
      <c r="L119" s="77">
        <v>119</v>
      </c>
      <c r="M119" s="77"/>
      <c r="N119" s="72"/>
      <c r="O119" s="79" t="s">
        <v>495</v>
      </c>
      <c r="P119" s="81">
        <v>43683.583657407406</v>
      </c>
      <c r="Q119" s="79" t="s">
        <v>553</v>
      </c>
      <c r="R119" s="79"/>
      <c r="S119" s="79"/>
      <c r="T119" s="79" t="s">
        <v>924</v>
      </c>
      <c r="U119" s="79"/>
      <c r="V119" s="84" t="s">
        <v>1177</v>
      </c>
      <c r="W119" s="81">
        <v>43683.583657407406</v>
      </c>
      <c r="X119" s="84" t="s">
        <v>1373</v>
      </c>
      <c r="Y119" s="79"/>
      <c r="Z119" s="79"/>
      <c r="AA119" s="82" t="s">
        <v>1694</v>
      </c>
      <c r="AB119" s="79"/>
      <c r="AC119" s="79" t="b">
        <v>0</v>
      </c>
      <c r="AD119" s="79">
        <v>0</v>
      </c>
      <c r="AE119" s="82" t="s">
        <v>1938</v>
      </c>
      <c r="AF119" s="79" t="b">
        <v>0</v>
      </c>
      <c r="AG119" s="79" t="s">
        <v>1948</v>
      </c>
      <c r="AH119" s="79"/>
      <c r="AI119" s="82" t="s">
        <v>1938</v>
      </c>
      <c r="AJ119" s="79" t="b">
        <v>0</v>
      </c>
      <c r="AK119" s="79">
        <v>1</v>
      </c>
      <c r="AL119" s="82" t="s">
        <v>1693</v>
      </c>
      <c r="AM119" s="79" t="s">
        <v>1959</v>
      </c>
      <c r="AN119" s="79" t="b">
        <v>0</v>
      </c>
      <c r="AO119" s="82" t="s">
        <v>1693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42</v>
      </c>
      <c r="BC119" s="78" t="str">
        <f>REPLACE(INDEX(GroupVertices[Group],MATCH(Edges[[#This Row],[Vertex 2]],GroupVertices[Vertex],0)),1,1,"")</f>
        <v>42</v>
      </c>
      <c r="BD119" s="48">
        <v>0</v>
      </c>
      <c r="BE119" s="49">
        <v>0</v>
      </c>
      <c r="BF119" s="48">
        <v>0</v>
      </c>
      <c r="BG119" s="49">
        <v>0</v>
      </c>
      <c r="BH119" s="48">
        <v>0</v>
      </c>
      <c r="BI119" s="49">
        <v>0</v>
      </c>
      <c r="BJ119" s="48">
        <v>19</v>
      </c>
      <c r="BK119" s="49">
        <v>100</v>
      </c>
      <c r="BL119" s="48">
        <v>19</v>
      </c>
    </row>
    <row r="120" spans="1:64" ht="15">
      <c r="A120" s="64" t="s">
        <v>293</v>
      </c>
      <c r="B120" s="64" t="s">
        <v>444</v>
      </c>
      <c r="C120" s="65" t="s">
        <v>5566</v>
      </c>
      <c r="D120" s="66">
        <v>3</v>
      </c>
      <c r="E120" s="67" t="s">
        <v>132</v>
      </c>
      <c r="F120" s="68">
        <v>35</v>
      </c>
      <c r="G120" s="65"/>
      <c r="H120" s="69"/>
      <c r="I120" s="70"/>
      <c r="J120" s="70"/>
      <c r="K120" s="34" t="s">
        <v>65</v>
      </c>
      <c r="L120" s="77">
        <v>120</v>
      </c>
      <c r="M120" s="77"/>
      <c r="N120" s="72"/>
      <c r="O120" s="79" t="s">
        <v>495</v>
      </c>
      <c r="P120" s="81">
        <v>43683.6640162037</v>
      </c>
      <c r="Q120" s="79" t="s">
        <v>554</v>
      </c>
      <c r="R120" s="79"/>
      <c r="S120" s="79"/>
      <c r="T120" s="79" t="s">
        <v>925</v>
      </c>
      <c r="U120" s="84" t="s">
        <v>1044</v>
      </c>
      <c r="V120" s="84" t="s">
        <v>1044</v>
      </c>
      <c r="W120" s="81">
        <v>43683.6640162037</v>
      </c>
      <c r="X120" s="84" t="s">
        <v>1374</v>
      </c>
      <c r="Y120" s="79"/>
      <c r="Z120" s="79"/>
      <c r="AA120" s="82" t="s">
        <v>1695</v>
      </c>
      <c r="AB120" s="79"/>
      <c r="AC120" s="79" t="b">
        <v>0</v>
      </c>
      <c r="AD120" s="79">
        <v>1</v>
      </c>
      <c r="AE120" s="82" t="s">
        <v>1938</v>
      </c>
      <c r="AF120" s="79" t="b">
        <v>0</v>
      </c>
      <c r="AG120" s="79" t="s">
        <v>1948</v>
      </c>
      <c r="AH120" s="79"/>
      <c r="AI120" s="82" t="s">
        <v>1938</v>
      </c>
      <c r="AJ120" s="79" t="b">
        <v>0</v>
      </c>
      <c r="AK120" s="79">
        <v>0</v>
      </c>
      <c r="AL120" s="82" t="s">
        <v>1938</v>
      </c>
      <c r="AM120" s="79" t="s">
        <v>1959</v>
      </c>
      <c r="AN120" s="79" t="b">
        <v>0</v>
      </c>
      <c r="AO120" s="82" t="s">
        <v>1695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19</v>
      </c>
      <c r="BC120" s="78" t="str">
        <f>REPLACE(INDEX(GroupVertices[Group],MATCH(Edges[[#This Row],[Vertex 2]],GroupVertices[Vertex],0)),1,1,"")</f>
        <v>19</v>
      </c>
      <c r="BD120" s="48">
        <v>2</v>
      </c>
      <c r="BE120" s="49">
        <v>5.882352941176471</v>
      </c>
      <c r="BF120" s="48">
        <v>0</v>
      </c>
      <c r="BG120" s="49">
        <v>0</v>
      </c>
      <c r="BH120" s="48">
        <v>0</v>
      </c>
      <c r="BI120" s="49">
        <v>0</v>
      </c>
      <c r="BJ120" s="48">
        <v>32</v>
      </c>
      <c r="BK120" s="49">
        <v>94.11764705882354</v>
      </c>
      <c r="BL120" s="48">
        <v>34</v>
      </c>
    </row>
    <row r="121" spans="1:64" ht="15">
      <c r="A121" s="64" t="s">
        <v>294</v>
      </c>
      <c r="B121" s="64" t="s">
        <v>294</v>
      </c>
      <c r="C121" s="65" t="s">
        <v>5566</v>
      </c>
      <c r="D121" s="66">
        <v>3</v>
      </c>
      <c r="E121" s="67" t="s">
        <v>132</v>
      </c>
      <c r="F121" s="68">
        <v>35</v>
      </c>
      <c r="G121" s="65"/>
      <c r="H121" s="69"/>
      <c r="I121" s="70"/>
      <c r="J121" s="70"/>
      <c r="K121" s="34" t="s">
        <v>65</v>
      </c>
      <c r="L121" s="77">
        <v>121</v>
      </c>
      <c r="M121" s="77"/>
      <c r="N121" s="72"/>
      <c r="O121" s="79" t="s">
        <v>176</v>
      </c>
      <c r="P121" s="81">
        <v>43683.751296296294</v>
      </c>
      <c r="Q121" s="79" t="s">
        <v>555</v>
      </c>
      <c r="R121" s="84" t="s">
        <v>752</v>
      </c>
      <c r="S121" s="79" t="s">
        <v>844</v>
      </c>
      <c r="T121" s="79" t="s">
        <v>926</v>
      </c>
      <c r="U121" s="84" t="s">
        <v>1045</v>
      </c>
      <c r="V121" s="84" t="s">
        <v>1045</v>
      </c>
      <c r="W121" s="81">
        <v>43683.751296296294</v>
      </c>
      <c r="X121" s="84" t="s">
        <v>1375</v>
      </c>
      <c r="Y121" s="79"/>
      <c r="Z121" s="79"/>
      <c r="AA121" s="82" t="s">
        <v>1696</v>
      </c>
      <c r="AB121" s="79"/>
      <c r="AC121" s="79" t="b">
        <v>0</v>
      </c>
      <c r="AD121" s="79">
        <v>0</v>
      </c>
      <c r="AE121" s="82" t="s">
        <v>1938</v>
      </c>
      <c r="AF121" s="79" t="b">
        <v>0</v>
      </c>
      <c r="AG121" s="79" t="s">
        <v>1948</v>
      </c>
      <c r="AH121" s="79"/>
      <c r="AI121" s="82" t="s">
        <v>1938</v>
      </c>
      <c r="AJ121" s="79" t="b">
        <v>0</v>
      </c>
      <c r="AK121" s="79">
        <v>0</v>
      </c>
      <c r="AL121" s="82" t="s">
        <v>1938</v>
      </c>
      <c r="AM121" s="79" t="s">
        <v>1962</v>
      </c>
      <c r="AN121" s="79" t="b">
        <v>0</v>
      </c>
      <c r="AO121" s="82" t="s">
        <v>1696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15</v>
      </c>
      <c r="BK121" s="49">
        <v>100</v>
      </c>
      <c r="BL121" s="48">
        <v>15</v>
      </c>
    </row>
    <row r="122" spans="1:64" ht="15">
      <c r="A122" s="64" t="s">
        <v>295</v>
      </c>
      <c r="B122" s="64" t="s">
        <v>333</v>
      </c>
      <c r="C122" s="65" t="s">
        <v>5566</v>
      </c>
      <c r="D122" s="66">
        <v>3</v>
      </c>
      <c r="E122" s="67" t="s">
        <v>132</v>
      </c>
      <c r="F122" s="68">
        <v>35</v>
      </c>
      <c r="G122" s="65"/>
      <c r="H122" s="69"/>
      <c r="I122" s="70"/>
      <c r="J122" s="70"/>
      <c r="K122" s="34" t="s">
        <v>65</v>
      </c>
      <c r="L122" s="77">
        <v>122</v>
      </c>
      <c r="M122" s="77"/>
      <c r="N122" s="72"/>
      <c r="O122" s="79" t="s">
        <v>495</v>
      </c>
      <c r="P122" s="81">
        <v>43684.386979166666</v>
      </c>
      <c r="Q122" s="79" t="s">
        <v>556</v>
      </c>
      <c r="R122" s="79"/>
      <c r="S122" s="79"/>
      <c r="T122" s="79" t="s">
        <v>927</v>
      </c>
      <c r="U122" s="79"/>
      <c r="V122" s="84" t="s">
        <v>1178</v>
      </c>
      <c r="W122" s="81">
        <v>43684.386979166666</v>
      </c>
      <c r="X122" s="84" t="s">
        <v>1376</v>
      </c>
      <c r="Y122" s="79"/>
      <c r="Z122" s="79"/>
      <c r="AA122" s="82" t="s">
        <v>1697</v>
      </c>
      <c r="AB122" s="79"/>
      <c r="AC122" s="79" t="b">
        <v>0</v>
      </c>
      <c r="AD122" s="79">
        <v>0</v>
      </c>
      <c r="AE122" s="82" t="s">
        <v>1938</v>
      </c>
      <c r="AF122" s="79" t="b">
        <v>0</v>
      </c>
      <c r="AG122" s="79" t="s">
        <v>1948</v>
      </c>
      <c r="AH122" s="79"/>
      <c r="AI122" s="82" t="s">
        <v>1938</v>
      </c>
      <c r="AJ122" s="79" t="b">
        <v>0</v>
      </c>
      <c r="AK122" s="79">
        <v>2</v>
      </c>
      <c r="AL122" s="82" t="s">
        <v>1746</v>
      </c>
      <c r="AM122" s="79" t="s">
        <v>1961</v>
      </c>
      <c r="AN122" s="79" t="b">
        <v>0</v>
      </c>
      <c r="AO122" s="82" t="s">
        <v>1746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17</v>
      </c>
      <c r="BC122" s="78" t="str">
        <f>REPLACE(INDEX(GroupVertices[Group],MATCH(Edges[[#This Row],[Vertex 2]],GroupVertices[Vertex],0)),1,1,"")</f>
        <v>17</v>
      </c>
      <c r="BD122" s="48">
        <v>0</v>
      </c>
      <c r="BE122" s="49">
        <v>0</v>
      </c>
      <c r="BF122" s="48">
        <v>1</v>
      </c>
      <c r="BG122" s="49">
        <v>5.2631578947368425</v>
      </c>
      <c r="BH122" s="48">
        <v>0</v>
      </c>
      <c r="BI122" s="49">
        <v>0</v>
      </c>
      <c r="BJ122" s="48">
        <v>18</v>
      </c>
      <c r="BK122" s="49">
        <v>94.73684210526316</v>
      </c>
      <c r="BL122" s="48">
        <v>19</v>
      </c>
    </row>
    <row r="123" spans="1:64" ht="15">
      <c r="A123" s="64" t="s">
        <v>296</v>
      </c>
      <c r="B123" s="64" t="s">
        <v>333</v>
      </c>
      <c r="C123" s="65" t="s">
        <v>5566</v>
      </c>
      <c r="D123" s="66">
        <v>3</v>
      </c>
      <c r="E123" s="67" t="s">
        <v>132</v>
      </c>
      <c r="F123" s="68">
        <v>35</v>
      </c>
      <c r="G123" s="65"/>
      <c r="H123" s="69"/>
      <c r="I123" s="70"/>
      <c r="J123" s="70"/>
      <c r="K123" s="34" t="s">
        <v>65</v>
      </c>
      <c r="L123" s="77">
        <v>123</v>
      </c>
      <c r="M123" s="77"/>
      <c r="N123" s="72"/>
      <c r="O123" s="79" t="s">
        <v>495</v>
      </c>
      <c r="P123" s="81">
        <v>43684.38722222222</v>
      </c>
      <c r="Q123" s="79" t="s">
        <v>556</v>
      </c>
      <c r="R123" s="79"/>
      <c r="S123" s="79"/>
      <c r="T123" s="79" t="s">
        <v>927</v>
      </c>
      <c r="U123" s="79"/>
      <c r="V123" s="84" t="s">
        <v>1179</v>
      </c>
      <c r="W123" s="81">
        <v>43684.38722222222</v>
      </c>
      <c r="X123" s="84" t="s">
        <v>1377</v>
      </c>
      <c r="Y123" s="79"/>
      <c r="Z123" s="79"/>
      <c r="AA123" s="82" t="s">
        <v>1698</v>
      </c>
      <c r="AB123" s="79"/>
      <c r="AC123" s="79" t="b">
        <v>0</v>
      </c>
      <c r="AD123" s="79">
        <v>0</v>
      </c>
      <c r="AE123" s="82" t="s">
        <v>1938</v>
      </c>
      <c r="AF123" s="79" t="b">
        <v>0</v>
      </c>
      <c r="AG123" s="79" t="s">
        <v>1948</v>
      </c>
      <c r="AH123" s="79"/>
      <c r="AI123" s="82" t="s">
        <v>1938</v>
      </c>
      <c r="AJ123" s="79" t="b">
        <v>0</v>
      </c>
      <c r="AK123" s="79">
        <v>2</v>
      </c>
      <c r="AL123" s="82" t="s">
        <v>1746</v>
      </c>
      <c r="AM123" s="79" t="s">
        <v>1961</v>
      </c>
      <c r="AN123" s="79" t="b">
        <v>0</v>
      </c>
      <c r="AO123" s="82" t="s">
        <v>1746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17</v>
      </c>
      <c r="BC123" s="78" t="str">
        <f>REPLACE(INDEX(GroupVertices[Group],MATCH(Edges[[#This Row],[Vertex 2]],GroupVertices[Vertex],0)),1,1,"")</f>
        <v>17</v>
      </c>
      <c r="BD123" s="48">
        <v>0</v>
      </c>
      <c r="BE123" s="49">
        <v>0</v>
      </c>
      <c r="BF123" s="48">
        <v>1</v>
      </c>
      <c r="BG123" s="49">
        <v>5.2631578947368425</v>
      </c>
      <c r="BH123" s="48">
        <v>0</v>
      </c>
      <c r="BI123" s="49">
        <v>0</v>
      </c>
      <c r="BJ123" s="48">
        <v>18</v>
      </c>
      <c r="BK123" s="49">
        <v>94.73684210526316</v>
      </c>
      <c r="BL123" s="48">
        <v>19</v>
      </c>
    </row>
    <row r="124" spans="1:64" ht="15">
      <c r="A124" s="64" t="s">
        <v>297</v>
      </c>
      <c r="B124" s="64" t="s">
        <v>329</v>
      </c>
      <c r="C124" s="65" t="s">
        <v>5566</v>
      </c>
      <c r="D124" s="66">
        <v>3</v>
      </c>
      <c r="E124" s="67" t="s">
        <v>132</v>
      </c>
      <c r="F124" s="68">
        <v>35</v>
      </c>
      <c r="G124" s="65"/>
      <c r="H124" s="69"/>
      <c r="I124" s="70"/>
      <c r="J124" s="70"/>
      <c r="K124" s="34" t="s">
        <v>65</v>
      </c>
      <c r="L124" s="77">
        <v>124</v>
      </c>
      <c r="M124" s="77"/>
      <c r="N124" s="72"/>
      <c r="O124" s="79" t="s">
        <v>495</v>
      </c>
      <c r="P124" s="81">
        <v>43684.42165509259</v>
      </c>
      <c r="Q124" s="79" t="s">
        <v>557</v>
      </c>
      <c r="R124" s="79"/>
      <c r="S124" s="79"/>
      <c r="T124" s="79"/>
      <c r="U124" s="79"/>
      <c r="V124" s="84" t="s">
        <v>1180</v>
      </c>
      <c r="W124" s="81">
        <v>43684.42165509259</v>
      </c>
      <c r="X124" s="84" t="s">
        <v>1378</v>
      </c>
      <c r="Y124" s="79"/>
      <c r="Z124" s="79"/>
      <c r="AA124" s="82" t="s">
        <v>1699</v>
      </c>
      <c r="AB124" s="79"/>
      <c r="AC124" s="79" t="b">
        <v>0</v>
      </c>
      <c r="AD124" s="79">
        <v>0</v>
      </c>
      <c r="AE124" s="82" t="s">
        <v>1938</v>
      </c>
      <c r="AF124" s="79" t="b">
        <v>0</v>
      </c>
      <c r="AG124" s="79" t="s">
        <v>1948</v>
      </c>
      <c r="AH124" s="79"/>
      <c r="AI124" s="82" t="s">
        <v>1938</v>
      </c>
      <c r="AJ124" s="79" t="b">
        <v>0</v>
      </c>
      <c r="AK124" s="79">
        <v>3</v>
      </c>
      <c r="AL124" s="82" t="s">
        <v>1868</v>
      </c>
      <c r="AM124" s="79" t="s">
        <v>1963</v>
      </c>
      <c r="AN124" s="79" t="b">
        <v>0</v>
      </c>
      <c r="AO124" s="82" t="s">
        <v>1868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297</v>
      </c>
      <c r="B125" s="64" t="s">
        <v>401</v>
      </c>
      <c r="C125" s="65" t="s">
        <v>5566</v>
      </c>
      <c r="D125" s="66">
        <v>3</v>
      </c>
      <c r="E125" s="67" t="s">
        <v>132</v>
      </c>
      <c r="F125" s="68">
        <v>35</v>
      </c>
      <c r="G125" s="65"/>
      <c r="H125" s="69"/>
      <c r="I125" s="70"/>
      <c r="J125" s="70"/>
      <c r="K125" s="34" t="s">
        <v>65</v>
      </c>
      <c r="L125" s="77">
        <v>125</v>
      </c>
      <c r="M125" s="77"/>
      <c r="N125" s="72"/>
      <c r="O125" s="79" t="s">
        <v>495</v>
      </c>
      <c r="P125" s="81">
        <v>43684.42165509259</v>
      </c>
      <c r="Q125" s="79" t="s">
        <v>557</v>
      </c>
      <c r="R125" s="79"/>
      <c r="S125" s="79"/>
      <c r="T125" s="79"/>
      <c r="U125" s="79"/>
      <c r="V125" s="84" t="s">
        <v>1180</v>
      </c>
      <c r="W125" s="81">
        <v>43684.42165509259</v>
      </c>
      <c r="X125" s="84" t="s">
        <v>1378</v>
      </c>
      <c r="Y125" s="79"/>
      <c r="Z125" s="79"/>
      <c r="AA125" s="82" t="s">
        <v>1699</v>
      </c>
      <c r="AB125" s="79"/>
      <c r="AC125" s="79" t="b">
        <v>0</v>
      </c>
      <c r="AD125" s="79">
        <v>0</v>
      </c>
      <c r="AE125" s="82" t="s">
        <v>1938</v>
      </c>
      <c r="AF125" s="79" t="b">
        <v>0</v>
      </c>
      <c r="AG125" s="79" t="s">
        <v>1948</v>
      </c>
      <c r="AH125" s="79"/>
      <c r="AI125" s="82" t="s">
        <v>1938</v>
      </c>
      <c r="AJ125" s="79" t="b">
        <v>0</v>
      </c>
      <c r="AK125" s="79">
        <v>3</v>
      </c>
      <c r="AL125" s="82" t="s">
        <v>1868</v>
      </c>
      <c r="AM125" s="79" t="s">
        <v>1963</v>
      </c>
      <c r="AN125" s="79" t="b">
        <v>0</v>
      </c>
      <c r="AO125" s="82" t="s">
        <v>1868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20</v>
      </c>
      <c r="BK125" s="49">
        <v>100</v>
      </c>
      <c r="BL125" s="48">
        <v>20</v>
      </c>
    </row>
    <row r="126" spans="1:64" ht="15">
      <c r="A126" s="64" t="s">
        <v>298</v>
      </c>
      <c r="B126" s="64" t="s">
        <v>400</v>
      </c>
      <c r="C126" s="65" t="s">
        <v>5566</v>
      </c>
      <c r="D126" s="66">
        <v>3</v>
      </c>
      <c r="E126" s="67" t="s">
        <v>132</v>
      </c>
      <c r="F126" s="68">
        <v>35</v>
      </c>
      <c r="G126" s="65"/>
      <c r="H126" s="69"/>
      <c r="I126" s="70"/>
      <c r="J126" s="70"/>
      <c r="K126" s="34" t="s">
        <v>65</v>
      </c>
      <c r="L126" s="77">
        <v>126</v>
      </c>
      <c r="M126" s="77"/>
      <c r="N126" s="72"/>
      <c r="O126" s="79" t="s">
        <v>495</v>
      </c>
      <c r="P126" s="81">
        <v>43684.50240740741</v>
      </c>
      <c r="Q126" s="79" t="s">
        <v>532</v>
      </c>
      <c r="R126" s="79"/>
      <c r="S126" s="79"/>
      <c r="T126" s="79" t="s">
        <v>893</v>
      </c>
      <c r="U126" s="79"/>
      <c r="V126" s="84" t="s">
        <v>1181</v>
      </c>
      <c r="W126" s="81">
        <v>43684.50240740741</v>
      </c>
      <c r="X126" s="84" t="s">
        <v>1379</v>
      </c>
      <c r="Y126" s="79"/>
      <c r="Z126" s="79"/>
      <c r="AA126" s="82" t="s">
        <v>1700</v>
      </c>
      <c r="AB126" s="79"/>
      <c r="AC126" s="79" t="b">
        <v>0</v>
      </c>
      <c r="AD126" s="79">
        <v>0</v>
      </c>
      <c r="AE126" s="82" t="s">
        <v>1938</v>
      </c>
      <c r="AF126" s="79" t="b">
        <v>0</v>
      </c>
      <c r="AG126" s="79" t="s">
        <v>1948</v>
      </c>
      <c r="AH126" s="79"/>
      <c r="AI126" s="82" t="s">
        <v>1938</v>
      </c>
      <c r="AJ126" s="79" t="b">
        <v>0</v>
      </c>
      <c r="AK126" s="79">
        <v>26</v>
      </c>
      <c r="AL126" s="82" t="s">
        <v>1848</v>
      </c>
      <c r="AM126" s="79" t="s">
        <v>1963</v>
      </c>
      <c r="AN126" s="79" t="b">
        <v>0</v>
      </c>
      <c r="AO126" s="82" t="s">
        <v>1848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4.761904761904762</v>
      </c>
      <c r="BF126" s="48">
        <v>0</v>
      </c>
      <c r="BG126" s="49">
        <v>0</v>
      </c>
      <c r="BH126" s="48">
        <v>0</v>
      </c>
      <c r="BI126" s="49">
        <v>0</v>
      </c>
      <c r="BJ126" s="48">
        <v>20</v>
      </c>
      <c r="BK126" s="49">
        <v>95.23809523809524</v>
      </c>
      <c r="BL126" s="48">
        <v>21</v>
      </c>
    </row>
    <row r="127" spans="1:64" ht="15">
      <c r="A127" s="64" t="s">
        <v>299</v>
      </c>
      <c r="B127" s="64" t="s">
        <v>399</v>
      </c>
      <c r="C127" s="65" t="s">
        <v>5566</v>
      </c>
      <c r="D127" s="66">
        <v>3</v>
      </c>
      <c r="E127" s="67" t="s">
        <v>132</v>
      </c>
      <c r="F127" s="68">
        <v>35</v>
      </c>
      <c r="G127" s="65"/>
      <c r="H127" s="69"/>
      <c r="I127" s="70"/>
      <c r="J127" s="70"/>
      <c r="K127" s="34" t="s">
        <v>65</v>
      </c>
      <c r="L127" s="77">
        <v>127</v>
      </c>
      <c r="M127" s="77"/>
      <c r="N127" s="72"/>
      <c r="O127" s="79" t="s">
        <v>495</v>
      </c>
      <c r="P127" s="81">
        <v>43684.53674768518</v>
      </c>
      <c r="Q127" s="79" t="s">
        <v>558</v>
      </c>
      <c r="R127" s="79"/>
      <c r="S127" s="79"/>
      <c r="T127" s="79"/>
      <c r="U127" s="79"/>
      <c r="V127" s="84" t="s">
        <v>1182</v>
      </c>
      <c r="W127" s="81">
        <v>43684.53674768518</v>
      </c>
      <c r="X127" s="84" t="s">
        <v>1380</v>
      </c>
      <c r="Y127" s="79"/>
      <c r="Z127" s="79"/>
      <c r="AA127" s="82" t="s">
        <v>1701</v>
      </c>
      <c r="AB127" s="79"/>
      <c r="AC127" s="79" t="b">
        <v>0</v>
      </c>
      <c r="AD127" s="79">
        <v>0</v>
      </c>
      <c r="AE127" s="82" t="s">
        <v>1938</v>
      </c>
      <c r="AF127" s="79" t="b">
        <v>0</v>
      </c>
      <c r="AG127" s="79" t="s">
        <v>1948</v>
      </c>
      <c r="AH127" s="79"/>
      <c r="AI127" s="82" t="s">
        <v>1938</v>
      </c>
      <c r="AJ127" s="79" t="b">
        <v>0</v>
      </c>
      <c r="AK127" s="79">
        <v>1</v>
      </c>
      <c r="AL127" s="82" t="s">
        <v>1845</v>
      </c>
      <c r="AM127" s="79" t="s">
        <v>1959</v>
      </c>
      <c r="AN127" s="79" t="b">
        <v>0</v>
      </c>
      <c r="AO127" s="82" t="s">
        <v>1845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v>1</v>
      </c>
      <c r="BE127" s="49">
        <v>4.166666666666667</v>
      </c>
      <c r="BF127" s="48">
        <v>0</v>
      </c>
      <c r="BG127" s="49">
        <v>0</v>
      </c>
      <c r="BH127" s="48">
        <v>0</v>
      </c>
      <c r="BI127" s="49">
        <v>0</v>
      </c>
      <c r="BJ127" s="48">
        <v>23</v>
      </c>
      <c r="BK127" s="49">
        <v>95.83333333333333</v>
      </c>
      <c r="BL127" s="48">
        <v>24</v>
      </c>
    </row>
    <row r="128" spans="1:64" ht="15">
      <c r="A128" s="64" t="s">
        <v>300</v>
      </c>
      <c r="B128" s="64" t="s">
        <v>444</v>
      </c>
      <c r="C128" s="65" t="s">
        <v>5566</v>
      </c>
      <c r="D128" s="66">
        <v>3</v>
      </c>
      <c r="E128" s="67" t="s">
        <v>132</v>
      </c>
      <c r="F128" s="68">
        <v>35</v>
      </c>
      <c r="G128" s="65"/>
      <c r="H128" s="69"/>
      <c r="I128" s="70"/>
      <c r="J128" s="70"/>
      <c r="K128" s="34" t="s">
        <v>65</v>
      </c>
      <c r="L128" s="77">
        <v>128</v>
      </c>
      <c r="M128" s="77"/>
      <c r="N128" s="72"/>
      <c r="O128" s="79" t="s">
        <v>495</v>
      </c>
      <c r="P128" s="81">
        <v>43684.54238425926</v>
      </c>
      <c r="Q128" s="79" t="s">
        <v>559</v>
      </c>
      <c r="R128" s="79"/>
      <c r="S128" s="79"/>
      <c r="T128" s="79" t="s">
        <v>925</v>
      </c>
      <c r="U128" s="84" t="s">
        <v>1046</v>
      </c>
      <c r="V128" s="84" t="s">
        <v>1046</v>
      </c>
      <c r="W128" s="81">
        <v>43684.54238425926</v>
      </c>
      <c r="X128" s="84" t="s">
        <v>1381</v>
      </c>
      <c r="Y128" s="79"/>
      <c r="Z128" s="79"/>
      <c r="AA128" s="82" t="s">
        <v>1702</v>
      </c>
      <c r="AB128" s="79"/>
      <c r="AC128" s="79" t="b">
        <v>0</v>
      </c>
      <c r="AD128" s="79">
        <v>1</v>
      </c>
      <c r="AE128" s="82" t="s">
        <v>1938</v>
      </c>
      <c r="AF128" s="79" t="b">
        <v>0</v>
      </c>
      <c r="AG128" s="79" t="s">
        <v>1948</v>
      </c>
      <c r="AH128" s="79"/>
      <c r="AI128" s="82" t="s">
        <v>1938</v>
      </c>
      <c r="AJ128" s="79" t="b">
        <v>0</v>
      </c>
      <c r="AK128" s="79">
        <v>1</v>
      </c>
      <c r="AL128" s="82" t="s">
        <v>1938</v>
      </c>
      <c r="AM128" s="79" t="s">
        <v>1973</v>
      </c>
      <c r="AN128" s="79" t="b">
        <v>0</v>
      </c>
      <c r="AO128" s="82" t="s">
        <v>1702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19</v>
      </c>
      <c r="BC128" s="78" t="str">
        <f>REPLACE(INDEX(GroupVertices[Group],MATCH(Edges[[#This Row],[Vertex 2]],GroupVertices[Vertex],0)),1,1,"")</f>
        <v>19</v>
      </c>
      <c r="BD128" s="48">
        <v>2</v>
      </c>
      <c r="BE128" s="49">
        <v>5.714285714285714</v>
      </c>
      <c r="BF128" s="48">
        <v>0</v>
      </c>
      <c r="BG128" s="49">
        <v>0</v>
      </c>
      <c r="BH128" s="48">
        <v>0</v>
      </c>
      <c r="BI128" s="49">
        <v>0</v>
      </c>
      <c r="BJ128" s="48">
        <v>33</v>
      </c>
      <c r="BK128" s="49">
        <v>94.28571428571429</v>
      </c>
      <c r="BL128" s="48">
        <v>35</v>
      </c>
    </row>
    <row r="129" spans="1:64" ht="15">
      <c r="A129" s="64" t="s">
        <v>301</v>
      </c>
      <c r="B129" s="64" t="s">
        <v>301</v>
      </c>
      <c r="C129" s="65" t="s">
        <v>5566</v>
      </c>
      <c r="D129" s="66">
        <v>3</v>
      </c>
      <c r="E129" s="67" t="s">
        <v>132</v>
      </c>
      <c r="F129" s="68">
        <v>35</v>
      </c>
      <c r="G129" s="65"/>
      <c r="H129" s="69"/>
      <c r="I129" s="70"/>
      <c r="J129" s="70"/>
      <c r="K129" s="34" t="s">
        <v>65</v>
      </c>
      <c r="L129" s="77">
        <v>129</v>
      </c>
      <c r="M129" s="77"/>
      <c r="N129" s="72"/>
      <c r="O129" s="79" t="s">
        <v>176</v>
      </c>
      <c r="P129" s="81">
        <v>43684.54277777778</v>
      </c>
      <c r="Q129" s="79" t="s">
        <v>560</v>
      </c>
      <c r="R129" s="79" t="s">
        <v>753</v>
      </c>
      <c r="S129" s="79" t="s">
        <v>845</v>
      </c>
      <c r="T129" s="79" t="s">
        <v>928</v>
      </c>
      <c r="U129" s="84" t="s">
        <v>1047</v>
      </c>
      <c r="V129" s="84" t="s">
        <v>1047</v>
      </c>
      <c r="W129" s="81">
        <v>43684.54277777778</v>
      </c>
      <c r="X129" s="84" t="s">
        <v>1382</v>
      </c>
      <c r="Y129" s="79"/>
      <c r="Z129" s="79"/>
      <c r="AA129" s="82" t="s">
        <v>1703</v>
      </c>
      <c r="AB129" s="79"/>
      <c r="AC129" s="79" t="b">
        <v>0</v>
      </c>
      <c r="AD129" s="79">
        <v>0</v>
      </c>
      <c r="AE129" s="82" t="s">
        <v>1938</v>
      </c>
      <c r="AF129" s="79" t="b">
        <v>0</v>
      </c>
      <c r="AG129" s="79" t="s">
        <v>1948</v>
      </c>
      <c r="AH129" s="79"/>
      <c r="AI129" s="82" t="s">
        <v>1938</v>
      </c>
      <c r="AJ129" s="79" t="b">
        <v>0</v>
      </c>
      <c r="AK129" s="79">
        <v>0</v>
      </c>
      <c r="AL129" s="82" t="s">
        <v>1938</v>
      </c>
      <c r="AM129" s="79" t="s">
        <v>1962</v>
      </c>
      <c r="AN129" s="79" t="b">
        <v>0</v>
      </c>
      <c r="AO129" s="82" t="s">
        <v>1703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1</v>
      </c>
      <c r="BE129" s="49">
        <v>2.5</v>
      </c>
      <c r="BF129" s="48">
        <v>1</v>
      </c>
      <c r="BG129" s="49">
        <v>2.5</v>
      </c>
      <c r="BH129" s="48">
        <v>0</v>
      </c>
      <c r="BI129" s="49">
        <v>0</v>
      </c>
      <c r="BJ129" s="48">
        <v>38</v>
      </c>
      <c r="BK129" s="49">
        <v>95</v>
      </c>
      <c r="BL129" s="48">
        <v>40</v>
      </c>
    </row>
    <row r="130" spans="1:64" ht="15">
      <c r="A130" s="64" t="s">
        <v>302</v>
      </c>
      <c r="B130" s="64" t="s">
        <v>300</v>
      </c>
      <c r="C130" s="65" t="s">
        <v>5566</v>
      </c>
      <c r="D130" s="66">
        <v>3</v>
      </c>
      <c r="E130" s="67" t="s">
        <v>132</v>
      </c>
      <c r="F130" s="68">
        <v>35</v>
      </c>
      <c r="G130" s="65"/>
      <c r="H130" s="69"/>
      <c r="I130" s="70"/>
      <c r="J130" s="70"/>
      <c r="K130" s="34" t="s">
        <v>65</v>
      </c>
      <c r="L130" s="77">
        <v>130</v>
      </c>
      <c r="M130" s="77"/>
      <c r="N130" s="72"/>
      <c r="O130" s="79" t="s">
        <v>495</v>
      </c>
      <c r="P130" s="81">
        <v>43684.55028935185</v>
      </c>
      <c r="Q130" s="79" t="s">
        <v>561</v>
      </c>
      <c r="R130" s="79"/>
      <c r="S130" s="79"/>
      <c r="T130" s="79"/>
      <c r="U130" s="79"/>
      <c r="V130" s="84" t="s">
        <v>1183</v>
      </c>
      <c r="W130" s="81">
        <v>43684.55028935185</v>
      </c>
      <c r="X130" s="84" t="s">
        <v>1383</v>
      </c>
      <c r="Y130" s="79"/>
      <c r="Z130" s="79"/>
      <c r="AA130" s="82" t="s">
        <v>1704</v>
      </c>
      <c r="AB130" s="79"/>
      <c r="AC130" s="79" t="b">
        <v>0</v>
      </c>
      <c r="AD130" s="79">
        <v>0</v>
      </c>
      <c r="AE130" s="82" t="s">
        <v>1938</v>
      </c>
      <c r="AF130" s="79" t="b">
        <v>0</v>
      </c>
      <c r="AG130" s="79" t="s">
        <v>1948</v>
      </c>
      <c r="AH130" s="79"/>
      <c r="AI130" s="82" t="s">
        <v>1938</v>
      </c>
      <c r="AJ130" s="79" t="b">
        <v>0</v>
      </c>
      <c r="AK130" s="79">
        <v>1</v>
      </c>
      <c r="AL130" s="82" t="s">
        <v>1702</v>
      </c>
      <c r="AM130" s="79" t="s">
        <v>1963</v>
      </c>
      <c r="AN130" s="79" t="b">
        <v>0</v>
      </c>
      <c r="AO130" s="82" t="s">
        <v>1702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19</v>
      </c>
      <c r="BC130" s="78" t="str">
        <f>REPLACE(INDEX(GroupVertices[Group],MATCH(Edges[[#This Row],[Vertex 2]],GroupVertices[Vertex],0)),1,1,"")</f>
        <v>19</v>
      </c>
      <c r="BD130" s="48">
        <v>1</v>
      </c>
      <c r="BE130" s="49">
        <v>5</v>
      </c>
      <c r="BF130" s="48">
        <v>0</v>
      </c>
      <c r="BG130" s="49">
        <v>0</v>
      </c>
      <c r="BH130" s="48">
        <v>0</v>
      </c>
      <c r="BI130" s="49">
        <v>0</v>
      </c>
      <c r="BJ130" s="48">
        <v>19</v>
      </c>
      <c r="BK130" s="49">
        <v>95</v>
      </c>
      <c r="BL130" s="48">
        <v>20</v>
      </c>
    </row>
    <row r="131" spans="1:64" ht="15">
      <c r="A131" s="64" t="s">
        <v>303</v>
      </c>
      <c r="B131" s="64" t="s">
        <v>399</v>
      </c>
      <c r="C131" s="65" t="s">
        <v>5566</v>
      </c>
      <c r="D131" s="66">
        <v>3</v>
      </c>
      <c r="E131" s="67" t="s">
        <v>132</v>
      </c>
      <c r="F131" s="68">
        <v>35</v>
      </c>
      <c r="G131" s="65"/>
      <c r="H131" s="69"/>
      <c r="I131" s="70"/>
      <c r="J131" s="70"/>
      <c r="K131" s="34" t="s">
        <v>65</v>
      </c>
      <c r="L131" s="77">
        <v>131</v>
      </c>
      <c r="M131" s="77"/>
      <c r="N131" s="72"/>
      <c r="O131" s="79" t="s">
        <v>495</v>
      </c>
      <c r="P131" s="81">
        <v>43684.56332175926</v>
      </c>
      <c r="Q131" s="79" t="s">
        <v>562</v>
      </c>
      <c r="R131" s="79"/>
      <c r="S131" s="79"/>
      <c r="T131" s="79"/>
      <c r="U131" s="79"/>
      <c r="V131" s="84" t="s">
        <v>1184</v>
      </c>
      <c r="W131" s="81">
        <v>43684.56332175926</v>
      </c>
      <c r="X131" s="84" t="s">
        <v>1384</v>
      </c>
      <c r="Y131" s="79"/>
      <c r="Z131" s="79"/>
      <c r="AA131" s="82" t="s">
        <v>1705</v>
      </c>
      <c r="AB131" s="79"/>
      <c r="AC131" s="79" t="b">
        <v>0</v>
      </c>
      <c r="AD131" s="79">
        <v>0</v>
      </c>
      <c r="AE131" s="82" t="s">
        <v>1938</v>
      </c>
      <c r="AF131" s="79" t="b">
        <v>0</v>
      </c>
      <c r="AG131" s="79" t="s">
        <v>1948</v>
      </c>
      <c r="AH131" s="79"/>
      <c r="AI131" s="82" t="s">
        <v>1938</v>
      </c>
      <c r="AJ131" s="79" t="b">
        <v>0</v>
      </c>
      <c r="AK131" s="79">
        <v>3</v>
      </c>
      <c r="AL131" s="82" t="s">
        <v>1845</v>
      </c>
      <c r="AM131" s="79" t="s">
        <v>1961</v>
      </c>
      <c r="AN131" s="79" t="b">
        <v>0</v>
      </c>
      <c r="AO131" s="82" t="s">
        <v>1845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1</v>
      </c>
      <c r="BE131" s="49">
        <v>4.166666666666667</v>
      </c>
      <c r="BF131" s="48">
        <v>0</v>
      </c>
      <c r="BG131" s="49">
        <v>0</v>
      </c>
      <c r="BH131" s="48">
        <v>0</v>
      </c>
      <c r="BI131" s="49">
        <v>0</v>
      </c>
      <c r="BJ131" s="48">
        <v>23</v>
      </c>
      <c r="BK131" s="49">
        <v>95.83333333333333</v>
      </c>
      <c r="BL131" s="48">
        <v>24</v>
      </c>
    </row>
    <row r="132" spans="1:64" ht="15">
      <c r="A132" s="64" t="s">
        <v>304</v>
      </c>
      <c r="B132" s="64" t="s">
        <v>304</v>
      </c>
      <c r="C132" s="65" t="s">
        <v>5566</v>
      </c>
      <c r="D132" s="66">
        <v>3</v>
      </c>
      <c r="E132" s="67" t="s">
        <v>132</v>
      </c>
      <c r="F132" s="68">
        <v>35</v>
      </c>
      <c r="G132" s="65"/>
      <c r="H132" s="69"/>
      <c r="I132" s="70"/>
      <c r="J132" s="70"/>
      <c r="K132" s="34" t="s">
        <v>65</v>
      </c>
      <c r="L132" s="77">
        <v>132</v>
      </c>
      <c r="M132" s="77"/>
      <c r="N132" s="72"/>
      <c r="O132" s="79" t="s">
        <v>176</v>
      </c>
      <c r="P132" s="81">
        <v>43684.53716435185</v>
      </c>
      <c r="Q132" s="79" t="s">
        <v>563</v>
      </c>
      <c r="R132" s="84" t="s">
        <v>754</v>
      </c>
      <c r="S132" s="79" t="s">
        <v>841</v>
      </c>
      <c r="T132" s="79" t="s">
        <v>893</v>
      </c>
      <c r="U132" s="79"/>
      <c r="V132" s="84" t="s">
        <v>1185</v>
      </c>
      <c r="W132" s="81">
        <v>43684.53716435185</v>
      </c>
      <c r="X132" s="84" t="s">
        <v>1385</v>
      </c>
      <c r="Y132" s="79"/>
      <c r="Z132" s="79"/>
      <c r="AA132" s="82" t="s">
        <v>1706</v>
      </c>
      <c r="AB132" s="79"/>
      <c r="AC132" s="79" t="b">
        <v>0</v>
      </c>
      <c r="AD132" s="79">
        <v>0</v>
      </c>
      <c r="AE132" s="82" t="s">
        <v>1938</v>
      </c>
      <c r="AF132" s="79" t="b">
        <v>1</v>
      </c>
      <c r="AG132" s="79" t="s">
        <v>1948</v>
      </c>
      <c r="AH132" s="79"/>
      <c r="AI132" s="82" t="s">
        <v>1845</v>
      </c>
      <c r="AJ132" s="79" t="b">
        <v>0</v>
      </c>
      <c r="AK132" s="79">
        <v>0</v>
      </c>
      <c r="AL132" s="82" t="s">
        <v>1938</v>
      </c>
      <c r="AM132" s="79" t="s">
        <v>1959</v>
      </c>
      <c r="AN132" s="79" t="b">
        <v>0</v>
      </c>
      <c r="AO132" s="82" t="s">
        <v>1706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9.090909090909092</v>
      </c>
      <c r="BF132" s="48">
        <v>0</v>
      </c>
      <c r="BG132" s="49">
        <v>0</v>
      </c>
      <c r="BH132" s="48">
        <v>0</v>
      </c>
      <c r="BI132" s="49">
        <v>0</v>
      </c>
      <c r="BJ132" s="48">
        <v>10</v>
      </c>
      <c r="BK132" s="49">
        <v>90.9090909090909</v>
      </c>
      <c r="BL132" s="48">
        <v>11</v>
      </c>
    </row>
    <row r="133" spans="1:64" ht="15">
      <c r="A133" s="64" t="s">
        <v>304</v>
      </c>
      <c r="B133" s="64" t="s">
        <v>398</v>
      </c>
      <c r="C133" s="65" t="s">
        <v>5566</v>
      </c>
      <c r="D133" s="66">
        <v>3</v>
      </c>
      <c r="E133" s="67" t="s">
        <v>132</v>
      </c>
      <c r="F133" s="68">
        <v>35</v>
      </c>
      <c r="G133" s="65"/>
      <c r="H133" s="69"/>
      <c r="I133" s="70"/>
      <c r="J133" s="70"/>
      <c r="K133" s="34" t="s">
        <v>65</v>
      </c>
      <c r="L133" s="77">
        <v>133</v>
      </c>
      <c r="M133" s="77"/>
      <c r="N133" s="72"/>
      <c r="O133" s="79" t="s">
        <v>495</v>
      </c>
      <c r="P133" s="81">
        <v>43684.654965277776</v>
      </c>
      <c r="Q133" s="79" t="s">
        <v>564</v>
      </c>
      <c r="R133" s="79"/>
      <c r="S133" s="79"/>
      <c r="T133" s="79"/>
      <c r="U133" s="79"/>
      <c r="V133" s="84" t="s">
        <v>1185</v>
      </c>
      <c r="W133" s="81">
        <v>43684.654965277776</v>
      </c>
      <c r="X133" s="84" t="s">
        <v>1386</v>
      </c>
      <c r="Y133" s="79"/>
      <c r="Z133" s="79"/>
      <c r="AA133" s="82" t="s">
        <v>1707</v>
      </c>
      <c r="AB133" s="79"/>
      <c r="AC133" s="79" t="b">
        <v>0</v>
      </c>
      <c r="AD133" s="79">
        <v>0</v>
      </c>
      <c r="AE133" s="82" t="s">
        <v>1938</v>
      </c>
      <c r="AF133" s="79" t="b">
        <v>1</v>
      </c>
      <c r="AG133" s="79" t="s">
        <v>1948</v>
      </c>
      <c r="AH133" s="79"/>
      <c r="AI133" s="82" t="s">
        <v>1845</v>
      </c>
      <c r="AJ133" s="79" t="b">
        <v>0</v>
      </c>
      <c r="AK133" s="79">
        <v>4</v>
      </c>
      <c r="AL133" s="82" t="s">
        <v>1847</v>
      </c>
      <c r="AM133" s="79" t="s">
        <v>1959</v>
      </c>
      <c r="AN133" s="79" t="b">
        <v>0</v>
      </c>
      <c r="AO133" s="82" t="s">
        <v>1847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0</v>
      </c>
      <c r="BE133" s="49">
        <v>0</v>
      </c>
      <c r="BF133" s="48">
        <v>2</v>
      </c>
      <c r="BG133" s="49">
        <v>7.6923076923076925</v>
      </c>
      <c r="BH133" s="48">
        <v>0</v>
      </c>
      <c r="BI133" s="49">
        <v>0</v>
      </c>
      <c r="BJ133" s="48">
        <v>24</v>
      </c>
      <c r="BK133" s="49">
        <v>92.3076923076923</v>
      </c>
      <c r="BL133" s="48">
        <v>26</v>
      </c>
    </row>
    <row r="134" spans="1:64" ht="15">
      <c r="A134" s="64" t="s">
        <v>305</v>
      </c>
      <c r="B134" s="64" t="s">
        <v>445</v>
      </c>
      <c r="C134" s="65" t="s">
        <v>5566</v>
      </c>
      <c r="D134" s="66">
        <v>3</v>
      </c>
      <c r="E134" s="67" t="s">
        <v>132</v>
      </c>
      <c r="F134" s="68">
        <v>35</v>
      </c>
      <c r="G134" s="65"/>
      <c r="H134" s="69"/>
      <c r="I134" s="70"/>
      <c r="J134" s="70"/>
      <c r="K134" s="34" t="s">
        <v>65</v>
      </c>
      <c r="L134" s="77">
        <v>134</v>
      </c>
      <c r="M134" s="77"/>
      <c r="N134" s="72"/>
      <c r="O134" s="79" t="s">
        <v>495</v>
      </c>
      <c r="P134" s="81">
        <v>43684.6691087963</v>
      </c>
      <c r="Q134" s="79" t="s">
        <v>565</v>
      </c>
      <c r="R134" s="79"/>
      <c r="S134" s="79"/>
      <c r="T134" s="79"/>
      <c r="U134" s="79"/>
      <c r="V134" s="84" t="s">
        <v>1186</v>
      </c>
      <c r="W134" s="81">
        <v>43684.6691087963</v>
      </c>
      <c r="X134" s="84" t="s">
        <v>1387</v>
      </c>
      <c r="Y134" s="79"/>
      <c r="Z134" s="79"/>
      <c r="AA134" s="82" t="s">
        <v>1708</v>
      </c>
      <c r="AB134" s="79"/>
      <c r="AC134" s="79" t="b">
        <v>0</v>
      </c>
      <c r="AD134" s="79">
        <v>0</v>
      </c>
      <c r="AE134" s="82" t="s">
        <v>1938</v>
      </c>
      <c r="AF134" s="79" t="b">
        <v>0</v>
      </c>
      <c r="AG134" s="79" t="s">
        <v>1948</v>
      </c>
      <c r="AH134" s="79"/>
      <c r="AI134" s="82" t="s">
        <v>1938</v>
      </c>
      <c r="AJ134" s="79" t="b">
        <v>0</v>
      </c>
      <c r="AK134" s="79">
        <v>2</v>
      </c>
      <c r="AL134" s="82" t="s">
        <v>1812</v>
      </c>
      <c r="AM134" s="79" t="s">
        <v>1961</v>
      </c>
      <c r="AN134" s="79" t="b">
        <v>0</v>
      </c>
      <c r="AO134" s="82" t="s">
        <v>1812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305</v>
      </c>
      <c r="B135" s="64" t="s">
        <v>373</v>
      </c>
      <c r="C135" s="65" t="s">
        <v>5566</v>
      </c>
      <c r="D135" s="66">
        <v>3</v>
      </c>
      <c r="E135" s="67" t="s">
        <v>132</v>
      </c>
      <c r="F135" s="68">
        <v>35</v>
      </c>
      <c r="G135" s="65"/>
      <c r="H135" s="69"/>
      <c r="I135" s="70"/>
      <c r="J135" s="70"/>
      <c r="K135" s="34" t="s">
        <v>65</v>
      </c>
      <c r="L135" s="77">
        <v>135</v>
      </c>
      <c r="M135" s="77"/>
      <c r="N135" s="72"/>
      <c r="O135" s="79" t="s">
        <v>495</v>
      </c>
      <c r="P135" s="81">
        <v>43684.6691087963</v>
      </c>
      <c r="Q135" s="79" t="s">
        <v>565</v>
      </c>
      <c r="R135" s="79"/>
      <c r="S135" s="79"/>
      <c r="T135" s="79"/>
      <c r="U135" s="79"/>
      <c r="V135" s="84" t="s">
        <v>1186</v>
      </c>
      <c r="W135" s="81">
        <v>43684.6691087963</v>
      </c>
      <c r="X135" s="84" t="s">
        <v>1387</v>
      </c>
      <c r="Y135" s="79"/>
      <c r="Z135" s="79"/>
      <c r="AA135" s="82" t="s">
        <v>1708</v>
      </c>
      <c r="AB135" s="79"/>
      <c r="AC135" s="79" t="b">
        <v>0</v>
      </c>
      <c r="AD135" s="79">
        <v>0</v>
      </c>
      <c r="AE135" s="82" t="s">
        <v>1938</v>
      </c>
      <c r="AF135" s="79" t="b">
        <v>0</v>
      </c>
      <c r="AG135" s="79" t="s">
        <v>1948</v>
      </c>
      <c r="AH135" s="79"/>
      <c r="AI135" s="82" t="s">
        <v>1938</v>
      </c>
      <c r="AJ135" s="79" t="b">
        <v>0</v>
      </c>
      <c r="AK135" s="79">
        <v>2</v>
      </c>
      <c r="AL135" s="82" t="s">
        <v>1812</v>
      </c>
      <c r="AM135" s="79" t="s">
        <v>1961</v>
      </c>
      <c r="AN135" s="79" t="b">
        <v>0</v>
      </c>
      <c r="AO135" s="82" t="s">
        <v>1812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0</v>
      </c>
      <c r="BE135" s="49">
        <v>0</v>
      </c>
      <c r="BF135" s="48">
        <v>0</v>
      </c>
      <c r="BG135" s="49">
        <v>0</v>
      </c>
      <c r="BH135" s="48">
        <v>0</v>
      </c>
      <c r="BI135" s="49">
        <v>0</v>
      </c>
      <c r="BJ135" s="48">
        <v>19</v>
      </c>
      <c r="BK135" s="49">
        <v>100</v>
      </c>
      <c r="BL135" s="48">
        <v>19</v>
      </c>
    </row>
    <row r="136" spans="1:64" ht="15">
      <c r="A136" s="64" t="s">
        <v>306</v>
      </c>
      <c r="B136" s="64" t="s">
        <v>306</v>
      </c>
      <c r="C136" s="65" t="s">
        <v>5566</v>
      </c>
      <c r="D136" s="66">
        <v>3</v>
      </c>
      <c r="E136" s="67" t="s">
        <v>132</v>
      </c>
      <c r="F136" s="68">
        <v>35</v>
      </c>
      <c r="G136" s="65"/>
      <c r="H136" s="69"/>
      <c r="I136" s="70"/>
      <c r="J136" s="70"/>
      <c r="K136" s="34" t="s">
        <v>65</v>
      </c>
      <c r="L136" s="77">
        <v>136</v>
      </c>
      <c r="M136" s="77"/>
      <c r="N136" s="72"/>
      <c r="O136" s="79" t="s">
        <v>176</v>
      </c>
      <c r="P136" s="81">
        <v>43684.668217592596</v>
      </c>
      <c r="Q136" s="79" t="s">
        <v>566</v>
      </c>
      <c r="R136" s="84" t="s">
        <v>755</v>
      </c>
      <c r="S136" s="79" t="s">
        <v>846</v>
      </c>
      <c r="T136" s="79" t="s">
        <v>929</v>
      </c>
      <c r="U136" s="79"/>
      <c r="V136" s="84" t="s">
        <v>1187</v>
      </c>
      <c r="W136" s="81">
        <v>43684.668217592596</v>
      </c>
      <c r="X136" s="84" t="s">
        <v>1388</v>
      </c>
      <c r="Y136" s="79"/>
      <c r="Z136" s="79"/>
      <c r="AA136" s="82" t="s">
        <v>1709</v>
      </c>
      <c r="AB136" s="79"/>
      <c r="AC136" s="79" t="b">
        <v>0</v>
      </c>
      <c r="AD136" s="79">
        <v>2</v>
      </c>
      <c r="AE136" s="82" t="s">
        <v>1938</v>
      </c>
      <c r="AF136" s="79" t="b">
        <v>0</v>
      </c>
      <c r="AG136" s="79" t="s">
        <v>1948</v>
      </c>
      <c r="AH136" s="79"/>
      <c r="AI136" s="82" t="s">
        <v>1938</v>
      </c>
      <c r="AJ136" s="79" t="b">
        <v>0</v>
      </c>
      <c r="AK136" s="79">
        <v>1</v>
      </c>
      <c r="AL136" s="82" t="s">
        <v>1938</v>
      </c>
      <c r="AM136" s="79" t="s">
        <v>1964</v>
      </c>
      <c r="AN136" s="79" t="b">
        <v>0</v>
      </c>
      <c r="AO136" s="82" t="s">
        <v>1709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41</v>
      </c>
      <c r="BC136" s="78" t="str">
        <f>REPLACE(INDEX(GroupVertices[Group],MATCH(Edges[[#This Row],[Vertex 2]],GroupVertices[Vertex],0)),1,1,"")</f>
        <v>41</v>
      </c>
      <c r="BD136" s="48">
        <v>3</v>
      </c>
      <c r="BE136" s="49">
        <v>10.714285714285714</v>
      </c>
      <c r="BF136" s="48">
        <v>0</v>
      </c>
      <c r="BG136" s="49">
        <v>0</v>
      </c>
      <c r="BH136" s="48">
        <v>0</v>
      </c>
      <c r="BI136" s="49">
        <v>0</v>
      </c>
      <c r="BJ136" s="48">
        <v>25</v>
      </c>
      <c r="BK136" s="49">
        <v>89.28571428571429</v>
      </c>
      <c r="BL136" s="48">
        <v>28</v>
      </c>
    </row>
    <row r="137" spans="1:64" ht="15">
      <c r="A137" s="64" t="s">
        <v>307</v>
      </c>
      <c r="B137" s="64" t="s">
        <v>306</v>
      </c>
      <c r="C137" s="65" t="s">
        <v>5566</v>
      </c>
      <c r="D137" s="66">
        <v>3</v>
      </c>
      <c r="E137" s="67" t="s">
        <v>132</v>
      </c>
      <c r="F137" s="68">
        <v>35</v>
      </c>
      <c r="G137" s="65"/>
      <c r="H137" s="69"/>
      <c r="I137" s="70"/>
      <c r="J137" s="70"/>
      <c r="K137" s="34" t="s">
        <v>65</v>
      </c>
      <c r="L137" s="77">
        <v>137</v>
      </c>
      <c r="M137" s="77"/>
      <c r="N137" s="72"/>
      <c r="O137" s="79" t="s">
        <v>495</v>
      </c>
      <c r="P137" s="81">
        <v>43684.672268518516</v>
      </c>
      <c r="Q137" s="79" t="s">
        <v>567</v>
      </c>
      <c r="R137" s="79"/>
      <c r="S137" s="79"/>
      <c r="T137" s="79" t="s">
        <v>930</v>
      </c>
      <c r="U137" s="79"/>
      <c r="V137" s="84" t="s">
        <v>1188</v>
      </c>
      <c r="W137" s="81">
        <v>43684.672268518516</v>
      </c>
      <c r="X137" s="84" t="s">
        <v>1389</v>
      </c>
      <c r="Y137" s="79"/>
      <c r="Z137" s="79"/>
      <c r="AA137" s="82" t="s">
        <v>1710</v>
      </c>
      <c r="AB137" s="79"/>
      <c r="AC137" s="79" t="b">
        <v>0</v>
      </c>
      <c r="AD137" s="79">
        <v>0</v>
      </c>
      <c r="AE137" s="82" t="s">
        <v>1938</v>
      </c>
      <c r="AF137" s="79" t="b">
        <v>0</v>
      </c>
      <c r="AG137" s="79" t="s">
        <v>1948</v>
      </c>
      <c r="AH137" s="79"/>
      <c r="AI137" s="82" t="s">
        <v>1938</v>
      </c>
      <c r="AJ137" s="79" t="b">
        <v>0</v>
      </c>
      <c r="AK137" s="79">
        <v>1</v>
      </c>
      <c r="AL137" s="82" t="s">
        <v>1709</v>
      </c>
      <c r="AM137" s="79" t="s">
        <v>1959</v>
      </c>
      <c r="AN137" s="79" t="b">
        <v>0</v>
      </c>
      <c r="AO137" s="82" t="s">
        <v>1709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41</v>
      </c>
      <c r="BC137" s="78" t="str">
        <f>REPLACE(INDEX(GroupVertices[Group],MATCH(Edges[[#This Row],[Vertex 2]],GroupVertices[Vertex],0)),1,1,"")</f>
        <v>41</v>
      </c>
      <c r="BD137" s="48">
        <v>2</v>
      </c>
      <c r="BE137" s="49">
        <v>8.695652173913043</v>
      </c>
      <c r="BF137" s="48">
        <v>0</v>
      </c>
      <c r="BG137" s="49">
        <v>0</v>
      </c>
      <c r="BH137" s="48">
        <v>0</v>
      </c>
      <c r="BI137" s="49">
        <v>0</v>
      </c>
      <c r="BJ137" s="48">
        <v>21</v>
      </c>
      <c r="BK137" s="49">
        <v>91.30434782608695</v>
      </c>
      <c r="BL137" s="48">
        <v>23</v>
      </c>
    </row>
    <row r="138" spans="1:64" ht="15">
      <c r="A138" s="64" t="s">
        <v>308</v>
      </c>
      <c r="B138" s="64" t="s">
        <v>353</v>
      </c>
      <c r="C138" s="65" t="s">
        <v>5566</v>
      </c>
      <c r="D138" s="66">
        <v>3</v>
      </c>
      <c r="E138" s="67" t="s">
        <v>132</v>
      </c>
      <c r="F138" s="68">
        <v>35</v>
      </c>
      <c r="G138" s="65"/>
      <c r="H138" s="69"/>
      <c r="I138" s="70"/>
      <c r="J138" s="70"/>
      <c r="K138" s="34" t="s">
        <v>65</v>
      </c>
      <c r="L138" s="77">
        <v>138</v>
      </c>
      <c r="M138" s="77"/>
      <c r="N138" s="72"/>
      <c r="O138" s="79" t="s">
        <v>495</v>
      </c>
      <c r="P138" s="81">
        <v>43684.70195601852</v>
      </c>
      <c r="Q138" s="79" t="s">
        <v>568</v>
      </c>
      <c r="R138" s="79"/>
      <c r="S138" s="79"/>
      <c r="T138" s="79"/>
      <c r="U138" s="79"/>
      <c r="V138" s="84" t="s">
        <v>1189</v>
      </c>
      <c r="W138" s="81">
        <v>43684.70195601852</v>
      </c>
      <c r="X138" s="84" t="s">
        <v>1390</v>
      </c>
      <c r="Y138" s="79"/>
      <c r="Z138" s="79"/>
      <c r="AA138" s="82" t="s">
        <v>1711</v>
      </c>
      <c r="AB138" s="79"/>
      <c r="AC138" s="79" t="b">
        <v>0</v>
      </c>
      <c r="AD138" s="79">
        <v>0</v>
      </c>
      <c r="AE138" s="82" t="s">
        <v>1938</v>
      </c>
      <c r="AF138" s="79" t="b">
        <v>0</v>
      </c>
      <c r="AG138" s="79" t="s">
        <v>1948</v>
      </c>
      <c r="AH138" s="79"/>
      <c r="AI138" s="82" t="s">
        <v>1938</v>
      </c>
      <c r="AJ138" s="79" t="b">
        <v>0</v>
      </c>
      <c r="AK138" s="79">
        <v>2</v>
      </c>
      <c r="AL138" s="82" t="s">
        <v>1858</v>
      </c>
      <c r="AM138" s="79" t="s">
        <v>1959</v>
      </c>
      <c r="AN138" s="79" t="b">
        <v>0</v>
      </c>
      <c r="AO138" s="82" t="s">
        <v>1858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5.882352941176471</v>
      </c>
      <c r="BH138" s="48">
        <v>0</v>
      </c>
      <c r="BI138" s="49">
        <v>0</v>
      </c>
      <c r="BJ138" s="48">
        <v>16</v>
      </c>
      <c r="BK138" s="49">
        <v>94.11764705882354</v>
      </c>
      <c r="BL138" s="48">
        <v>17</v>
      </c>
    </row>
    <row r="139" spans="1:64" ht="15">
      <c r="A139" s="64" t="s">
        <v>309</v>
      </c>
      <c r="B139" s="64" t="s">
        <v>398</v>
      </c>
      <c r="C139" s="65" t="s">
        <v>5566</v>
      </c>
      <c r="D139" s="66">
        <v>3</v>
      </c>
      <c r="E139" s="67" t="s">
        <v>132</v>
      </c>
      <c r="F139" s="68">
        <v>35</v>
      </c>
      <c r="G139" s="65"/>
      <c r="H139" s="69"/>
      <c r="I139" s="70"/>
      <c r="J139" s="70"/>
      <c r="K139" s="34" t="s">
        <v>65</v>
      </c>
      <c r="L139" s="77">
        <v>139</v>
      </c>
      <c r="M139" s="77"/>
      <c r="N139" s="72"/>
      <c r="O139" s="79" t="s">
        <v>495</v>
      </c>
      <c r="P139" s="81">
        <v>43684.772002314814</v>
      </c>
      <c r="Q139" s="79" t="s">
        <v>564</v>
      </c>
      <c r="R139" s="79"/>
      <c r="S139" s="79"/>
      <c r="T139" s="79"/>
      <c r="U139" s="79"/>
      <c r="V139" s="84" t="s">
        <v>1190</v>
      </c>
      <c r="W139" s="81">
        <v>43684.772002314814</v>
      </c>
      <c r="X139" s="84" t="s">
        <v>1391</v>
      </c>
      <c r="Y139" s="79"/>
      <c r="Z139" s="79"/>
      <c r="AA139" s="82" t="s">
        <v>1712</v>
      </c>
      <c r="AB139" s="79"/>
      <c r="AC139" s="79" t="b">
        <v>0</v>
      </c>
      <c r="AD139" s="79">
        <v>0</v>
      </c>
      <c r="AE139" s="82" t="s">
        <v>1938</v>
      </c>
      <c r="AF139" s="79" t="b">
        <v>1</v>
      </c>
      <c r="AG139" s="79" t="s">
        <v>1948</v>
      </c>
      <c r="AH139" s="79"/>
      <c r="AI139" s="82" t="s">
        <v>1845</v>
      </c>
      <c r="AJ139" s="79" t="b">
        <v>0</v>
      </c>
      <c r="AK139" s="79">
        <v>4</v>
      </c>
      <c r="AL139" s="82" t="s">
        <v>1847</v>
      </c>
      <c r="AM139" s="79" t="s">
        <v>1963</v>
      </c>
      <c r="AN139" s="79" t="b">
        <v>0</v>
      </c>
      <c r="AO139" s="82" t="s">
        <v>1847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2</v>
      </c>
      <c r="BG139" s="49">
        <v>7.6923076923076925</v>
      </c>
      <c r="BH139" s="48">
        <v>0</v>
      </c>
      <c r="BI139" s="49">
        <v>0</v>
      </c>
      <c r="BJ139" s="48">
        <v>24</v>
      </c>
      <c r="BK139" s="49">
        <v>92.3076923076923</v>
      </c>
      <c r="BL139" s="48">
        <v>26</v>
      </c>
    </row>
    <row r="140" spans="1:64" ht="15">
      <c r="A140" s="64" t="s">
        <v>310</v>
      </c>
      <c r="B140" s="64" t="s">
        <v>400</v>
      </c>
      <c r="C140" s="65" t="s">
        <v>5566</v>
      </c>
      <c r="D140" s="66">
        <v>3</v>
      </c>
      <c r="E140" s="67" t="s">
        <v>132</v>
      </c>
      <c r="F140" s="68">
        <v>35</v>
      </c>
      <c r="G140" s="65"/>
      <c r="H140" s="69"/>
      <c r="I140" s="70"/>
      <c r="J140" s="70"/>
      <c r="K140" s="34" t="s">
        <v>65</v>
      </c>
      <c r="L140" s="77">
        <v>140</v>
      </c>
      <c r="M140" s="77"/>
      <c r="N140" s="72"/>
      <c r="O140" s="79" t="s">
        <v>495</v>
      </c>
      <c r="P140" s="81">
        <v>43684.775046296294</v>
      </c>
      <c r="Q140" s="79" t="s">
        <v>569</v>
      </c>
      <c r="R140" s="79"/>
      <c r="S140" s="79"/>
      <c r="T140" s="79" t="s">
        <v>893</v>
      </c>
      <c r="U140" s="79"/>
      <c r="V140" s="84" t="s">
        <v>1191</v>
      </c>
      <c r="W140" s="81">
        <v>43684.775046296294</v>
      </c>
      <c r="X140" s="84" t="s">
        <v>1392</v>
      </c>
      <c r="Y140" s="79"/>
      <c r="Z140" s="79"/>
      <c r="AA140" s="82" t="s">
        <v>1713</v>
      </c>
      <c r="AB140" s="79"/>
      <c r="AC140" s="79" t="b">
        <v>0</v>
      </c>
      <c r="AD140" s="79">
        <v>0</v>
      </c>
      <c r="AE140" s="82" t="s">
        <v>1938</v>
      </c>
      <c r="AF140" s="79" t="b">
        <v>0</v>
      </c>
      <c r="AG140" s="79" t="s">
        <v>1948</v>
      </c>
      <c r="AH140" s="79"/>
      <c r="AI140" s="82" t="s">
        <v>1938</v>
      </c>
      <c r="AJ140" s="79" t="b">
        <v>0</v>
      </c>
      <c r="AK140" s="79">
        <v>30</v>
      </c>
      <c r="AL140" s="82" t="s">
        <v>1848</v>
      </c>
      <c r="AM140" s="79" t="s">
        <v>1961</v>
      </c>
      <c r="AN140" s="79" t="b">
        <v>0</v>
      </c>
      <c r="AO140" s="82" t="s">
        <v>1848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4.761904761904762</v>
      </c>
      <c r="BF140" s="48">
        <v>0</v>
      </c>
      <c r="BG140" s="49">
        <v>0</v>
      </c>
      <c r="BH140" s="48">
        <v>0</v>
      </c>
      <c r="BI140" s="49">
        <v>0</v>
      </c>
      <c r="BJ140" s="48">
        <v>20</v>
      </c>
      <c r="BK140" s="49">
        <v>95.23809523809524</v>
      </c>
      <c r="BL140" s="48">
        <v>21</v>
      </c>
    </row>
    <row r="141" spans="1:64" ht="15">
      <c r="A141" s="64" t="s">
        <v>311</v>
      </c>
      <c r="B141" s="64" t="s">
        <v>399</v>
      </c>
      <c r="C141" s="65" t="s">
        <v>5566</v>
      </c>
      <c r="D141" s="66">
        <v>3</v>
      </c>
      <c r="E141" s="67" t="s">
        <v>132</v>
      </c>
      <c r="F141" s="68">
        <v>35</v>
      </c>
      <c r="G141" s="65"/>
      <c r="H141" s="69"/>
      <c r="I141" s="70"/>
      <c r="J141" s="70"/>
      <c r="K141" s="34" t="s">
        <v>65</v>
      </c>
      <c r="L141" s="77">
        <v>141</v>
      </c>
      <c r="M141" s="77"/>
      <c r="N141" s="72"/>
      <c r="O141" s="79" t="s">
        <v>495</v>
      </c>
      <c r="P141" s="81">
        <v>43684.86623842592</v>
      </c>
      <c r="Q141" s="79" t="s">
        <v>562</v>
      </c>
      <c r="R141" s="79"/>
      <c r="S141" s="79"/>
      <c r="T141" s="79"/>
      <c r="U141" s="79"/>
      <c r="V141" s="84" t="s">
        <v>1192</v>
      </c>
      <c r="W141" s="81">
        <v>43684.86623842592</v>
      </c>
      <c r="X141" s="84" t="s">
        <v>1393</v>
      </c>
      <c r="Y141" s="79"/>
      <c r="Z141" s="79"/>
      <c r="AA141" s="82" t="s">
        <v>1714</v>
      </c>
      <c r="AB141" s="79"/>
      <c r="AC141" s="79" t="b">
        <v>0</v>
      </c>
      <c r="AD141" s="79">
        <v>0</v>
      </c>
      <c r="AE141" s="82" t="s">
        <v>1938</v>
      </c>
      <c r="AF141" s="79" t="b">
        <v>0</v>
      </c>
      <c r="AG141" s="79" t="s">
        <v>1948</v>
      </c>
      <c r="AH141" s="79"/>
      <c r="AI141" s="82" t="s">
        <v>1938</v>
      </c>
      <c r="AJ141" s="79" t="b">
        <v>0</v>
      </c>
      <c r="AK141" s="79">
        <v>3</v>
      </c>
      <c r="AL141" s="82" t="s">
        <v>1845</v>
      </c>
      <c r="AM141" s="79" t="s">
        <v>1963</v>
      </c>
      <c r="AN141" s="79" t="b">
        <v>0</v>
      </c>
      <c r="AO141" s="82" t="s">
        <v>1845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4.166666666666667</v>
      </c>
      <c r="BF141" s="48">
        <v>0</v>
      </c>
      <c r="BG141" s="49">
        <v>0</v>
      </c>
      <c r="BH141" s="48">
        <v>0</v>
      </c>
      <c r="BI141" s="49">
        <v>0</v>
      </c>
      <c r="BJ141" s="48">
        <v>23</v>
      </c>
      <c r="BK141" s="49">
        <v>95.83333333333333</v>
      </c>
      <c r="BL141" s="48">
        <v>24</v>
      </c>
    </row>
    <row r="142" spans="1:64" ht="15">
      <c r="A142" s="64" t="s">
        <v>312</v>
      </c>
      <c r="B142" s="64" t="s">
        <v>400</v>
      </c>
      <c r="C142" s="65" t="s">
        <v>5566</v>
      </c>
      <c r="D142" s="66">
        <v>3</v>
      </c>
      <c r="E142" s="67" t="s">
        <v>132</v>
      </c>
      <c r="F142" s="68">
        <v>35</v>
      </c>
      <c r="G142" s="65"/>
      <c r="H142" s="69"/>
      <c r="I142" s="70"/>
      <c r="J142" s="70"/>
      <c r="K142" s="34" t="s">
        <v>65</v>
      </c>
      <c r="L142" s="77">
        <v>142</v>
      </c>
      <c r="M142" s="77"/>
      <c r="N142" s="72"/>
      <c r="O142" s="79" t="s">
        <v>495</v>
      </c>
      <c r="P142" s="81">
        <v>43684.8984837963</v>
      </c>
      <c r="Q142" s="79" t="s">
        <v>569</v>
      </c>
      <c r="R142" s="79"/>
      <c r="S142" s="79"/>
      <c r="T142" s="79" t="s">
        <v>893</v>
      </c>
      <c r="U142" s="79"/>
      <c r="V142" s="84" t="s">
        <v>1193</v>
      </c>
      <c r="W142" s="81">
        <v>43684.8984837963</v>
      </c>
      <c r="X142" s="84" t="s">
        <v>1394</v>
      </c>
      <c r="Y142" s="79"/>
      <c r="Z142" s="79"/>
      <c r="AA142" s="82" t="s">
        <v>1715</v>
      </c>
      <c r="AB142" s="79"/>
      <c r="AC142" s="79" t="b">
        <v>0</v>
      </c>
      <c r="AD142" s="79">
        <v>0</v>
      </c>
      <c r="AE142" s="82" t="s">
        <v>1938</v>
      </c>
      <c r="AF142" s="79" t="b">
        <v>0</v>
      </c>
      <c r="AG142" s="79" t="s">
        <v>1948</v>
      </c>
      <c r="AH142" s="79"/>
      <c r="AI142" s="82" t="s">
        <v>1938</v>
      </c>
      <c r="AJ142" s="79" t="b">
        <v>0</v>
      </c>
      <c r="AK142" s="79">
        <v>30</v>
      </c>
      <c r="AL142" s="82" t="s">
        <v>1848</v>
      </c>
      <c r="AM142" s="79" t="s">
        <v>1963</v>
      </c>
      <c r="AN142" s="79" t="b">
        <v>0</v>
      </c>
      <c r="AO142" s="82" t="s">
        <v>1848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4.761904761904762</v>
      </c>
      <c r="BF142" s="48">
        <v>0</v>
      </c>
      <c r="BG142" s="49">
        <v>0</v>
      </c>
      <c r="BH142" s="48">
        <v>0</v>
      </c>
      <c r="BI142" s="49">
        <v>0</v>
      </c>
      <c r="BJ142" s="48">
        <v>20</v>
      </c>
      <c r="BK142" s="49">
        <v>95.23809523809524</v>
      </c>
      <c r="BL142" s="48">
        <v>21</v>
      </c>
    </row>
    <row r="143" spans="1:64" ht="15">
      <c r="A143" s="64" t="s">
        <v>313</v>
      </c>
      <c r="B143" s="64" t="s">
        <v>446</v>
      </c>
      <c r="C143" s="65" t="s">
        <v>5566</v>
      </c>
      <c r="D143" s="66">
        <v>3</v>
      </c>
      <c r="E143" s="67" t="s">
        <v>132</v>
      </c>
      <c r="F143" s="68">
        <v>35</v>
      </c>
      <c r="G143" s="65"/>
      <c r="H143" s="69"/>
      <c r="I143" s="70"/>
      <c r="J143" s="70"/>
      <c r="K143" s="34" t="s">
        <v>65</v>
      </c>
      <c r="L143" s="77">
        <v>143</v>
      </c>
      <c r="M143" s="77"/>
      <c r="N143" s="72"/>
      <c r="O143" s="79" t="s">
        <v>495</v>
      </c>
      <c r="P143" s="81">
        <v>43684.90403935185</v>
      </c>
      <c r="Q143" s="79" t="s">
        <v>570</v>
      </c>
      <c r="R143" s="84" t="s">
        <v>756</v>
      </c>
      <c r="S143" s="79" t="s">
        <v>841</v>
      </c>
      <c r="T143" s="79" t="s">
        <v>931</v>
      </c>
      <c r="U143" s="79"/>
      <c r="V143" s="84" t="s">
        <v>1194</v>
      </c>
      <c r="W143" s="81">
        <v>43684.90403935185</v>
      </c>
      <c r="X143" s="84" t="s">
        <v>1395</v>
      </c>
      <c r="Y143" s="79"/>
      <c r="Z143" s="79"/>
      <c r="AA143" s="82" t="s">
        <v>1716</v>
      </c>
      <c r="AB143" s="79"/>
      <c r="AC143" s="79" t="b">
        <v>0</v>
      </c>
      <c r="AD143" s="79">
        <v>3</v>
      </c>
      <c r="AE143" s="82" t="s">
        <v>1938</v>
      </c>
      <c r="AF143" s="79" t="b">
        <v>1</v>
      </c>
      <c r="AG143" s="79" t="s">
        <v>1948</v>
      </c>
      <c r="AH143" s="79"/>
      <c r="AI143" s="82" t="s">
        <v>1952</v>
      </c>
      <c r="AJ143" s="79" t="b">
        <v>0</v>
      </c>
      <c r="AK143" s="79">
        <v>1</v>
      </c>
      <c r="AL143" s="82" t="s">
        <v>1938</v>
      </c>
      <c r="AM143" s="79" t="s">
        <v>1959</v>
      </c>
      <c r="AN143" s="79" t="b">
        <v>0</v>
      </c>
      <c r="AO143" s="82" t="s">
        <v>1716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11</v>
      </c>
      <c r="BC143" s="78" t="str">
        <f>REPLACE(INDEX(GroupVertices[Group],MATCH(Edges[[#This Row],[Vertex 2]],GroupVertices[Vertex],0)),1,1,"")</f>
        <v>11</v>
      </c>
      <c r="BD143" s="48"/>
      <c r="BE143" s="49"/>
      <c r="BF143" s="48"/>
      <c r="BG143" s="49"/>
      <c r="BH143" s="48"/>
      <c r="BI143" s="49"/>
      <c r="BJ143" s="48"/>
      <c r="BK143" s="49"/>
      <c r="BL143" s="48"/>
    </row>
    <row r="144" spans="1:64" ht="15">
      <c r="A144" s="64" t="s">
        <v>314</v>
      </c>
      <c r="B144" s="64" t="s">
        <v>447</v>
      </c>
      <c r="C144" s="65" t="s">
        <v>5566</v>
      </c>
      <c r="D144" s="66">
        <v>3</v>
      </c>
      <c r="E144" s="67" t="s">
        <v>132</v>
      </c>
      <c r="F144" s="68">
        <v>35</v>
      </c>
      <c r="G144" s="65"/>
      <c r="H144" s="69"/>
      <c r="I144" s="70"/>
      <c r="J144" s="70"/>
      <c r="K144" s="34" t="s">
        <v>65</v>
      </c>
      <c r="L144" s="77">
        <v>144</v>
      </c>
      <c r="M144" s="77"/>
      <c r="N144" s="72"/>
      <c r="O144" s="79" t="s">
        <v>495</v>
      </c>
      <c r="P144" s="81">
        <v>43685.01105324074</v>
      </c>
      <c r="Q144" s="79" t="s">
        <v>571</v>
      </c>
      <c r="R144" s="79"/>
      <c r="S144" s="79"/>
      <c r="T144" s="79"/>
      <c r="U144" s="79"/>
      <c r="V144" s="84" t="s">
        <v>1195</v>
      </c>
      <c r="W144" s="81">
        <v>43685.01105324074</v>
      </c>
      <c r="X144" s="84" t="s">
        <v>1396</v>
      </c>
      <c r="Y144" s="79"/>
      <c r="Z144" s="79"/>
      <c r="AA144" s="82" t="s">
        <v>1717</v>
      </c>
      <c r="AB144" s="79"/>
      <c r="AC144" s="79" t="b">
        <v>0</v>
      </c>
      <c r="AD144" s="79">
        <v>0</v>
      </c>
      <c r="AE144" s="82" t="s">
        <v>1938</v>
      </c>
      <c r="AF144" s="79" t="b">
        <v>1</v>
      </c>
      <c r="AG144" s="79" t="s">
        <v>1948</v>
      </c>
      <c r="AH144" s="79"/>
      <c r="AI144" s="82" t="s">
        <v>1952</v>
      </c>
      <c r="AJ144" s="79" t="b">
        <v>0</v>
      </c>
      <c r="AK144" s="79">
        <v>1</v>
      </c>
      <c r="AL144" s="82" t="s">
        <v>1716</v>
      </c>
      <c r="AM144" s="79" t="s">
        <v>1961</v>
      </c>
      <c r="AN144" s="79" t="b">
        <v>0</v>
      </c>
      <c r="AO144" s="82" t="s">
        <v>1716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11</v>
      </c>
      <c r="BC144" s="78" t="str">
        <f>REPLACE(INDEX(GroupVertices[Group],MATCH(Edges[[#This Row],[Vertex 2]],GroupVertices[Vertex],0)),1,1,"")</f>
        <v>11</v>
      </c>
      <c r="BD144" s="48"/>
      <c r="BE144" s="49"/>
      <c r="BF144" s="48"/>
      <c r="BG144" s="49"/>
      <c r="BH144" s="48"/>
      <c r="BI144" s="49"/>
      <c r="BJ144" s="48"/>
      <c r="BK144" s="49"/>
      <c r="BL144" s="48"/>
    </row>
    <row r="145" spans="1:64" ht="15">
      <c r="A145" s="64" t="s">
        <v>313</v>
      </c>
      <c r="B145" s="64" t="s">
        <v>448</v>
      </c>
      <c r="C145" s="65" t="s">
        <v>5566</v>
      </c>
      <c r="D145" s="66">
        <v>3</v>
      </c>
      <c r="E145" s="67" t="s">
        <v>132</v>
      </c>
      <c r="F145" s="68">
        <v>35</v>
      </c>
      <c r="G145" s="65"/>
      <c r="H145" s="69"/>
      <c r="I145" s="70"/>
      <c r="J145" s="70"/>
      <c r="K145" s="34" t="s">
        <v>65</v>
      </c>
      <c r="L145" s="77">
        <v>145</v>
      </c>
      <c r="M145" s="77"/>
      <c r="N145" s="72"/>
      <c r="O145" s="79" t="s">
        <v>495</v>
      </c>
      <c r="P145" s="81">
        <v>43684.90403935185</v>
      </c>
      <c r="Q145" s="79" t="s">
        <v>570</v>
      </c>
      <c r="R145" s="84" t="s">
        <v>756</v>
      </c>
      <c r="S145" s="79" t="s">
        <v>841</v>
      </c>
      <c r="T145" s="79" t="s">
        <v>931</v>
      </c>
      <c r="U145" s="79"/>
      <c r="V145" s="84" t="s">
        <v>1194</v>
      </c>
      <c r="W145" s="81">
        <v>43684.90403935185</v>
      </c>
      <c r="X145" s="84" t="s">
        <v>1395</v>
      </c>
      <c r="Y145" s="79"/>
      <c r="Z145" s="79"/>
      <c r="AA145" s="82" t="s">
        <v>1716</v>
      </c>
      <c r="AB145" s="79"/>
      <c r="AC145" s="79" t="b">
        <v>0</v>
      </c>
      <c r="AD145" s="79">
        <v>3</v>
      </c>
      <c r="AE145" s="82" t="s">
        <v>1938</v>
      </c>
      <c r="AF145" s="79" t="b">
        <v>1</v>
      </c>
      <c r="AG145" s="79" t="s">
        <v>1948</v>
      </c>
      <c r="AH145" s="79"/>
      <c r="AI145" s="82" t="s">
        <v>1952</v>
      </c>
      <c r="AJ145" s="79" t="b">
        <v>0</v>
      </c>
      <c r="AK145" s="79">
        <v>1</v>
      </c>
      <c r="AL145" s="82" t="s">
        <v>1938</v>
      </c>
      <c r="AM145" s="79" t="s">
        <v>1959</v>
      </c>
      <c r="AN145" s="79" t="b">
        <v>0</v>
      </c>
      <c r="AO145" s="82" t="s">
        <v>1716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11</v>
      </c>
      <c r="BC145" s="78" t="str">
        <f>REPLACE(INDEX(GroupVertices[Group],MATCH(Edges[[#This Row],[Vertex 2]],GroupVertices[Vertex],0)),1,1,"")</f>
        <v>11</v>
      </c>
      <c r="BD145" s="48">
        <v>1</v>
      </c>
      <c r="BE145" s="49">
        <v>3.5714285714285716</v>
      </c>
      <c r="BF145" s="48">
        <v>0</v>
      </c>
      <c r="BG145" s="49">
        <v>0</v>
      </c>
      <c r="BH145" s="48">
        <v>0</v>
      </c>
      <c r="BI145" s="49">
        <v>0</v>
      </c>
      <c r="BJ145" s="48">
        <v>27</v>
      </c>
      <c r="BK145" s="49">
        <v>96.42857142857143</v>
      </c>
      <c r="BL145" s="48">
        <v>28</v>
      </c>
    </row>
    <row r="146" spans="1:64" ht="15">
      <c r="A146" s="64" t="s">
        <v>314</v>
      </c>
      <c r="B146" s="64" t="s">
        <v>448</v>
      </c>
      <c r="C146" s="65" t="s">
        <v>5566</v>
      </c>
      <c r="D146" s="66">
        <v>3</v>
      </c>
      <c r="E146" s="67" t="s">
        <v>132</v>
      </c>
      <c r="F146" s="68">
        <v>35</v>
      </c>
      <c r="G146" s="65"/>
      <c r="H146" s="69"/>
      <c r="I146" s="70"/>
      <c r="J146" s="70"/>
      <c r="K146" s="34" t="s">
        <v>65</v>
      </c>
      <c r="L146" s="77">
        <v>146</v>
      </c>
      <c r="M146" s="77"/>
      <c r="N146" s="72"/>
      <c r="O146" s="79" t="s">
        <v>495</v>
      </c>
      <c r="P146" s="81">
        <v>43685.01105324074</v>
      </c>
      <c r="Q146" s="79" t="s">
        <v>571</v>
      </c>
      <c r="R146" s="79"/>
      <c r="S146" s="79"/>
      <c r="T146" s="79"/>
      <c r="U146" s="79"/>
      <c r="V146" s="84" t="s">
        <v>1195</v>
      </c>
      <c r="W146" s="81">
        <v>43685.01105324074</v>
      </c>
      <c r="X146" s="84" t="s">
        <v>1396</v>
      </c>
      <c r="Y146" s="79"/>
      <c r="Z146" s="79"/>
      <c r="AA146" s="82" t="s">
        <v>1717</v>
      </c>
      <c r="AB146" s="79"/>
      <c r="AC146" s="79" t="b">
        <v>0</v>
      </c>
      <c r="AD146" s="79">
        <v>0</v>
      </c>
      <c r="AE146" s="82" t="s">
        <v>1938</v>
      </c>
      <c r="AF146" s="79" t="b">
        <v>1</v>
      </c>
      <c r="AG146" s="79" t="s">
        <v>1948</v>
      </c>
      <c r="AH146" s="79"/>
      <c r="AI146" s="82" t="s">
        <v>1952</v>
      </c>
      <c r="AJ146" s="79" t="b">
        <v>0</v>
      </c>
      <c r="AK146" s="79">
        <v>1</v>
      </c>
      <c r="AL146" s="82" t="s">
        <v>1716</v>
      </c>
      <c r="AM146" s="79" t="s">
        <v>1961</v>
      </c>
      <c r="AN146" s="79" t="b">
        <v>0</v>
      </c>
      <c r="AO146" s="82" t="s">
        <v>1716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11</v>
      </c>
      <c r="BC146" s="78" t="str">
        <f>REPLACE(INDEX(GroupVertices[Group],MATCH(Edges[[#This Row],[Vertex 2]],GroupVertices[Vertex],0)),1,1,"")</f>
        <v>11</v>
      </c>
      <c r="BD146" s="48">
        <v>1</v>
      </c>
      <c r="BE146" s="49">
        <v>5.555555555555555</v>
      </c>
      <c r="BF146" s="48">
        <v>0</v>
      </c>
      <c r="BG146" s="49">
        <v>0</v>
      </c>
      <c r="BH146" s="48">
        <v>0</v>
      </c>
      <c r="BI146" s="49">
        <v>0</v>
      </c>
      <c r="BJ146" s="48">
        <v>17</v>
      </c>
      <c r="BK146" s="49">
        <v>94.44444444444444</v>
      </c>
      <c r="BL146" s="48">
        <v>18</v>
      </c>
    </row>
    <row r="147" spans="1:64" ht="15">
      <c r="A147" s="64" t="s">
        <v>313</v>
      </c>
      <c r="B147" s="64" t="s">
        <v>314</v>
      </c>
      <c r="C147" s="65" t="s">
        <v>5566</v>
      </c>
      <c r="D147" s="66">
        <v>3</v>
      </c>
      <c r="E147" s="67" t="s">
        <v>132</v>
      </c>
      <c r="F147" s="68">
        <v>35</v>
      </c>
      <c r="G147" s="65"/>
      <c r="H147" s="69"/>
      <c r="I147" s="70"/>
      <c r="J147" s="70"/>
      <c r="K147" s="34" t="s">
        <v>66</v>
      </c>
      <c r="L147" s="77">
        <v>147</v>
      </c>
      <c r="M147" s="77"/>
      <c r="N147" s="72"/>
      <c r="O147" s="79" t="s">
        <v>495</v>
      </c>
      <c r="P147" s="81">
        <v>43684.90403935185</v>
      </c>
      <c r="Q147" s="79" t="s">
        <v>570</v>
      </c>
      <c r="R147" s="84" t="s">
        <v>756</v>
      </c>
      <c r="S147" s="79" t="s">
        <v>841</v>
      </c>
      <c r="T147" s="79" t="s">
        <v>931</v>
      </c>
      <c r="U147" s="79"/>
      <c r="V147" s="84" t="s">
        <v>1194</v>
      </c>
      <c r="W147" s="81">
        <v>43684.90403935185</v>
      </c>
      <c r="X147" s="84" t="s">
        <v>1395</v>
      </c>
      <c r="Y147" s="79"/>
      <c r="Z147" s="79"/>
      <c r="AA147" s="82" t="s">
        <v>1716</v>
      </c>
      <c r="AB147" s="79"/>
      <c r="AC147" s="79" t="b">
        <v>0</v>
      </c>
      <c r="AD147" s="79">
        <v>3</v>
      </c>
      <c r="AE147" s="82" t="s">
        <v>1938</v>
      </c>
      <c r="AF147" s="79" t="b">
        <v>1</v>
      </c>
      <c r="AG147" s="79" t="s">
        <v>1948</v>
      </c>
      <c r="AH147" s="79"/>
      <c r="AI147" s="82" t="s">
        <v>1952</v>
      </c>
      <c r="AJ147" s="79" t="b">
        <v>0</v>
      </c>
      <c r="AK147" s="79">
        <v>1</v>
      </c>
      <c r="AL147" s="82" t="s">
        <v>1938</v>
      </c>
      <c r="AM147" s="79" t="s">
        <v>1959</v>
      </c>
      <c r="AN147" s="79" t="b">
        <v>0</v>
      </c>
      <c r="AO147" s="82" t="s">
        <v>1716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11</v>
      </c>
      <c r="BC147" s="78" t="str">
        <f>REPLACE(INDEX(GroupVertices[Group],MATCH(Edges[[#This Row],[Vertex 2]],GroupVertices[Vertex],0)),1,1,"")</f>
        <v>11</v>
      </c>
      <c r="BD147" s="48"/>
      <c r="BE147" s="49"/>
      <c r="BF147" s="48"/>
      <c r="BG147" s="49"/>
      <c r="BH147" s="48"/>
      <c r="BI147" s="49"/>
      <c r="BJ147" s="48"/>
      <c r="BK147" s="49"/>
      <c r="BL147" s="48"/>
    </row>
    <row r="148" spans="1:64" ht="15">
      <c r="A148" s="64" t="s">
        <v>314</v>
      </c>
      <c r="B148" s="64" t="s">
        <v>313</v>
      </c>
      <c r="C148" s="65" t="s">
        <v>5566</v>
      </c>
      <c r="D148" s="66">
        <v>3</v>
      </c>
      <c r="E148" s="67" t="s">
        <v>132</v>
      </c>
      <c r="F148" s="68">
        <v>35</v>
      </c>
      <c r="G148" s="65"/>
      <c r="H148" s="69"/>
      <c r="I148" s="70"/>
      <c r="J148" s="70"/>
      <c r="K148" s="34" t="s">
        <v>66</v>
      </c>
      <c r="L148" s="77">
        <v>148</v>
      </c>
      <c r="M148" s="77"/>
      <c r="N148" s="72"/>
      <c r="O148" s="79" t="s">
        <v>495</v>
      </c>
      <c r="P148" s="81">
        <v>43685.01105324074</v>
      </c>
      <c r="Q148" s="79" t="s">
        <v>571</v>
      </c>
      <c r="R148" s="79"/>
      <c r="S148" s="79"/>
      <c r="T148" s="79"/>
      <c r="U148" s="79"/>
      <c r="V148" s="84" t="s">
        <v>1195</v>
      </c>
      <c r="W148" s="81">
        <v>43685.01105324074</v>
      </c>
      <c r="X148" s="84" t="s">
        <v>1396</v>
      </c>
      <c r="Y148" s="79"/>
      <c r="Z148" s="79"/>
      <c r="AA148" s="82" t="s">
        <v>1717</v>
      </c>
      <c r="AB148" s="79"/>
      <c r="AC148" s="79" t="b">
        <v>0</v>
      </c>
      <c r="AD148" s="79">
        <v>0</v>
      </c>
      <c r="AE148" s="82" t="s">
        <v>1938</v>
      </c>
      <c r="AF148" s="79" t="b">
        <v>1</v>
      </c>
      <c r="AG148" s="79" t="s">
        <v>1948</v>
      </c>
      <c r="AH148" s="79"/>
      <c r="AI148" s="82" t="s">
        <v>1952</v>
      </c>
      <c r="AJ148" s="79" t="b">
        <v>0</v>
      </c>
      <c r="AK148" s="79">
        <v>1</v>
      </c>
      <c r="AL148" s="82" t="s">
        <v>1716</v>
      </c>
      <c r="AM148" s="79" t="s">
        <v>1961</v>
      </c>
      <c r="AN148" s="79" t="b">
        <v>0</v>
      </c>
      <c r="AO148" s="82" t="s">
        <v>1716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11</v>
      </c>
      <c r="BC148" s="78" t="str">
        <f>REPLACE(INDEX(GroupVertices[Group],MATCH(Edges[[#This Row],[Vertex 2]],GroupVertices[Vertex],0)),1,1,"")</f>
        <v>11</v>
      </c>
      <c r="BD148" s="48"/>
      <c r="BE148" s="49"/>
      <c r="BF148" s="48"/>
      <c r="BG148" s="49"/>
      <c r="BH148" s="48"/>
      <c r="BI148" s="49"/>
      <c r="BJ148" s="48"/>
      <c r="BK148" s="49"/>
      <c r="BL148" s="48"/>
    </row>
    <row r="149" spans="1:64" ht="15">
      <c r="A149" s="64" t="s">
        <v>315</v>
      </c>
      <c r="B149" s="64" t="s">
        <v>449</v>
      </c>
      <c r="C149" s="65" t="s">
        <v>5566</v>
      </c>
      <c r="D149" s="66">
        <v>3</v>
      </c>
      <c r="E149" s="67" t="s">
        <v>132</v>
      </c>
      <c r="F149" s="68">
        <v>35</v>
      </c>
      <c r="G149" s="65"/>
      <c r="H149" s="69"/>
      <c r="I149" s="70"/>
      <c r="J149" s="70"/>
      <c r="K149" s="34" t="s">
        <v>65</v>
      </c>
      <c r="L149" s="77">
        <v>149</v>
      </c>
      <c r="M149" s="77"/>
      <c r="N149" s="72"/>
      <c r="O149" s="79" t="s">
        <v>495</v>
      </c>
      <c r="P149" s="81">
        <v>43685.076574074075</v>
      </c>
      <c r="Q149" s="79" t="s">
        <v>572</v>
      </c>
      <c r="R149" s="84" t="s">
        <v>757</v>
      </c>
      <c r="S149" s="79" t="s">
        <v>847</v>
      </c>
      <c r="T149" s="79" t="s">
        <v>932</v>
      </c>
      <c r="U149" s="79"/>
      <c r="V149" s="84" t="s">
        <v>1196</v>
      </c>
      <c r="W149" s="81">
        <v>43685.076574074075</v>
      </c>
      <c r="X149" s="84" t="s">
        <v>1397</v>
      </c>
      <c r="Y149" s="79"/>
      <c r="Z149" s="79"/>
      <c r="AA149" s="82" t="s">
        <v>1718</v>
      </c>
      <c r="AB149" s="79"/>
      <c r="AC149" s="79" t="b">
        <v>0</v>
      </c>
      <c r="AD149" s="79">
        <v>3</v>
      </c>
      <c r="AE149" s="82" t="s">
        <v>1938</v>
      </c>
      <c r="AF149" s="79" t="b">
        <v>0</v>
      </c>
      <c r="AG149" s="79" t="s">
        <v>1948</v>
      </c>
      <c r="AH149" s="79"/>
      <c r="AI149" s="82" t="s">
        <v>1938</v>
      </c>
      <c r="AJ149" s="79" t="b">
        <v>0</v>
      </c>
      <c r="AK149" s="79">
        <v>1</v>
      </c>
      <c r="AL149" s="82" t="s">
        <v>1938</v>
      </c>
      <c r="AM149" s="79" t="s">
        <v>1959</v>
      </c>
      <c r="AN149" s="79" t="b">
        <v>0</v>
      </c>
      <c r="AO149" s="82" t="s">
        <v>1718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18</v>
      </c>
      <c r="BC149" s="78" t="str">
        <f>REPLACE(INDEX(GroupVertices[Group],MATCH(Edges[[#This Row],[Vertex 2]],GroupVertices[Vertex],0)),1,1,"")</f>
        <v>18</v>
      </c>
      <c r="BD149" s="48"/>
      <c r="BE149" s="49"/>
      <c r="BF149" s="48"/>
      <c r="BG149" s="49"/>
      <c r="BH149" s="48"/>
      <c r="BI149" s="49"/>
      <c r="BJ149" s="48"/>
      <c r="BK149" s="49"/>
      <c r="BL149" s="48"/>
    </row>
    <row r="150" spans="1:64" ht="15">
      <c r="A150" s="64" t="s">
        <v>316</v>
      </c>
      <c r="B150" s="64" t="s">
        <v>450</v>
      </c>
      <c r="C150" s="65" t="s">
        <v>5566</v>
      </c>
      <c r="D150" s="66">
        <v>3</v>
      </c>
      <c r="E150" s="67" t="s">
        <v>132</v>
      </c>
      <c r="F150" s="68">
        <v>35</v>
      </c>
      <c r="G150" s="65"/>
      <c r="H150" s="69"/>
      <c r="I150" s="70"/>
      <c r="J150" s="70"/>
      <c r="K150" s="34" t="s">
        <v>65</v>
      </c>
      <c r="L150" s="77">
        <v>150</v>
      </c>
      <c r="M150" s="77"/>
      <c r="N150" s="72"/>
      <c r="O150" s="79" t="s">
        <v>495</v>
      </c>
      <c r="P150" s="81">
        <v>43685.14766203704</v>
      </c>
      <c r="Q150" s="79" t="s">
        <v>573</v>
      </c>
      <c r="R150" s="79"/>
      <c r="S150" s="79"/>
      <c r="T150" s="79" t="s">
        <v>893</v>
      </c>
      <c r="U150" s="79"/>
      <c r="V150" s="84" t="s">
        <v>1197</v>
      </c>
      <c r="W150" s="81">
        <v>43685.14766203704</v>
      </c>
      <c r="X150" s="84" t="s">
        <v>1398</v>
      </c>
      <c r="Y150" s="79"/>
      <c r="Z150" s="79"/>
      <c r="AA150" s="82" t="s">
        <v>1719</v>
      </c>
      <c r="AB150" s="79"/>
      <c r="AC150" s="79" t="b">
        <v>0</v>
      </c>
      <c r="AD150" s="79">
        <v>0</v>
      </c>
      <c r="AE150" s="82" t="s">
        <v>1943</v>
      </c>
      <c r="AF150" s="79" t="b">
        <v>0</v>
      </c>
      <c r="AG150" s="79" t="s">
        <v>1948</v>
      </c>
      <c r="AH150" s="79"/>
      <c r="AI150" s="82" t="s">
        <v>1938</v>
      </c>
      <c r="AJ150" s="79" t="b">
        <v>0</v>
      </c>
      <c r="AK150" s="79">
        <v>0</v>
      </c>
      <c r="AL150" s="82" t="s">
        <v>1938</v>
      </c>
      <c r="AM150" s="79" t="s">
        <v>1961</v>
      </c>
      <c r="AN150" s="79" t="b">
        <v>0</v>
      </c>
      <c r="AO150" s="82" t="s">
        <v>1719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26</v>
      </c>
      <c r="BC150" s="78" t="str">
        <f>REPLACE(INDEX(GroupVertices[Group],MATCH(Edges[[#This Row],[Vertex 2]],GroupVertices[Vertex],0)),1,1,"")</f>
        <v>26</v>
      </c>
      <c r="BD150" s="48"/>
      <c r="BE150" s="49"/>
      <c r="BF150" s="48"/>
      <c r="BG150" s="49"/>
      <c r="BH150" s="48"/>
      <c r="BI150" s="49"/>
      <c r="BJ150" s="48"/>
      <c r="BK150" s="49"/>
      <c r="BL150" s="48"/>
    </row>
    <row r="151" spans="1:64" ht="15">
      <c r="A151" s="64" t="s">
        <v>316</v>
      </c>
      <c r="B151" s="64" t="s">
        <v>451</v>
      </c>
      <c r="C151" s="65" t="s">
        <v>5566</v>
      </c>
      <c r="D151" s="66">
        <v>3</v>
      </c>
      <c r="E151" s="67" t="s">
        <v>132</v>
      </c>
      <c r="F151" s="68">
        <v>35</v>
      </c>
      <c r="G151" s="65"/>
      <c r="H151" s="69"/>
      <c r="I151" s="70"/>
      <c r="J151" s="70"/>
      <c r="K151" s="34" t="s">
        <v>65</v>
      </c>
      <c r="L151" s="77">
        <v>151</v>
      </c>
      <c r="M151" s="77"/>
      <c r="N151" s="72"/>
      <c r="O151" s="79" t="s">
        <v>496</v>
      </c>
      <c r="P151" s="81">
        <v>43685.14766203704</v>
      </c>
      <c r="Q151" s="79" t="s">
        <v>573</v>
      </c>
      <c r="R151" s="79"/>
      <c r="S151" s="79"/>
      <c r="T151" s="79" t="s">
        <v>893</v>
      </c>
      <c r="U151" s="79"/>
      <c r="V151" s="84" t="s">
        <v>1197</v>
      </c>
      <c r="W151" s="81">
        <v>43685.14766203704</v>
      </c>
      <c r="X151" s="84" t="s">
        <v>1398</v>
      </c>
      <c r="Y151" s="79"/>
      <c r="Z151" s="79"/>
      <c r="AA151" s="82" t="s">
        <v>1719</v>
      </c>
      <c r="AB151" s="79"/>
      <c r="AC151" s="79" t="b">
        <v>0</v>
      </c>
      <c r="AD151" s="79">
        <v>0</v>
      </c>
      <c r="AE151" s="82" t="s">
        <v>1943</v>
      </c>
      <c r="AF151" s="79" t="b">
        <v>0</v>
      </c>
      <c r="AG151" s="79" t="s">
        <v>1948</v>
      </c>
      <c r="AH151" s="79"/>
      <c r="AI151" s="82" t="s">
        <v>1938</v>
      </c>
      <c r="AJ151" s="79" t="b">
        <v>0</v>
      </c>
      <c r="AK151" s="79">
        <v>0</v>
      </c>
      <c r="AL151" s="82" t="s">
        <v>1938</v>
      </c>
      <c r="AM151" s="79" t="s">
        <v>1961</v>
      </c>
      <c r="AN151" s="79" t="b">
        <v>0</v>
      </c>
      <c r="AO151" s="82" t="s">
        <v>1719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26</v>
      </c>
      <c r="BC151" s="78" t="str">
        <f>REPLACE(INDEX(GroupVertices[Group],MATCH(Edges[[#This Row],[Vertex 2]],GroupVertices[Vertex],0)),1,1,"")</f>
        <v>26</v>
      </c>
      <c r="BD151" s="48">
        <v>2</v>
      </c>
      <c r="BE151" s="49">
        <v>5.882352941176471</v>
      </c>
      <c r="BF151" s="48">
        <v>1</v>
      </c>
      <c r="BG151" s="49">
        <v>2.9411764705882355</v>
      </c>
      <c r="BH151" s="48">
        <v>0</v>
      </c>
      <c r="BI151" s="49">
        <v>0</v>
      </c>
      <c r="BJ151" s="48">
        <v>31</v>
      </c>
      <c r="BK151" s="49">
        <v>91.17647058823529</v>
      </c>
      <c r="BL151" s="48">
        <v>34</v>
      </c>
    </row>
    <row r="152" spans="1:64" ht="15">
      <c r="A152" s="64" t="s">
        <v>315</v>
      </c>
      <c r="B152" s="64" t="s">
        <v>452</v>
      </c>
      <c r="C152" s="65" t="s">
        <v>5566</v>
      </c>
      <c r="D152" s="66">
        <v>3</v>
      </c>
      <c r="E152" s="67" t="s">
        <v>132</v>
      </c>
      <c r="F152" s="68">
        <v>35</v>
      </c>
      <c r="G152" s="65"/>
      <c r="H152" s="69"/>
      <c r="I152" s="70"/>
      <c r="J152" s="70"/>
      <c r="K152" s="34" t="s">
        <v>65</v>
      </c>
      <c r="L152" s="77">
        <v>152</v>
      </c>
      <c r="M152" s="77"/>
      <c r="N152" s="72"/>
      <c r="O152" s="79" t="s">
        <v>495</v>
      </c>
      <c r="P152" s="81">
        <v>43685.076574074075</v>
      </c>
      <c r="Q152" s="79" t="s">
        <v>572</v>
      </c>
      <c r="R152" s="84" t="s">
        <v>757</v>
      </c>
      <c r="S152" s="79" t="s">
        <v>847</v>
      </c>
      <c r="T152" s="79" t="s">
        <v>932</v>
      </c>
      <c r="U152" s="79"/>
      <c r="V152" s="84" t="s">
        <v>1196</v>
      </c>
      <c r="W152" s="81">
        <v>43685.076574074075</v>
      </c>
      <c r="X152" s="84" t="s">
        <v>1397</v>
      </c>
      <c r="Y152" s="79"/>
      <c r="Z152" s="79"/>
      <c r="AA152" s="82" t="s">
        <v>1718</v>
      </c>
      <c r="AB152" s="79"/>
      <c r="AC152" s="79" t="b">
        <v>0</v>
      </c>
      <c r="AD152" s="79">
        <v>3</v>
      </c>
      <c r="AE152" s="82" t="s">
        <v>1938</v>
      </c>
      <c r="AF152" s="79" t="b">
        <v>0</v>
      </c>
      <c r="AG152" s="79" t="s">
        <v>1948</v>
      </c>
      <c r="AH152" s="79"/>
      <c r="AI152" s="82" t="s">
        <v>1938</v>
      </c>
      <c r="AJ152" s="79" t="b">
        <v>0</v>
      </c>
      <c r="AK152" s="79">
        <v>1</v>
      </c>
      <c r="AL152" s="82" t="s">
        <v>1938</v>
      </c>
      <c r="AM152" s="79" t="s">
        <v>1959</v>
      </c>
      <c r="AN152" s="79" t="b">
        <v>0</v>
      </c>
      <c r="AO152" s="82" t="s">
        <v>1718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18</v>
      </c>
      <c r="BC152" s="78" t="str">
        <f>REPLACE(INDEX(GroupVertices[Group],MATCH(Edges[[#This Row],[Vertex 2]],GroupVertices[Vertex],0)),1,1,"")</f>
        <v>18</v>
      </c>
      <c r="BD152" s="48">
        <v>0</v>
      </c>
      <c r="BE152" s="49">
        <v>0</v>
      </c>
      <c r="BF152" s="48">
        <v>0</v>
      </c>
      <c r="BG152" s="49">
        <v>0</v>
      </c>
      <c r="BH152" s="48">
        <v>0</v>
      </c>
      <c r="BI152" s="49">
        <v>0</v>
      </c>
      <c r="BJ152" s="48">
        <v>30</v>
      </c>
      <c r="BK152" s="49">
        <v>100</v>
      </c>
      <c r="BL152" s="48">
        <v>30</v>
      </c>
    </row>
    <row r="153" spans="1:64" ht="15">
      <c r="A153" s="64" t="s">
        <v>317</v>
      </c>
      <c r="B153" s="64" t="s">
        <v>452</v>
      </c>
      <c r="C153" s="65" t="s">
        <v>5566</v>
      </c>
      <c r="D153" s="66">
        <v>3</v>
      </c>
      <c r="E153" s="67" t="s">
        <v>132</v>
      </c>
      <c r="F153" s="68">
        <v>35</v>
      </c>
      <c r="G153" s="65"/>
      <c r="H153" s="69"/>
      <c r="I153" s="70"/>
      <c r="J153" s="70"/>
      <c r="K153" s="34" t="s">
        <v>65</v>
      </c>
      <c r="L153" s="77">
        <v>153</v>
      </c>
      <c r="M153" s="77"/>
      <c r="N153" s="72"/>
      <c r="O153" s="79" t="s">
        <v>495</v>
      </c>
      <c r="P153" s="81">
        <v>43685.15424768518</v>
      </c>
      <c r="Q153" s="79" t="s">
        <v>574</v>
      </c>
      <c r="R153" s="79"/>
      <c r="S153" s="79"/>
      <c r="T153" s="79"/>
      <c r="U153" s="79"/>
      <c r="V153" s="84" t="s">
        <v>1198</v>
      </c>
      <c r="W153" s="81">
        <v>43685.15424768518</v>
      </c>
      <c r="X153" s="84" t="s">
        <v>1399</v>
      </c>
      <c r="Y153" s="79"/>
      <c r="Z153" s="79"/>
      <c r="AA153" s="82" t="s">
        <v>1720</v>
      </c>
      <c r="AB153" s="79"/>
      <c r="AC153" s="79" t="b">
        <v>0</v>
      </c>
      <c r="AD153" s="79">
        <v>0</v>
      </c>
      <c r="AE153" s="82" t="s">
        <v>1938</v>
      </c>
      <c r="AF153" s="79" t="b">
        <v>0</v>
      </c>
      <c r="AG153" s="79" t="s">
        <v>1948</v>
      </c>
      <c r="AH153" s="79"/>
      <c r="AI153" s="82" t="s">
        <v>1938</v>
      </c>
      <c r="AJ153" s="79" t="b">
        <v>0</v>
      </c>
      <c r="AK153" s="79">
        <v>1</v>
      </c>
      <c r="AL153" s="82" t="s">
        <v>1718</v>
      </c>
      <c r="AM153" s="79" t="s">
        <v>1961</v>
      </c>
      <c r="AN153" s="79" t="b">
        <v>0</v>
      </c>
      <c r="AO153" s="82" t="s">
        <v>1718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18</v>
      </c>
      <c r="BC153" s="78" t="str">
        <f>REPLACE(INDEX(GroupVertices[Group],MATCH(Edges[[#This Row],[Vertex 2]],GroupVertices[Vertex],0)),1,1,"")</f>
        <v>18</v>
      </c>
      <c r="BD153" s="48"/>
      <c r="BE153" s="49"/>
      <c r="BF153" s="48"/>
      <c r="BG153" s="49"/>
      <c r="BH153" s="48"/>
      <c r="BI153" s="49"/>
      <c r="BJ153" s="48"/>
      <c r="BK153" s="49"/>
      <c r="BL153" s="48"/>
    </row>
    <row r="154" spans="1:64" ht="15">
      <c r="A154" s="64" t="s">
        <v>317</v>
      </c>
      <c r="B154" s="64" t="s">
        <v>315</v>
      </c>
      <c r="C154" s="65" t="s">
        <v>5566</v>
      </c>
      <c r="D154" s="66">
        <v>3</v>
      </c>
      <c r="E154" s="67" t="s">
        <v>132</v>
      </c>
      <c r="F154" s="68">
        <v>35</v>
      </c>
      <c r="G154" s="65"/>
      <c r="H154" s="69"/>
      <c r="I154" s="70"/>
      <c r="J154" s="70"/>
      <c r="K154" s="34" t="s">
        <v>65</v>
      </c>
      <c r="L154" s="77">
        <v>154</v>
      </c>
      <c r="M154" s="77"/>
      <c r="N154" s="72"/>
      <c r="O154" s="79" t="s">
        <v>495</v>
      </c>
      <c r="P154" s="81">
        <v>43685.15424768518</v>
      </c>
      <c r="Q154" s="79" t="s">
        <v>574</v>
      </c>
      <c r="R154" s="79"/>
      <c r="S154" s="79"/>
      <c r="T154" s="79"/>
      <c r="U154" s="79"/>
      <c r="V154" s="84" t="s">
        <v>1198</v>
      </c>
      <c r="W154" s="81">
        <v>43685.15424768518</v>
      </c>
      <c r="X154" s="84" t="s">
        <v>1399</v>
      </c>
      <c r="Y154" s="79"/>
      <c r="Z154" s="79"/>
      <c r="AA154" s="82" t="s">
        <v>1720</v>
      </c>
      <c r="AB154" s="79"/>
      <c r="AC154" s="79" t="b">
        <v>0</v>
      </c>
      <c r="AD154" s="79">
        <v>0</v>
      </c>
      <c r="AE154" s="82" t="s">
        <v>1938</v>
      </c>
      <c r="AF154" s="79" t="b">
        <v>0</v>
      </c>
      <c r="AG154" s="79" t="s">
        <v>1948</v>
      </c>
      <c r="AH154" s="79"/>
      <c r="AI154" s="82" t="s">
        <v>1938</v>
      </c>
      <c r="AJ154" s="79" t="b">
        <v>0</v>
      </c>
      <c r="AK154" s="79">
        <v>1</v>
      </c>
      <c r="AL154" s="82" t="s">
        <v>1718</v>
      </c>
      <c r="AM154" s="79" t="s">
        <v>1961</v>
      </c>
      <c r="AN154" s="79" t="b">
        <v>0</v>
      </c>
      <c r="AO154" s="82" t="s">
        <v>1718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18</v>
      </c>
      <c r="BC154" s="78" t="str">
        <f>REPLACE(INDEX(GroupVertices[Group],MATCH(Edges[[#This Row],[Vertex 2]],GroupVertices[Vertex],0)),1,1,"")</f>
        <v>18</v>
      </c>
      <c r="BD154" s="48">
        <v>0</v>
      </c>
      <c r="BE154" s="49">
        <v>0</v>
      </c>
      <c r="BF154" s="48">
        <v>0</v>
      </c>
      <c r="BG154" s="49">
        <v>0</v>
      </c>
      <c r="BH154" s="48">
        <v>0</v>
      </c>
      <c r="BI154" s="49">
        <v>0</v>
      </c>
      <c r="BJ154" s="48">
        <v>25</v>
      </c>
      <c r="BK154" s="49">
        <v>100</v>
      </c>
      <c r="BL154" s="48">
        <v>25</v>
      </c>
    </row>
    <row r="155" spans="1:64" ht="15">
      <c r="A155" s="64" t="s">
        <v>318</v>
      </c>
      <c r="B155" s="64" t="s">
        <v>429</v>
      </c>
      <c r="C155" s="65" t="s">
        <v>5566</v>
      </c>
      <c r="D155" s="66">
        <v>3</v>
      </c>
      <c r="E155" s="67" t="s">
        <v>132</v>
      </c>
      <c r="F155" s="68">
        <v>35</v>
      </c>
      <c r="G155" s="65"/>
      <c r="H155" s="69"/>
      <c r="I155" s="70"/>
      <c r="J155" s="70"/>
      <c r="K155" s="34" t="s">
        <v>65</v>
      </c>
      <c r="L155" s="77">
        <v>155</v>
      </c>
      <c r="M155" s="77"/>
      <c r="N155" s="72"/>
      <c r="O155" s="79" t="s">
        <v>495</v>
      </c>
      <c r="P155" s="81">
        <v>43679.18696759259</v>
      </c>
      <c r="Q155" s="79" t="s">
        <v>514</v>
      </c>
      <c r="R155" s="79"/>
      <c r="S155" s="79"/>
      <c r="T155" s="79" t="s">
        <v>895</v>
      </c>
      <c r="U155" s="79"/>
      <c r="V155" s="84" t="s">
        <v>1199</v>
      </c>
      <c r="W155" s="81">
        <v>43679.18696759259</v>
      </c>
      <c r="X155" s="84" t="s">
        <v>1400</v>
      </c>
      <c r="Y155" s="79"/>
      <c r="Z155" s="79"/>
      <c r="AA155" s="82" t="s">
        <v>1721</v>
      </c>
      <c r="AB155" s="79"/>
      <c r="AC155" s="79" t="b">
        <v>0</v>
      </c>
      <c r="AD155" s="79">
        <v>0</v>
      </c>
      <c r="AE155" s="82" t="s">
        <v>1938</v>
      </c>
      <c r="AF155" s="79" t="b">
        <v>0</v>
      </c>
      <c r="AG155" s="79" t="s">
        <v>1948</v>
      </c>
      <c r="AH155" s="79"/>
      <c r="AI155" s="82" t="s">
        <v>1938</v>
      </c>
      <c r="AJ155" s="79" t="b">
        <v>0</v>
      </c>
      <c r="AK155" s="79">
        <v>4</v>
      </c>
      <c r="AL155" s="82" t="s">
        <v>1782</v>
      </c>
      <c r="AM155" s="79" t="s">
        <v>1969</v>
      </c>
      <c r="AN155" s="79" t="b">
        <v>0</v>
      </c>
      <c r="AO155" s="82" t="s">
        <v>1782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318</v>
      </c>
      <c r="B156" s="64" t="s">
        <v>353</v>
      </c>
      <c r="C156" s="65" t="s">
        <v>5567</v>
      </c>
      <c r="D156" s="66">
        <v>6.5</v>
      </c>
      <c r="E156" s="67" t="s">
        <v>136</v>
      </c>
      <c r="F156" s="68">
        <v>23.5</v>
      </c>
      <c r="G156" s="65"/>
      <c r="H156" s="69"/>
      <c r="I156" s="70"/>
      <c r="J156" s="70"/>
      <c r="K156" s="34" t="s">
        <v>65</v>
      </c>
      <c r="L156" s="77">
        <v>156</v>
      </c>
      <c r="M156" s="77"/>
      <c r="N156" s="72"/>
      <c r="O156" s="79" t="s">
        <v>495</v>
      </c>
      <c r="P156" s="81">
        <v>43679.18696759259</v>
      </c>
      <c r="Q156" s="79" t="s">
        <v>514</v>
      </c>
      <c r="R156" s="79"/>
      <c r="S156" s="79"/>
      <c r="T156" s="79" t="s">
        <v>895</v>
      </c>
      <c r="U156" s="79"/>
      <c r="V156" s="84" t="s">
        <v>1199</v>
      </c>
      <c r="W156" s="81">
        <v>43679.18696759259</v>
      </c>
      <c r="X156" s="84" t="s">
        <v>1400</v>
      </c>
      <c r="Y156" s="79"/>
      <c r="Z156" s="79"/>
      <c r="AA156" s="82" t="s">
        <v>1721</v>
      </c>
      <c r="AB156" s="79"/>
      <c r="AC156" s="79" t="b">
        <v>0</v>
      </c>
      <c r="AD156" s="79">
        <v>0</v>
      </c>
      <c r="AE156" s="82" t="s">
        <v>1938</v>
      </c>
      <c r="AF156" s="79" t="b">
        <v>0</v>
      </c>
      <c r="AG156" s="79" t="s">
        <v>1948</v>
      </c>
      <c r="AH156" s="79"/>
      <c r="AI156" s="82" t="s">
        <v>1938</v>
      </c>
      <c r="AJ156" s="79" t="b">
        <v>0</v>
      </c>
      <c r="AK156" s="79">
        <v>4</v>
      </c>
      <c r="AL156" s="82" t="s">
        <v>1782</v>
      </c>
      <c r="AM156" s="79" t="s">
        <v>1969</v>
      </c>
      <c r="AN156" s="79" t="b">
        <v>0</v>
      </c>
      <c r="AO156" s="82" t="s">
        <v>1782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16</v>
      </c>
      <c r="BK156" s="49">
        <v>100</v>
      </c>
      <c r="BL156" s="48">
        <v>16</v>
      </c>
    </row>
    <row r="157" spans="1:64" ht="15">
      <c r="A157" s="64" t="s">
        <v>318</v>
      </c>
      <c r="B157" s="64" t="s">
        <v>353</v>
      </c>
      <c r="C157" s="65" t="s">
        <v>5567</v>
      </c>
      <c r="D157" s="66">
        <v>6.5</v>
      </c>
      <c r="E157" s="67" t="s">
        <v>136</v>
      </c>
      <c r="F157" s="68">
        <v>23.5</v>
      </c>
      <c r="G157" s="65"/>
      <c r="H157" s="69"/>
      <c r="I157" s="70"/>
      <c r="J157" s="70"/>
      <c r="K157" s="34" t="s">
        <v>65</v>
      </c>
      <c r="L157" s="77">
        <v>157</v>
      </c>
      <c r="M157" s="77"/>
      <c r="N157" s="72"/>
      <c r="O157" s="79" t="s">
        <v>495</v>
      </c>
      <c r="P157" s="81">
        <v>43685.154490740744</v>
      </c>
      <c r="Q157" s="79" t="s">
        <v>568</v>
      </c>
      <c r="R157" s="79"/>
      <c r="S157" s="79"/>
      <c r="T157" s="79"/>
      <c r="U157" s="79"/>
      <c r="V157" s="84" t="s">
        <v>1199</v>
      </c>
      <c r="W157" s="81">
        <v>43685.154490740744</v>
      </c>
      <c r="X157" s="84" t="s">
        <v>1401</v>
      </c>
      <c r="Y157" s="79"/>
      <c r="Z157" s="79"/>
      <c r="AA157" s="82" t="s">
        <v>1722</v>
      </c>
      <c r="AB157" s="79"/>
      <c r="AC157" s="79" t="b">
        <v>0</v>
      </c>
      <c r="AD157" s="79">
        <v>0</v>
      </c>
      <c r="AE157" s="82" t="s">
        <v>1938</v>
      </c>
      <c r="AF157" s="79" t="b">
        <v>0</v>
      </c>
      <c r="AG157" s="79" t="s">
        <v>1948</v>
      </c>
      <c r="AH157" s="79"/>
      <c r="AI157" s="82" t="s">
        <v>1938</v>
      </c>
      <c r="AJ157" s="79" t="b">
        <v>0</v>
      </c>
      <c r="AK157" s="79">
        <v>2</v>
      </c>
      <c r="AL157" s="82" t="s">
        <v>1858</v>
      </c>
      <c r="AM157" s="79" t="s">
        <v>1969</v>
      </c>
      <c r="AN157" s="79" t="b">
        <v>0</v>
      </c>
      <c r="AO157" s="82" t="s">
        <v>1858</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2</v>
      </c>
      <c r="BC157" s="78" t="str">
        <f>REPLACE(INDEX(GroupVertices[Group],MATCH(Edges[[#This Row],[Vertex 2]],GroupVertices[Vertex],0)),1,1,"")</f>
        <v>2</v>
      </c>
      <c r="BD157" s="48">
        <v>0</v>
      </c>
      <c r="BE157" s="49">
        <v>0</v>
      </c>
      <c r="BF157" s="48">
        <v>1</v>
      </c>
      <c r="BG157" s="49">
        <v>5.882352941176471</v>
      </c>
      <c r="BH157" s="48">
        <v>0</v>
      </c>
      <c r="BI157" s="49">
        <v>0</v>
      </c>
      <c r="BJ157" s="48">
        <v>16</v>
      </c>
      <c r="BK157" s="49">
        <v>94.11764705882354</v>
      </c>
      <c r="BL157" s="48">
        <v>17</v>
      </c>
    </row>
    <row r="158" spans="1:64" ht="15">
      <c r="A158" s="64" t="s">
        <v>319</v>
      </c>
      <c r="B158" s="64" t="s">
        <v>339</v>
      </c>
      <c r="C158" s="65" t="s">
        <v>5566</v>
      </c>
      <c r="D158" s="66">
        <v>3</v>
      </c>
      <c r="E158" s="67" t="s">
        <v>132</v>
      </c>
      <c r="F158" s="68">
        <v>35</v>
      </c>
      <c r="G158" s="65"/>
      <c r="H158" s="69"/>
      <c r="I158" s="70"/>
      <c r="J158" s="70"/>
      <c r="K158" s="34" t="s">
        <v>65</v>
      </c>
      <c r="L158" s="77">
        <v>158</v>
      </c>
      <c r="M158" s="77"/>
      <c r="N158" s="72"/>
      <c r="O158" s="79" t="s">
        <v>495</v>
      </c>
      <c r="P158" s="81">
        <v>43685.22923611111</v>
      </c>
      <c r="Q158" s="79" t="s">
        <v>575</v>
      </c>
      <c r="R158" s="79"/>
      <c r="S158" s="79"/>
      <c r="T158" s="79" t="s">
        <v>933</v>
      </c>
      <c r="U158" s="79"/>
      <c r="V158" s="84" t="s">
        <v>1200</v>
      </c>
      <c r="W158" s="81">
        <v>43685.22923611111</v>
      </c>
      <c r="X158" s="84" t="s">
        <v>1402</v>
      </c>
      <c r="Y158" s="79"/>
      <c r="Z158" s="79"/>
      <c r="AA158" s="82" t="s">
        <v>1723</v>
      </c>
      <c r="AB158" s="79"/>
      <c r="AC158" s="79" t="b">
        <v>0</v>
      </c>
      <c r="AD158" s="79">
        <v>0</v>
      </c>
      <c r="AE158" s="82" t="s">
        <v>1938</v>
      </c>
      <c r="AF158" s="79" t="b">
        <v>0</v>
      </c>
      <c r="AG158" s="79" t="s">
        <v>1948</v>
      </c>
      <c r="AH158" s="79"/>
      <c r="AI158" s="82" t="s">
        <v>1938</v>
      </c>
      <c r="AJ158" s="79" t="b">
        <v>0</v>
      </c>
      <c r="AK158" s="79">
        <v>2</v>
      </c>
      <c r="AL158" s="82" t="s">
        <v>1759</v>
      </c>
      <c r="AM158" s="79" t="s">
        <v>1974</v>
      </c>
      <c r="AN158" s="79" t="b">
        <v>0</v>
      </c>
      <c r="AO158" s="82" t="s">
        <v>1759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16</v>
      </c>
      <c r="BC158" s="78" t="str">
        <f>REPLACE(INDEX(GroupVertices[Group],MATCH(Edges[[#This Row],[Vertex 2]],GroupVertices[Vertex],0)),1,1,"")</f>
        <v>16</v>
      </c>
      <c r="BD158" s="48">
        <v>0</v>
      </c>
      <c r="BE158" s="49">
        <v>0</v>
      </c>
      <c r="BF158" s="48">
        <v>3</v>
      </c>
      <c r="BG158" s="49">
        <v>14.285714285714286</v>
      </c>
      <c r="BH158" s="48">
        <v>0</v>
      </c>
      <c r="BI158" s="49">
        <v>0</v>
      </c>
      <c r="BJ158" s="48">
        <v>18</v>
      </c>
      <c r="BK158" s="49">
        <v>85.71428571428571</v>
      </c>
      <c r="BL158" s="48">
        <v>21</v>
      </c>
    </row>
    <row r="159" spans="1:64" ht="15">
      <c r="A159" s="64" t="s">
        <v>320</v>
      </c>
      <c r="B159" s="64" t="s">
        <v>339</v>
      </c>
      <c r="C159" s="65" t="s">
        <v>5568</v>
      </c>
      <c r="D159" s="66">
        <v>10</v>
      </c>
      <c r="E159" s="67" t="s">
        <v>136</v>
      </c>
      <c r="F159" s="68">
        <v>12</v>
      </c>
      <c r="G159" s="65"/>
      <c r="H159" s="69"/>
      <c r="I159" s="70"/>
      <c r="J159" s="70"/>
      <c r="K159" s="34" t="s">
        <v>65</v>
      </c>
      <c r="L159" s="77">
        <v>159</v>
      </c>
      <c r="M159" s="77"/>
      <c r="N159" s="72"/>
      <c r="O159" s="79" t="s">
        <v>495</v>
      </c>
      <c r="P159" s="81">
        <v>43685.24759259259</v>
      </c>
      <c r="Q159" s="79" t="s">
        <v>576</v>
      </c>
      <c r="R159" s="79"/>
      <c r="S159" s="79"/>
      <c r="T159" s="79" t="s">
        <v>934</v>
      </c>
      <c r="U159" s="79"/>
      <c r="V159" s="84" t="s">
        <v>1201</v>
      </c>
      <c r="W159" s="81">
        <v>43685.24759259259</v>
      </c>
      <c r="X159" s="84" t="s">
        <v>1403</v>
      </c>
      <c r="Y159" s="79"/>
      <c r="Z159" s="79"/>
      <c r="AA159" s="82" t="s">
        <v>1724</v>
      </c>
      <c r="AB159" s="79"/>
      <c r="AC159" s="79" t="b">
        <v>0</v>
      </c>
      <c r="AD159" s="79">
        <v>0</v>
      </c>
      <c r="AE159" s="82" t="s">
        <v>1938</v>
      </c>
      <c r="AF159" s="79" t="b">
        <v>0</v>
      </c>
      <c r="AG159" s="79" t="s">
        <v>1948</v>
      </c>
      <c r="AH159" s="79"/>
      <c r="AI159" s="82" t="s">
        <v>1938</v>
      </c>
      <c r="AJ159" s="79" t="b">
        <v>0</v>
      </c>
      <c r="AK159" s="79">
        <v>1</v>
      </c>
      <c r="AL159" s="82" t="s">
        <v>1752</v>
      </c>
      <c r="AM159" s="79" t="s">
        <v>1961</v>
      </c>
      <c r="AN159" s="79" t="b">
        <v>0</v>
      </c>
      <c r="AO159" s="82" t="s">
        <v>1752</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16</v>
      </c>
      <c r="BC159" s="78" t="str">
        <f>REPLACE(INDEX(GroupVertices[Group],MATCH(Edges[[#This Row],[Vertex 2]],GroupVertices[Vertex],0)),1,1,"")</f>
        <v>16</v>
      </c>
      <c r="BD159" s="48">
        <v>0</v>
      </c>
      <c r="BE159" s="49">
        <v>0</v>
      </c>
      <c r="BF159" s="48">
        <v>1</v>
      </c>
      <c r="BG159" s="49">
        <v>5.2631578947368425</v>
      </c>
      <c r="BH159" s="48">
        <v>0</v>
      </c>
      <c r="BI159" s="49">
        <v>0</v>
      </c>
      <c r="BJ159" s="48">
        <v>18</v>
      </c>
      <c r="BK159" s="49">
        <v>94.73684210526316</v>
      </c>
      <c r="BL159" s="48">
        <v>19</v>
      </c>
    </row>
    <row r="160" spans="1:64" ht="15">
      <c r="A160" s="64" t="s">
        <v>320</v>
      </c>
      <c r="B160" s="64" t="s">
        <v>339</v>
      </c>
      <c r="C160" s="65" t="s">
        <v>5568</v>
      </c>
      <c r="D160" s="66">
        <v>10</v>
      </c>
      <c r="E160" s="67" t="s">
        <v>136</v>
      </c>
      <c r="F160" s="68">
        <v>12</v>
      </c>
      <c r="G160" s="65"/>
      <c r="H160" s="69"/>
      <c r="I160" s="70"/>
      <c r="J160" s="70"/>
      <c r="K160" s="34" t="s">
        <v>65</v>
      </c>
      <c r="L160" s="77">
        <v>160</v>
      </c>
      <c r="M160" s="77"/>
      <c r="N160" s="72"/>
      <c r="O160" s="79" t="s">
        <v>495</v>
      </c>
      <c r="P160" s="81">
        <v>43685.24828703704</v>
      </c>
      <c r="Q160" s="79" t="s">
        <v>577</v>
      </c>
      <c r="R160" s="79"/>
      <c r="S160" s="79"/>
      <c r="T160" s="79" t="s">
        <v>935</v>
      </c>
      <c r="U160" s="79"/>
      <c r="V160" s="84" t="s">
        <v>1201</v>
      </c>
      <c r="W160" s="81">
        <v>43685.24828703704</v>
      </c>
      <c r="X160" s="84" t="s">
        <v>1404</v>
      </c>
      <c r="Y160" s="79"/>
      <c r="Z160" s="79"/>
      <c r="AA160" s="82" t="s">
        <v>1725</v>
      </c>
      <c r="AB160" s="79"/>
      <c r="AC160" s="79" t="b">
        <v>0</v>
      </c>
      <c r="AD160" s="79">
        <v>0</v>
      </c>
      <c r="AE160" s="82" t="s">
        <v>1938</v>
      </c>
      <c r="AF160" s="79" t="b">
        <v>0</v>
      </c>
      <c r="AG160" s="79" t="s">
        <v>1948</v>
      </c>
      <c r="AH160" s="79"/>
      <c r="AI160" s="82" t="s">
        <v>1938</v>
      </c>
      <c r="AJ160" s="79" t="b">
        <v>0</v>
      </c>
      <c r="AK160" s="79">
        <v>2</v>
      </c>
      <c r="AL160" s="82" t="s">
        <v>1753</v>
      </c>
      <c r="AM160" s="79" t="s">
        <v>1961</v>
      </c>
      <c r="AN160" s="79" t="b">
        <v>0</v>
      </c>
      <c r="AO160" s="82" t="s">
        <v>1753</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16</v>
      </c>
      <c r="BC160" s="78" t="str">
        <f>REPLACE(INDEX(GroupVertices[Group],MATCH(Edges[[#This Row],[Vertex 2]],GroupVertices[Vertex],0)),1,1,"")</f>
        <v>16</v>
      </c>
      <c r="BD160" s="48">
        <v>0</v>
      </c>
      <c r="BE160" s="49">
        <v>0</v>
      </c>
      <c r="BF160" s="48">
        <v>2</v>
      </c>
      <c r="BG160" s="49">
        <v>10</v>
      </c>
      <c r="BH160" s="48">
        <v>0</v>
      </c>
      <c r="BI160" s="49">
        <v>0</v>
      </c>
      <c r="BJ160" s="48">
        <v>18</v>
      </c>
      <c r="BK160" s="49">
        <v>90</v>
      </c>
      <c r="BL160" s="48">
        <v>20</v>
      </c>
    </row>
    <row r="161" spans="1:64" ht="15">
      <c r="A161" s="64" t="s">
        <v>320</v>
      </c>
      <c r="B161" s="64" t="s">
        <v>339</v>
      </c>
      <c r="C161" s="65" t="s">
        <v>5568</v>
      </c>
      <c r="D161" s="66">
        <v>10</v>
      </c>
      <c r="E161" s="67" t="s">
        <v>136</v>
      </c>
      <c r="F161" s="68">
        <v>12</v>
      </c>
      <c r="G161" s="65"/>
      <c r="H161" s="69"/>
      <c r="I161" s="70"/>
      <c r="J161" s="70"/>
      <c r="K161" s="34" t="s">
        <v>65</v>
      </c>
      <c r="L161" s="77">
        <v>161</v>
      </c>
      <c r="M161" s="77"/>
      <c r="N161" s="72"/>
      <c r="O161" s="79" t="s">
        <v>495</v>
      </c>
      <c r="P161" s="81">
        <v>43685.24888888889</v>
      </c>
      <c r="Q161" s="79" t="s">
        <v>578</v>
      </c>
      <c r="R161" s="79"/>
      <c r="S161" s="79"/>
      <c r="T161" s="79" t="s">
        <v>936</v>
      </c>
      <c r="U161" s="79"/>
      <c r="V161" s="84" t="s">
        <v>1201</v>
      </c>
      <c r="W161" s="81">
        <v>43685.24888888889</v>
      </c>
      <c r="X161" s="84" t="s">
        <v>1405</v>
      </c>
      <c r="Y161" s="79"/>
      <c r="Z161" s="79"/>
      <c r="AA161" s="82" t="s">
        <v>1726</v>
      </c>
      <c r="AB161" s="79"/>
      <c r="AC161" s="79" t="b">
        <v>0</v>
      </c>
      <c r="AD161" s="79">
        <v>0</v>
      </c>
      <c r="AE161" s="82" t="s">
        <v>1938</v>
      </c>
      <c r="AF161" s="79" t="b">
        <v>0</v>
      </c>
      <c r="AG161" s="79" t="s">
        <v>1948</v>
      </c>
      <c r="AH161" s="79"/>
      <c r="AI161" s="82" t="s">
        <v>1938</v>
      </c>
      <c r="AJ161" s="79" t="b">
        <v>0</v>
      </c>
      <c r="AK161" s="79">
        <v>1</v>
      </c>
      <c r="AL161" s="82" t="s">
        <v>1754</v>
      </c>
      <c r="AM161" s="79" t="s">
        <v>1961</v>
      </c>
      <c r="AN161" s="79" t="b">
        <v>0</v>
      </c>
      <c r="AO161" s="82" t="s">
        <v>1754</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16</v>
      </c>
      <c r="BC161" s="78" t="str">
        <f>REPLACE(INDEX(GroupVertices[Group],MATCH(Edges[[#This Row],[Vertex 2]],GroupVertices[Vertex],0)),1,1,"")</f>
        <v>16</v>
      </c>
      <c r="BD161" s="48">
        <v>0</v>
      </c>
      <c r="BE161" s="49">
        <v>0</v>
      </c>
      <c r="BF161" s="48">
        <v>2</v>
      </c>
      <c r="BG161" s="49">
        <v>9.090909090909092</v>
      </c>
      <c r="BH161" s="48">
        <v>0</v>
      </c>
      <c r="BI161" s="49">
        <v>0</v>
      </c>
      <c r="BJ161" s="48">
        <v>20</v>
      </c>
      <c r="BK161" s="49">
        <v>90.9090909090909</v>
      </c>
      <c r="BL161" s="48">
        <v>22</v>
      </c>
    </row>
    <row r="162" spans="1:64" ht="15">
      <c r="A162" s="64" t="s">
        <v>320</v>
      </c>
      <c r="B162" s="64" t="s">
        <v>339</v>
      </c>
      <c r="C162" s="65" t="s">
        <v>5568</v>
      </c>
      <c r="D162" s="66">
        <v>10</v>
      </c>
      <c r="E162" s="67" t="s">
        <v>136</v>
      </c>
      <c r="F162" s="68">
        <v>12</v>
      </c>
      <c r="G162" s="65"/>
      <c r="H162" s="69"/>
      <c r="I162" s="70"/>
      <c r="J162" s="70"/>
      <c r="K162" s="34" t="s">
        <v>65</v>
      </c>
      <c r="L162" s="77">
        <v>162</v>
      </c>
      <c r="M162" s="77"/>
      <c r="N162" s="72"/>
      <c r="O162" s="79" t="s">
        <v>495</v>
      </c>
      <c r="P162" s="81">
        <v>43685.24917824074</v>
      </c>
      <c r="Q162" s="79" t="s">
        <v>579</v>
      </c>
      <c r="R162" s="79"/>
      <c r="S162" s="79"/>
      <c r="T162" s="79" t="s">
        <v>937</v>
      </c>
      <c r="U162" s="79"/>
      <c r="V162" s="84" t="s">
        <v>1201</v>
      </c>
      <c r="W162" s="81">
        <v>43685.24917824074</v>
      </c>
      <c r="X162" s="84" t="s">
        <v>1406</v>
      </c>
      <c r="Y162" s="79"/>
      <c r="Z162" s="79"/>
      <c r="AA162" s="82" t="s">
        <v>1727</v>
      </c>
      <c r="AB162" s="79"/>
      <c r="AC162" s="79" t="b">
        <v>0</v>
      </c>
      <c r="AD162" s="79">
        <v>0</v>
      </c>
      <c r="AE162" s="82" t="s">
        <v>1938</v>
      </c>
      <c r="AF162" s="79" t="b">
        <v>0</v>
      </c>
      <c r="AG162" s="79" t="s">
        <v>1948</v>
      </c>
      <c r="AH162" s="79"/>
      <c r="AI162" s="82" t="s">
        <v>1938</v>
      </c>
      <c r="AJ162" s="79" t="b">
        <v>0</v>
      </c>
      <c r="AK162" s="79">
        <v>1</v>
      </c>
      <c r="AL162" s="82" t="s">
        <v>1755</v>
      </c>
      <c r="AM162" s="79" t="s">
        <v>1961</v>
      </c>
      <c r="AN162" s="79" t="b">
        <v>0</v>
      </c>
      <c r="AO162" s="82" t="s">
        <v>1755</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16</v>
      </c>
      <c r="BC162" s="78" t="str">
        <f>REPLACE(INDEX(GroupVertices[Group],MATCH(Edges[[#This Row],[Vertex 2]],GroupVertices[Vertex],0)),1,1,"")</f>
        <v>16</v>
      </c>
      <c r="BD162" s="48">
        <v>1</v>
      </c>
      <c r="BE162" s="49">
        <v>5.2631578947368425</v>
      </c>
      <c r="BF162" s="48">
        <v>3</v>
      </c>
      <c r="BG162" s="49">
        <v>15.789473684210526</v>
      </c>
      <c r="BH162" s="48">
        <v>0</v>
      </c>
      <c r="BI162" s="49">
        <v>0</v>
      </c>
      <c r="BJ162" s="48">
        <v>15</v>
      </c>
      <c r="BK162" s="49">
        <v>78.94736842105263</v>
      </c>
      <c r="BL162" s="48">
        <v>19</v>
      </c>
    </row>
    <row r="163" spans="1:64" ht="15">
      <c r="A163" s="64" t="s">
        <v>321</v>
      </c>
      <c r="B163" s="64" t="s">
        <v>400</v>
      </c>
      <c r="C163" s="65" t="s">
        <v>5566</v>
      </c>
      <c r="D163" s="66">
        <v>3</v>
      </c>
      <c r="E163" s="67" t="s">
        <v>132</v>
      </c>
      <c r="F163" s="68">
        <v>35</v>
      </c>
      <c r="G163" s="65"/>
      <c r="H163" s="69"/>
      <c r="I163" s="70"/>
      <c r="J163" s="70"/>
      <c r="K163" s="34" t="s">
        <v>65</v>
      </c>
      <c r="L163" s="77">
        <v>163</v>
      </c>
      <c r="M163" s="77"/>
      <c r="N163" s="72"/>
      <c r="O163" s="79" t="s">
        <v>495</v>
      </c>
      <c r="P163" s="81">
        <v>43685.33268518518</v>
      </c>
      <c r="Q163" s="79" t="s">
        <v>569</v>
      </c>
      <c r="R163" s="79"/>
      <c r="S163" s="79"/>
      <c r="T163" s="79" t="s">
        <v>893</v>
      </c>
      <c r="U163" s="79"/>
      <c r="V163" s="84" t="s">
        <v>1202</v>
      </c>
      <c r="W163" s="81">
        <v>43685.33268518518</v>
      </c>
      <c r="X163" s="84" t="s">
        <v>1407</v>
      </c>
      <c r="Y163" s="79"/>
      <c r="Z163" s="79"/>
      <c r="AA163" s="82" t="s">
        <v>1728</v>
      </c>
      <c r="AB163" s="79"/>
      <c r="AC163" s="79" t="b">
        <v>0</v>
      </c>
      <c r="AD163" s="79">
        <v>0</v>
      </c>
      <c r="AE163" s="82" t="s">
        <v>1938</v>
      </c>
      <c r="AF163" s="79" t="b">
        <v>0</v>
      </c>
      <c r="AG163" s="79" t="s">
        <v>1948</v>
      </c>
      <c r="AH163" s="79"/>
      <c r="AI163" s="82" t="s">
        <v>1938</v>
      </c>
      <c r="AJ163" s="79" t="b">
        <v>0</v>
      </c>
      <c r="AK163" s="79">
        <v>30</v>
      </c>
      <c r="AL163" s="82" t="s">
        <v>1848</v>
      </c>
      <c r="AM163" s="79" t="s">
        <v>1959</v>
      </c>
      <c r="AN163" s="79" t="b">
        <v>0</v>
      </c>
      <c r="AO163" s="82" t="s">
        <v>1848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4.761904761904762</v>
      </c>
      <c r="BF163" s="48">
        <v>0</v>
      </c>
      <c r="BG163" s="49">
        <v>0</v>
      </c>
      <c r="BH163" s="48">
        <v>0</v>
      </c>
      <c r="BI163" s="49">
        <v>0</v>
      </c>
      <c r="BJ163" s="48">
        <v>20</v>
      </c>
      <c r="BK163" s="49">
        <v>95.23809523809524</v>
      </c>
      <c r="BL163" s="48">
        <v>21</v>
      </c>
    </row>
    <row r="164" spans="1:64" ht="15">
      <c r="A164" s="64" t="s">
        <v>322</v>
      </c>
      <c r="B164" s="64" t="s">
        <v>271</v>
      </c>
      <c r="C164" s="65" t="s">
        <v>5566</v>
      </c>
      <c r="D164" s="66">
        <v>3</v>
      </c>
      <c r="E164" s="67" t="s">
        <v>132</v>
      </c>
      <c r="F164" s="68">
        <v>35</v>
      </c>
      <c r="G164" s="65"/>
      <c r="H164" s="69"/>
      <c r="I164" s="70"/>
      <c r="J164" s="70"/>
      <c r="K164" s="34" t="s">
        <v>65</v>
      </c>
      <c r="L164" s="77">
        <v>164</v>
      </c>
      <c r="M164" s="77"/>
      <c r="N164" s="72"/>
      <c r="O164" s="79" t="s">
        <v>495</v>
      </c>
      <c r="P164" s="81">
        <v>43683.43074074074</v>
      </c>
      <c r="Q164" s="79" t="s">
        <v>539</v>
      </c>
      <c r="R164" s="79"/>
      <c r="S164" s="79"/>
      <c r="T164" s="79" t="s">
        <v>911</v>
      </c>
      <c r="U164" s="79"/>
      <c r="V164" s="84" t="s">
        <v>1203</v>
      </c>
      <c r="W164" s="81">
        <v>43683.43074074074</v>
      </c>
      <c r="X164" s="84" t="s">
        <v>1408</v>
      </c>
      <c r="Y164" s="79"/>
      <c r="Z164" s="79"/>
      <c r="AA164" s="82" t="s">
        <v>1729</v>
      </c>
      <c r="AB164" s="79"/>
      <c r="AC164" s="79" t="b">
        <v>0</v>
      </c>
      <c r="AD164" s="79">
        <v>0</v>
      </c>
      <c r="AE164" s="82" t="s">
        <v>1938</v>
      </c>
      <c r="AF164" s="79" t="b">
        <v>0</v>
      </c>
      <c r="AG164" s="79" t="s">
        <v>1948</v>
      </c>
      <c r="AH164" s="79"/>
      <c r="AI164" s="82" t="s">
        <v>1938</v>
      </c>
      <c r="AJ164" s="79" t="b">
        <v>0</v>
      </c>
      <c r="AK164" s="79">
        <v>5</v>
      </c>
      <c r="AL164" s="82" t="s">
        <v>1668</v>
      </c>
      <c r="AM164" s="79" t="s">
        <v>1959</v>
      </c>
      <c r="AN164" s="79" t="b">
        <v>0</v>
      </c>
      <c r="AO164" s="82" t="s">
        <v>1668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10</v>
      </c>
      <c r="BD164" s="48">
        <v>0</v>
      </c>
      <c r="BE164" s="49">
        <v>0</v>
      </c>
      <c r="BF164" s="48">
        <v>2</v>
      </c>
      <c r="BG164" s="49">
        <v>8.695652173913043</v>
      </c>
      <c r="BH164" s="48">
        <v>0</v>
      </c>
      <c r="BI164" s="49">
        <v>0</v>
      </c>
      <c r="BJ164" s="48">
        <v>21</v>
      </c>
      <c r="BK164" s="49">
        <v>91.30434782608695</v>
      </c>
      <c r="BL164" s="48">
        <v>23</v>
      </c>
    </row>
    <row r="165" spans="1:64" ht="15">
      <c r="A165" s="64" t="s">
        <v>323</v>
      </c>
      <c r="B165" s="64" t="s">
        <v>400</v>
      </c>
      <c r="C165" s="65" t="s">
        <v>5566</v>
      </c>
      <c r="D165" s="66">
        <v>3</v>
      </c>
      <c r="E165" s="67" t="s">
        <v>132</v>
      </c>
      <c r="F165" s="68">
        <v>35</v>
      </c>
      <c r="G165" s="65"/>
      <c r="H165" s="69"/>
      <c r="I165" s="70"/>
      <c r="J165" s="70"/>
      <c r="K165" s="34" t="s">
        <v>65</v>
      </c>
      <c r="L165" s="77">
        <v>165</v>
      </c>
      <c r="M165" s="77"/>
      <c r="N165" s="72"/>
      <c r="O165" s="79" t="s">
        <v>495</v>
      </c>
      <c r="P165" s="81">
        <v>43683.34701388889</v>
      </c>
      <c r="Q165" s="79" t="s">
        <v>532</v>
      </c>
      <c r="R165" s="79"/>
      <c r="S165" s="79"/>
      <c r="T165" s="79" t="s">
        <v>893</v>
      </c>
      <c r="U165" s="79"/>
      <c r="V165" s="84" t="s">
        <v>1204</v>
      </c>
      <c r="W165" s="81">
        <v>43683.34701388889</v>
      </c>
      <c r="X165" s="84" t="s">
        <v>1409</v>
      </c>
      <c r="Y165" s="79"/>
      <c r="Z165" s="79"/>
      <c r="AA165" s="82" t="s">
        <v>1730</v>
      </c>
      <c r="AB165" s="79"/>
      <c r="AC165" s="79" t="b">
        <v>0</v>
      </c>
      <c r="AD165" s="79">
        <v>0</v>
      </c>
      <c r="AE165" s="82" t="s">
        <v>1938</v>
      </c>
      <c r="AF165" s="79" t="b">
        <v>0</v>
      </c>
      <c r="AG165" s="79" t="s">
        <v>1948</v>
      </c>
      <c r="AH165" s="79"/>
      <c r="AI165" s="82" t="s">
        <v>1938</v>
      </c>
      <c r="AJ165" s="79" t="b">
        <v>0</v>
      </c>
      <c r="AK165" s="79">
        <v>25</v>
      </c>
      <c r="AL165" s="82" t="s">
        <v>1848</v>
      </c>
      <c r="AM165" s="79" t="s">
        <v>1961</v>
      </c>
      <c r="AN165" s="79" t="b">
        <v>0</v>
      </c>
      <c r="AO165" s="82" t="s">
        <v>1848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4.761904761904762</v>
      </c>
      <c r="BF165" s="48">
        <v>0</v>
      </c>
      <c r="BG165" s="49">
        <v>0</v>
      </c>
      <c r="BH165" s="48">
        <v>0</v>
      </c>
      <c r="BI165" s="49">
        <v>0</v>
      </c>
      <c r="BJ165" s="48">
        <v>20</v>
      </c>
      <c r="BK165" s="49">
        <v>95.23809523809524</v>
      </c>
      <c r="BL165" s="48">
        <v>21</v>
      </c>
    </row>
    <row r="166" spans="1:64" ht="15">
      <c r="A166" s="64" t="s">
        <v>323</v>
      </c>
      <c r="B166" s="64" t="s">
        <v>329</v>
      </c>
      <c r="C166" s="65" t="s">
        <v>5566</v>
      </c>
      <c r="D166" s="66">
        <v>3</v>
      </c>
      <c r="E166" s="67" t="s">
        <v>132</v>
      </c>
      <c r="F166" s="68">
        <v>35</v>
      </c>
      <c r="G166" s="65"/>
      <c r="H166" s="69"/>
      <c r="I166" s="70"/>
      <c r="J166" s="70"/>
      <c r="K166" s="34" t="s">
        <v>65</v>
      </c>
      <c r="L166" s="77">
        <v>166</v>
      </c>
      <c r="M166" s="77"/>
      <c r="N166" s="72"/>
      <c r="O166" s="79" t="s">
        <v>495</v>
      </c>
      <c r="P166" s="81">
        <v>43685.35333333333</v>
      </c>
      <c r="Q166" s="79" t="s">
        <v>580</v>
      </c>
      <c r="R166" s="79"/>
      <c r="S166" s="79"/>
      <c r="T166" s="79"/>
      <c r="U166" s="79"/>
      <c r="V166" s="84" t="s">
        <v>1204</v>
      </c>
      <c r="W166" s="81">
        <v>43685.35333333333</v>
      </c>
      <c r="X166" s="84" t="s">
        <v>1410</v>
      </c>
      <c r="Y166" s="79"/>
      <c r="Z166" s="79"/>
      <c r="AA166" s="82" t="s">
        <v>1731</v>
      </c>
      <c r="AB166" s="79"/>
      <c r="AC166" s="79" t="b">
        <v>0</v>
      </c>
      <c r="AD166" s="79">
        <v>0</v>
      </c>
      <c r="AE166" s="82" t="s">
        <v>1938</v>
      </c>
      <c r="AF166" s="79" t="b">
        <v>0</v>
      </c>
      <c r="AG166" s="79" t="s">
        <v>1948</v>
      </c>
      <c r="AH166" s="79"/>
      <c r="AI166" s="82" t="s">
        <v>1938</v>
      </c>
      <c r="AJ166" s="79" t="b">
        <v>0</v>
      </c>
      <c r="AK166" s="79">
        <v>4</v>
      </c>
      <c r="AL166" s="82" t="s">
        <v>1868</v>
      </c>
      <c r="AM166" s="79" t="s">
        <v>1961</v>
      </c>
      <c r="AN166" s="79" t="b">
        <v>0</v>
      </c>
      <c r="AO166" s="82" t="s">
        <v>1868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323</v>
      </c>
      <c r="B167" s="64" t="s">
        <v>401</v>
      </c>
      <c r="C167" s="65" t="s">
        <v>5566</v>
      </c>
      <c r="D167" s="66">
        <v>3</v>
      </c>
      <c r="E167" s="67" t="s">
        <v>132</v>
      </c>
      <c r="F167" s="68">
        <v>35</v>
      </c>
      <c r="G167" s="65"/>
      <c r="H167" s="69"/>
      <c r="I167" s="70"/>
      <c r="J167" s="70"/>
      <c r="K167" s="34" t="s">
        <v>65</v>
      </c>
      <c r="L167" s="77">
        <v>167</v>
      </c>
      <c r="M167" s="77"/>
      <c r="N167" s="72"/>
      <c r="O167" s="79" t="s">
        <v>495</v>
      </c>
      <c r="P167" s="81">
        <v>43685.35333333333</v>
      </c>
      <c r="Q167" s="79" t="s">
        <v>580</v>
      </c>
      <c r="R167" s="79"/>
      <c r="S167" s="79"/>
      <c r="T167" s="79"/>
      <c r="U167" s="79"/>
      <c r="V167" s="84" t="s">
        <v>1204</v>
      </c>
      <c r="W167" s="81">
        <v>43685.35333333333</v>
      </c>
      <c r="X167" s="84" t="s">
        <v>1410</v>
      </c>
      <c r="Y167" s="79"/>
      <c r="Z167" s="79"/>
      <c r="AA167" s="82" t="s">
        <v>1731</v>
      </c>
      <c r="AB167" s="79"/>
      <c r="AC167" s="79" t="b">
        <v>0</v>
      </c>
      <c r="AD167" s="79">
        <v>0</v>
      </c>
      <c r="AE167" s="82" t="s">
        <v>1938</v>
      </c>
      <c r="AF167" s="79" t="b">
        <v>0</v>
      </c>
      <c r="AG167" s="79" t="s">
        <v>1948</v>
      </c>
      <c r="AH167" s="79"/>
      <c r="AI167" s="82" t="s">
        <v>1938</v>
      </c>
      <c r="AJ167" s="79" t="b">
        <v>0</v>
      </c>
      <c r="AK167" s="79">
        <v>4</v>
      </c>
      <c r="AL167" s="82" t="s">
        <v>1868</v>
      </c>
      <c r="AM167" s="79" t="s">
        <v>1961</v>
      </c>
      <c r="AN167" s="79" t="b">
        <v>0</v>
      </c>
      <c r="AO167" s="82" t="s">
        <v>1868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row r="168" spans="1:64" ht="15">
      <c r="A168" s="64" t="s">
        <v>324</v>
      </c>
      <c r="B168" s="64" t="s">
        <v>324</v>
      </c>
      <c r="C168" s="65" t="s">
        <v>5566</v>
      </c>
      <c r="D168" s="66">
        <v>3</v>
      </c>
      <c r="E168" s="67" t="s">
        <v>132</v>
      </c>
      <c r="F168" s="68">
        <v>35</v>
      </c>
      <c r="G168" s="65"/>
      <c r="H168" s="69"/>
      <c r="I168" s="70"/>
      <c r="J168" s="70"/>
      <c r="K168" s="34" t="s">
        <v>65</v>
      </c>
      <c r="L168" s="77">
        <v>168</v>
      </c>
      <c r="M168" s="77"/>
      <c r="N168" s="72"/>
      <c r="O168" s="79" t="s">
        <v>176</v>
      </c>
      <c r="P168" s="81">
        <v>43685.38912037037</v>
      </c>
      <c r="Q168" s="79" t="s">
        <v>581</v>
      </c>
      <c r="R168" s="84" t="s">
        <v>758</v>
      </c>
      <c r="S168" s="79" t="s">
        <v>848</v>
      </c>
      <c r="T168" s="79" t="s">
        <v>938</v>
      </c>
      <c r="U168" s="79"/>
      <c r="V168" s="84" t="s">
        <v>1205</v>
      </c>
      <c r="W168" s="81">
        <v>43685.38912037037</v>
      </c>
      <c r="X168" s="84" t="s">
        <v>1411</v>
      </c>
      <c r="Y168" s="79"/>
      <c r="Z168" s="79"/>
      <c r="AA168" s="82" t="s">
        <v>1732</v>
      </c>
      <c r="AB168" s="79"/>
      <c r="AC168" s="79" t="b">
        <v>0</v>
      </c>
      <c r="AD168" s="79">
        <v>0</v>
      </c>
      <c r="AE168" s="82" t="s">
        <v>1938</v>
      </c>
      <c r="AF168" s="79" t="b">
        <v>0</v>
      </c>
      <c r="AG168" s="79" t="s">
        <v>1948</v>
      </c>
      <c r="AH168" s="79"/>
      <c r="AI168" s="82" t="s">
        <v>1938</v>
      </c>
      <c r="AJ168" s="79" t="b">
        <v>0</v>
      </c>
      <c r="AK168" s="79">
        <v>0</v>
      </c>
      <c r="AL168" s="82" t="s">
        <v>1938</v>
      </c>
      <c r="AM168" s="79" t="s">
        <v>1959</v>
      </c>
      <c r="AN168" s="79" t="b">
        <v>0</v>
      </c>
      <c r="AO168" s="82" t="s">
        <v>1732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2</v>
      </c>
      <c r="BE168" s="49">
        <v>5.714285714285714</v>
      </c>
      <c r="BF168" s="48">
        <v>1</v>
      </c>
      <c r="BG168" s="49">
        <v>2.857142857142857</v>
      </c>
      <c r="BH168" s="48">
        <v>0</v>
      </c>
      <c r="BI168" s="49">
        <v>0</v>
      </c>
      <c r="BJ168" s="48">
        <v>32</v>
      </c>
      <c r="BK168" s="49">
        <v>91.42857142857143</v>
      </c>
      <c r="BL168" s="48">
        <v>35</v>
      </c>
    </row>
    <row r="169" spans="1:64" ht="15">
      <c r="A169" s="64" t="s">
        <v>322</v>
      </c>
      <c r="B169" s="64" t="s">
        <v>326</v>
      </c>
      <c r="C169" s="65" t="s">
        <v>5566</v>
      </c>
      <c r="D169" s="66">
        <v>3</v>
      </c>
      <c r="E169" s="67" t="s">
        <v>132</v>
      </c>
      <c r="F169" s="68">
        <v>35</v>
      </c>
      <c r="G169" s="65"/>
      <c r="H169" s="69"/>
      <c r="I169" s="70"/>
      <c r="J169" s="70"/>
      <c r="K169" s="34" t="s">
        <v>66</v>
      </c>
      <c r="L169" s="77">
        <v>169</v>
      </c>
      <c r="M169" s="77"/>
      <c r="N169" s="72"/>
      <c r="O169" s="79" t="s">
        <v>495</v>
      </c>
      <c r="P169" s="81">
        <v>43685.3353587963</v>
      </c>
      <c r="Q169" s="79" t="s">
        <v>582</v>
      </c>
      <c r="R169" s="84" t="s">
        <v>759</v>
      </c>
      <c r="S169" s="79" t="s">
        <v>849</v>
      </c>
      <c r="T169" s="79" t="s">
        <v>939</v>
      </c>
      <c r="U169" s="79"/>
      <c r="V169" s="84" t="s">
        <v>1203</v>
      </c>
      <c r="W169" s="81">
        <v>43685.3353587963</v>
      </c>
      <c r="X169" s="84" t="s">
        <v>1412</v>
      </c>
      <c r="Y169" s="79"/>
      <c r="Z169" s="79"/>
      <c r="AA169" s="82" t="s">
        <v>1733</v>
      </c>
      <c r="AB169" s="79"/>
      <c r="AC169" s="79" t="b">
        <v>0</v>
      </c>
      <c r="AD169" s="79">
        <v>8</v>
      </c>
      <c r="AE169" s="82" t="s">
        <v>1938</v>
      </c>
      <c r="AF169" s="79" t="b">
        <v>0</v>
      </c>
      <c r="AG169" s="79" t="s">
        <v>1948</v>
      </c>
      <c r="AH169" s="79"/>
      <c r="AI169" s="82" t="s">
        <v>1938</v>
      </c>
      <c r="AJ169" s="79" t="b">
        <v>0</v>
      </c>
      <c r="AK169" s="79">
        <v>4</v>
      </c>
      <c r="AL169" s="82" t="s">
        <v>1938</v>
      </c>
      <c r="AM169" s="79" t="s">
        <v>1959</v>
      </c>
      <c r="AN169" s="79" t="b">
        <v>0</v>
      </c>
      <c r="AO169" s="82" t="s">
        <v>1733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325</v>
      </c>
      <c r="B170" s="64" t="s">
        <v>326</v>
      </c>
      <c r="C170" s="65" t="s">
        <v>5566</v>
      </c>
      <c r="D170" s="66">
        <v>3</v>
      </c>
      <c r="E170" s="67" t="s">
        <v>132</v>
      </c>
      <c r="F170" s="68">
        <v>35</v>
      </c>
      <c r="G170" s="65"/>
      <c r="H170" s="69"/>
      <c r="I170" s="70"/>
      <c r="J170" s="70"/>
      <c r="K170" s="34" t="s">
        <v>66</v>
      </c>
      <c r="L170" s="77">
        <v>170</v>
      </c>
      <c r="M170" s="77"/>
      <c r="N170" s="72"/>
      <c r="O170" s="79" t="s">
        <v>495</v>
      </c>
      <c r="P170" s="81">
        <v>43685.336851851855</v>
      </c>
      <c r="Q170" s="79" t="s">
        <v>583</v>
      </c>
      <c r="R170" s="79"/>
      <c r="S170" s="79"/>
      <c r="T170" s="79"/>
      <c r="U170" s="79"/>
      <c r="V170" s="84" t="s">
        <v>1206</v>
      </c>
      <c r="W170" s="81">
        <v>43685.336851851855</v>
      </c>
      <c r="X170" s="84" t="s">
        <v>1413</v>
      </c>
      <c r="Y170" s="79"/>
      <c r="Z170" s="79"/>
      <c r="AA170" s="82" t="s">
        <v>1734</v>
      </c>
      <c r="AB170" s="79"/>
      <c r="AC170" s="79" t="b">
        <v>0</v>
      </c>
      <c r="AD170" s="79">
        <v>0</v>
      </c>
      <c r="AE170" s="82" t="s">
        <v>1938</v>
      </c>
      <c r="AF170" s="79" t="b">
        <v>0</v>
      </c>
      <c r="AG170" s="79" t="s">
        <v>1948</v>
      </c>
      <c r="AH170" s="79"/>
      <c r="AI170" s="82" t="s">
        <v>1938</v>
      </c>
      <c r="AJ170" s="79" t="b">
        <v>0</v>
      </c>
      <c r="AK170" s="79">
        <v>4</v>
      </c>
      <c r="AL170" s="82" t="s">
        <v>1733</v>
      </c>
      <c r="AM170" s="79" t="s">
        <v>1959</v>
      </c>
      <c r="AN170" s="79" t="b">
        <v>0</v>
      </c>
      <c r="AO170" s="82" t="s">
        <v>1733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326</v>
      </c>
      <c r="B171" s="64" t="s">
        <v>325</v>
      </c>
      <c r="C171" s="65" t="s">
        <v>5566</v>
      </c>
      <c r="D171" s="66">
        <v>3</v>
      </c>
      <c r="E171" s="67" t="s">
        <v>132</v>
      </c>
      <c r="F171" s="68">
        <v>35</v>
      </c>
      <c r="G171" s="65"/>
      <c r="H171" s="69"/>
      <c r="I171" s="70"/>
      <c r="J171" s="70"/>
      <c r="K171" s="34" t="s">
        <v>66</v>
      </c>
      <c r="L171" s="77">
        <v>171</v>
      </c>
      <c r="M171" s="77"/>
      <c r="N171" s="72"/>
      <c r="O171" s="79" t="s">
        <v>495</v>
      </c>
      <c r="P171" s="81">
        <v>43685.37511574074</v>
      </c>
      <c r="Q171" s="79" t="s">
        <v>583</v>
      </c>
      <c r="R171" s="79"/>
      <c r="S171" s="79"/>
      <c r="T171" s="79"/>
      <c r="U171" s="79"/>
      <c r="V171" s="84" t="s">
        <v>1207</v>
      </c>
      <c r="W171" s="81">
        <v>43685.37511574074</v>
      </c>
      <c r="X171" s="84" t="s">
        <v>1414</v>
      </c>
      <c r="Y171" s="79"/>
      <c r="Z171" s="79"/>
      <c r="AA171" s="82" t="s">
        <v>1735</v>
      </c>
      <c r="AB171" s="79"/>
      <c r="AC171" s="79" t="b">
        <v>0</v>
      </c>
      <c r="AD171" s="79">
        <v>0</v>
      </c>
      <c r="AE171" s="82" t="s">
        <v>1938</v>
      </c>
      <c r="AF171" s="79" t="b">
        <v>0</v>
      </c>
      <c r="AG171" s="79" t="s">
        <v>1948</v>
      </c>
      <c r="AH171" s="79"/>
      <c r="AI171" s="82" t="s">
        <v>1938</v>
      </c>
      <c r="AJ171" s="79" t="b">
        <v>0</v>
      </c>
      <c r="AK171" s="79">
        <v>4</v>
      </c>
      <c r="AL171" s="82" t="s">
        <v>1733</v>
      </c>
      <c r="AM171" s="79" t="s">
        <v>1965</v>
      </c>
      <c r="AN171" s="79" t="b">
        <v>0</v>
      </c>
      <c r="AO171" s="82" t="s">
        <v>1733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326</v>
      </c>
      <c r="B172" s="64" t="s">
        <v>327</v>
      </c>
      <c r="C172" s="65" t="s">
        <v>5566</v>
      </c>
      <c r="D172" s="66">
        <v>3</v>
      </c>
      <c r="E172" s="67" t="s">
        <v>132</v>
      </c>
      <c r="F172" s="68">
        <v>35</v>
      </c>
      <c r="G172" s="65"/>
      <c r="H172" s="69"/>
      <c r="I172" s="70"/>
      <c r="J172" s="70"/>
      <c r="K172" s="34" t="s">
        <v>66</v>
      </c>
      <c r="L172" s="77">
        <v>172</v>
      </c>
      <c r="M172" s="77"/>
      <c r="N172" s="72"/>
      <c r="O172" s="79" t="s">
        <v>495</v>
      </c>
      <c r="P172" s="81">
        <v>43685.37511574074</v>
      </c>
      <c r="Q172" s="79" t="s">
        <v>583</v>
      </c>
      <c r="R172" s="79"/>
      <c r="S172" s="79"/>
      <c r="T172" s="79"/>
      <c r="U172" s="79"/>
      <c r="V172" s="84" t="s">
        <v>1207</v>
      </c>
      <c r="W172" s="81">
        <v>43685.37511574074</v>
      </c>
      <c r="X172" s="84" t="s">
        <v>1414</v>
      </c>
      <c r="Y172" s="79"/>
      <c r="Z172" s="79"/>
      <c r="AA172" s="82" t="s">
        <v>1735</v>
      </c>
      <c r="AB172" s="79"/>
      <c r="AC172" s="79" t="b">
        <v>0</v>
      </c>
      <c r="AD172" s="79">
        <v>0</v>
      </c>
      <c r="AE172" s="82" t="s">
        <v>1938</v>
      </c>
      <c r="AF172" s="79" t="b">
        <v>0</v>
      </c>
      <c r="AG172" s="79" t="s">
        <v>1948</v>
      </c>
      <c r="AH172" s="79"/>
      <c r="AI172" s="82" t="s">
        <v>1938</v>
      </c>
      <c r="AJ172" s="79" t="b">
        <v>0</v>
      </c>
      <c r="AK172" s="79">
        <v>4</v>
      </c>
      <c r="AL172" s="82" t="s">
        <v>1733</v>
      </c>
      <c r="AM172" s="79" t="s">
        <v>1965</v>
      </c>
      <c r="AN172" s="79" t="b">
        <v>0</v>
      </c>
      <c r="AO172" s="82" t="s">
        <v>1733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18</v>
      </c>
      <c r="BK172" s="49">
        <v>100</v>
      </c>
      <c r="BL172" s="48">
        <v>18</v>
      </c>
    </row>
    <row r="173" spans="1:64" ht="15">
      <c r="A173" s="64" t="s">
        <v>326</v>
      </c>
      <c r="B173" s="64" t="s">
        <v>322</v>
      </c>
      <c r="C173" s="65" t="s">
        <v>5566</v>
      </c>
      <c r="D173" s="66">
        <v>3</v>
      </c>
      <c r="E173" s="67" t="s">
        <v>132</v>
      </c>
      <c r="F173" s="68">
        <v>35</v>
      </c>
      <c r="G173" s="65"/>
      <c r="H173" s="69"/>
      <c r="I173" s="70"/>
      <c r="J173" s="70"/>
      <c r="K173" s="34" t="s">
        <v>66</v>
      </c>
      <c r="L173" s="77">
        <v>173</v>
      </c>
      <c r="M173" s="77"/>
      <c r="N173" s="72"/>
      <c r="O173" s="79" t="s">
        <v>495</v>
      </c>
      <c r="P173" s="81">
        <v>43685.37511574074</v>
      </c>
      <c r="Q173" s="79" t="s">
        <v>583</v>
      </c>
      <c r="R173" s="79"/>
      <c r="S173" s="79"/>
      <c r="T173" s="79"/>
      <c r="U173" s="79"/>
      <c r="V173" s="84" t="s">
        <v>1207</v>
      </c>
      <c r="W173" s="81">
        <v>43685.37511574074</v>
      </c>
      <c r="X173" s="84" t="s">
        <v>1414</v>
      </c>
      <c r="Y173" s="79"/>
      <c r="Z173" s="79"/>
      <c r="AA173" s="82" t="s">
        <v>1735</v>
      </c>
      <c r="AB173" s="79"/>
      <c r="AC173" s="79" t="b">
        <v>0</v>
      </c>
      <c r="AD173" s="79">
        <v>0</v>
      </c>
      <c r="AE173" s="82" t="s">
        <v>1938</v>
      </c>
      <c r="AF173" s="79" t="b">
        <v>0</v>
      </c>
      <c r="AG173" s="79" t="s">
        <v>1948</v>
      </c>
      <c r="AH173" s="79"/>
      <c r="AI173" s="82" t="s">
        <v>1938</v>
      </c>
      <c r="AJ173" s="79" t="b">
        <v>0</v>
      </c>
      <c r="AK173" s="79">
        <v>4</v>
      </c>
      <c r="AL173" s="82" t="s">
        <v>1733</v>
      </c>
      <c r="AM173" s="79" t="s">
        <v>1965</v>
      </c>
      <c r="AN173" s="79" t="b">
        <v>0</v>
      </c>
      <c r="AO173" s="82" t="s">
        <v>1733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327</v>
      </c>
      <c r="B174" s="64" t="s">
        <v>326</v>
      </c>
      <c r="C174" s="65" t="s">
        <v>5566</v>
      </c>
      <c r="D174" s="66">
        <v>3</v>
      </c>
      <c r="E174" s="67" t="s">
        <v>132</v>
      </c>
      <c r="F174" s="68">
        <v>35</v>
      </c>
      <c r="G174" s="65"/>
      <c r="H174" s="69"/>
      <c r="I174" s="70"/>
      <c r="J174" s="70"/>
      <c r="K174" s="34" t="s">
        <v>66</v>
      </c>
      <c r="L174" s="77">
        <v>174</v>
      </c>
      <c r="M174" s="77"/>
      <c r="N174" s="72"/>
      <c r="O174" s="79" t="s">
        <v>495</v>
      </c>
      <c r="P174" s="81">
        <v>43685.40300925926</v>
      </c>
      <c r="Q174" s="79" t="s">
        <v>583</v>
      </c>
      <c r="R174" s="79"/>
      <c r="S174" s="79"/>
      <c r="T174" s="79"/>
      <c r="U174" s="79"/>
      <c r="V174" s="84" t="s">
        <v>1208</v>
      </c>
      <c r="W174" s="81">
        <v>43685.40300925926</v>
      </c>
      <c r="X174" s="84" t="s">
        <v>1415</v>
      </c>
      <c r="Y174" s="79"/>
      <c r="Z174" s="79"/>
      <c r="AA174" s="82" t="s">
        <v>1736</v>
      </c>
      <c r="AB174" s="79"/>
      <c r="AC174" s="79" t="b">
        <v>0</v>
      </c>
      <c r="AD174" s="79">
        <v>0</v>
      </c>
      <c r="AE174" s="82" t="s">
        <v>1938</v>
      </c>
      <c r="AF174" s="79" t="b">
        <v>0</v>
      </c>
      <c r="AG174" s="79" t="s">
        <v>1948</v>
      </c>
      <c r="AH174" s="79"/>
      <c r="AI174" s="82" t="s">
        <v>1938</v>
      </c>
      <c r="AJ174" s="79" t="b">
        <v>0</v>
      </c>
      <c r="AK174" s="79">
        <v>4</v>
      </c>
      <c r="AL174" s="82" t="s">
        <v>1733</v>
      </c>
      <c r="AM174" s="79" t="s">
        <v>1959</v>
      </c>
      <c r="AN174" s="79" t="b">
        <v>0</v>
      </c>
      <c r="AO174" s="82" t="s">
        <v>1733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322</v>
      </c>
      <c r="B175" s="64" t="s">
        <v>325</v>
      </c>
      <c r="C175" s="65" t="s">
        <v>5566</v>
      </c>
      <c r="D175" s="66">
        <v>3</v>
      </c>
      <c r="E175" s="67" t="s">
        <v>132</v>
      </c>
      <c r="F175" s="68">
        <v>35</v>
      </c>
      <c r="G175" s="65"/>
      <c r="H175" s="69"/>
      <c r="I175" s="70"/>
      <c r="J175" s="70"/>
      <c r="K175" s="34" t="s">
        <v>66</v>
      </c>
      <c r="L175" s="77">
        <v>175</v>
      </c>
      <c r="M175" s="77"/>
      <c r="N175" s="72"/>
      <c r="O175" s="79" t="s">
        <v>495</v>
      </c>
      <c r="P175" s="81">
        <v>43685.3353587963</v>
      </c>
      <c r="Q175" s="79" t="s">
        <v>582</v>
      </c>
      <c r="R175" s="84" t="s">
        <v>759</v>
      </c>
      <c r="S175" s="79" t="s">
        <v>849</v>
      </c>
      <c r="T175" s="79" t="s">
        <v>939</v>
      </c>
      <c r="U175" s="79"/>
      <c r="V175" s="84" t="s">
        <v>1203</v>
      </c>
      <c r="W175" s="81">
        <v>43685.3353587963</v>
      </c>
      <c r="X175" s="84" t="s">
        <v>1412</v>
      </c>
      <c r="Y175" s="79"/>
      <c r="Z175" s="79"/>
      <c r="AA175" s="82" t="s">
        <v>1733</v>
      </c>
      <c r="AB175" s="79"/>
      <c r="AC175" s="79" t="b">
        <v>0</v>
      </c>
      <c r="AD175" s="79">
        <v>8</v>
      </c>
      <c r="AE175" s="82" t="s">
        <v>1938</v>
      </c>
      <c r="AF175" s="79" t="b">
        <v>0</v>
      </c>
      <c r="AG175" s="79" t="s">
        <v>1948</v>
      </c>
      <c r="AH175" s="79"/>
      <c r="AI175" s="82" t="s">
        <v>1938</v>
      </c>
      <c r="AJ175" s="79" t="b">
        <v>0</v>
      </c>
      <c r="AK175" s="79">
        <v>4</v>
      </c>
      <c r="AL175" s="82" t="s">
        <v>1938</v>
      </c>
      <c r="AM175" s="79" t="s">
        <v>1959</v>
      </c>
      <c r="AN175" s="79" t="b">
        <v>0</v>
      </c>
      <c r="AO175" s="82" t="s">
        <v>1733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325</v>
      </c>
      <c r="B176" s="64" t="s">
        <v>400</v>
      </c>
      <c r="C176" s="65" t="s">
        <v>5566</v>
      </c>
      <c r="D176" s="66">
        <v>3</v>
      </c>
      <c r="E176" s="67" t="s">
        <v>132</v>
      </c>
      <c r="F176" s="68">
        <v>35</v>
      </c>
      <c r="G176" s="65"/>
      <c r="H176" s="69"/>
      <c r="I176" s="70"/>
      <c r="J176" s="70"/>
      <c r="K176" s="34" t="s">
        <v>65</v>
      </c>
      <c r="L176" s="77">
        <v>176</v>
      </c>
      <c r="M176" s="77"/>
      <c r="N176" s="72"/>
      <c r="O176" s="79" t="s">
        <v>495</v>
      </c>
      <c r="P176" s="81">
        <v>43682.62236111111</v>
      </c>
      <c r="Q176" s="79" t="s">
        <v>532</v>
      </c>
      <c r="R176" s="79"/>
      <c r="S176" s="79"/>
      <c r="T176" s="79" t="s">
        <v>893</v>
      </c>
      <c r="U176" s="79"/>
      <c r="V176" s="84" t="s">
        <v>1206</v>
      </c>
      <c r="W176" s="81">
        <v>43682.62236111111</v>
      </c>
      <c r="X176" s="84" t="s">
        <v>1416</v>
      </c>
      <c r="Y176" s="79"/>
      <c r="Z176" s="79"/>
      <c r="AA176" s="82" t="s">
        <v>1737</v>
      </c>
      <c r="AB176" s="79"/>
      <c r="AC176" s="79" t="b">
        <v>0</v>
      </c>
      <c r="AD176" s="79">
        <v>0</v>
      </c>
      <c r="AE176" s="82" t="s">
        <v>1938</v>
      </c>
      <c r="AF176" s="79" t="b">
        <v>0</v>
      </c>
      <c r="AG176" s="79" t="s">
        <v>1948</v>
      </c>
      <c r="AH176" s="79"/>
      <c r="AI176" s="82" t="s">
        <v>1938</v>
      </c>
      <c r="AJ176" s="79" t="b">
        <v>0</v>
      </c>
      <c r="AK176" s="79">
        <v>25</v>
      </c>
      <c r="AL176" s="82" t="s">
        <v>1848</v>
      </c>
      <c r="AM176" s="79" t="s">
        <v>1961</v>
      </c>
      <c r="AN176" s="79" t="b">
        <v>0</v>
      </c>
      <c r="AO176" s="82" t="s">
        <v>1848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4.761904761904762</v>
      </c>
      <c r="BF176" s="48">
        <v>0</v>
      </c>
      <c r="BG176" s="49">
        <v>0</v>
      </c>
      <c r="BH176" s="48">
        <v>0</v>
      </c>
      <c r="BI176" s="49">
        <v>0</v>
      </c>
      <c r="BJ176" s="48">
        <v>20</v>
      </c>
      <c r="BK176" s="49">
        <v>95.23809523809524</v>
      </c>
      <c r="BL176" s="48">
        <v>21</v>
      </c>
    </row>
    <row r="177" spans="1:64" ht="15">
      <c r="A177" s="64" t="s">
        <v>325</v>
      </c>
      <c r="B177" s="64" t="s">
        <v>329</v>
      </c>
      <c r="C177" s="65" t="s">
        <v>5566</v>
      </c>
      <c r="D177" s="66">
        <v>3</v>
      </c>
      <c r="E177" s="67" t="s">
        <v>132</v>
      </c>
      <c r="F177" s="68">
        <v>35</v>
      </c>
      <c r="G177" s="65"/>
      <c r="H177" s="69"/>
      <c r="I177" s="70"/>
      <c r="J177" s="70"/>
      <c r="K177" s="34" t="s">
        <v>65</v>
      </c>
      <c r="L177" s="77">
        <v>177</v>
      </c>
      <c r="M177" s="77"/>
      <c r="N177" s="72"/>
      <c r="O177" s="79" t="s">
        <v>495</v>
      </c>
      <c r="P177" s="81">
        <v>43683.34166666667</v>
      </c>
      <c r="Q177" s="79" t="s">
        <v>547</v>
      </c>
      <c r="R177" s="79"/>
      <c r="S177" s="79"/>
      <c r="T177" s="79" t="s">
        <v>919</v>
      </c>
      <c r="U177" s="79"/>
      <c r="V177" s="84" t="s">
        <v>1206</v>
      </c>
      <c r="W177" s="81">
        <v>43683.34166666667</v>
      </c>
      <c r="X177" s="84" t="s">
        <v>1417</v>
      </c>
      <c r="Y177" s="79"/>
      <c r="Z177" s="79"/>
      <c r="AA177" s="82" t="s">
        <v>1738</v>
      </c>
      <c r="AB177" s="79"/>
      <c r="AC177" s="79" t="b">
        <v>0</v>
      </c>
      <c r="AD177" s="79">
        <v>0</v>
      </c>
      <c r="AE177" s="82" t="s">
        <v>1938</v>
      </c>
      <c r="AF177" s="79" t="b">
        <v>0</v>
      </c>
      <c r="AG177" s="79" t="s">
        <v>1948</v>
      </c>
      <c r="AH177" s="79"/>
      <c r="AI177" s="82" t="s">
        <v>1938</v>
      </c>
      <c r="AJ177" s="79" t="b">
        <v>0</v>
      </c>
      <c r="AK177" s="79">
        <v>1</v>
      </c>
      <c r="AL177" s="82" t="s">
        <v>1742</v>
      </c>
      <c r="AM177" s="79" t="s">
        <v>1959</v>
      </c>
      <c r="AN177" s="79" t="b">
        <v>0</v>
      </c>
      <c r="AO177" s="82" t="s">
        <v>1742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21</v>
      </c>
      <c r="BK177" s="49">
        <v>100</v>
      </c>
      <c r="BL177" s="48">
        <v>21</v>
      </c>
    </row>
    <row r="178" spans="1:64" ht="15">
      <c r="A178" s="64" t="s">
        <v>325</v>
      </c>
      <c r="B178" s="64" t="s">
        <v>327</v>
      </c>
      <c r="C178" s="65" t="s">
        <v>5566</v>
      </c>
      <c r="D178" s="66">
        <v>3</v>
      </c>
      <c r="E178" s="67" t="s">
        <v>132</v>
      </c>
      <c r="F178" s="68">
        <v>35</v>
      </c>
      <c r="G178" s="65"/>
      <c r="H178" s="69"/>
      <c r="I178" s="70"/>
      <c r="J178" s="70"/>
      <c r="K178" s="34" t="s">
        <v>66</v>
      </c>
      <c r="L178" s="77">
        <v>178</v>
      </c>
      <c r="M178" s="77"/>
      <c r="N178" s="72"/>
      <c r="O178" s="79" t="s">
        <v>495</v>
      </c>
      <c r="P178" s="81">
        <v>43685.336851851855</v>
      </c>
      <c r="Q178" s="79" t="s">
        <v>583</v>
      </c>
      <c r="R178" s="79"/>
      <c r="S178" s="79"/>
      <c r="T178" s="79"/>
      <c r="U178" s="79"/>
      <c r="V178" s="84" t="s">
        <v>1206</v>
      </c>
      <c r="W178" s="81">
        <v>43685.336851851855</v>
      </c>
      <c r="X178" s="84" t="s">
        <v>1413</v>
      </c>
      <c r="Y178" s="79"/>
      <c r="Z178" s="79"/>
      <c r="AA178" s="82" t="s">
        <v>1734</v>
      </c>
      <c r="AB178" s="79"/>
      <c r="AC178" s="79" t="b">
        <v>0</v>
      </c>
      <c r="AD178" s="79">
        <v>0</v>
      </c>
      <c r="AE178" s="82" t="s">
        <v>1938</v>
      </c>
      <c r="AF178" s="79" t="b">
        <v>0</v>
      </c>
      <c r="AG178" s="79" t="s">
        <v>1948</v>
      </c>
      <c r="AH178" s="79"/>
      <c r="AI178" s="82" t="s">
        <v>1938</v>
      </c>
      <c r="AJ178" s="79" t="b">
        <v>0</v>
      </c>
      <c r="AK178" s="79">
        <v>4</v>
      </c>
      <c r="AL178" s="82" t="s">
        <v>1733</v>
      </c>
      <c r="AM178" s="79" t="s">
        <v>1959</v>
      </c>
      <c r="AN178" s="79" t="b">
        <v>0</v>
      </c>
      <c r="AO178" s="82" t="s">
        <v>1733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18</v>
      </c>
      <c r="BK178" s="49">
        <v>100</v>
      </c>
      <c r="BL178" s="48">
        <v>18</v>
      </c>
    </row>
    <row r="179" spans="1:64" ht="15">
      <c r="A179" s="64" t="s">
        <v>325</v>
      </c>
      <c r="B179" s="64" t="s">
        <v>322</v>
      </c>
      <c r="C179" s="65" t="s">
        <v>5566</v>
      </c>
      <c r="D179" s="66">
        <v>3</v>
      </c>
      <c r="E179" s="67" t="s">
        <v>132</v>
      </c>
      <c r="F179" s="68">
        <v>35</v>
      </c>
      <c r="G179" s="65"/>
      <c r="H179" s="69"/>
      <c r="I179" s="70"/>
      <c r="J179" s="70"/>
      <c r="K179" s="34" t="s">
        <v>66</v>
      </c>
      <c r="L179" s="77">
        <v>179</v>
      </c>
      <c r="M179" s="77"/>
      <c r="N179" s="72"/>
      <c r="O179" s="79" t="s">
        <v>495</v>
      </c>
      <c r="P179" s="81">
        <v>43685.336851851855</v>
      </c>
      <c r="Q179" s="79" t="s">
        <v>583</v>
      </c>
      <c r="R179" s="79"/>
      <c r="S179" s="79"/>
      <c r="T179" s="79"/>
      <c r="U179" s="79"/>
      <c r="V179" s="84" t="s">
        <v>1206</v>
      </c>
      <c r="W179" s="81">
        <v>43685.336851851855</v>
      </c>
      <c r="X179" s="84" t="s">
        <v>1413</v>
      </c>
      <c r="Y179" s="79"/>
      <c r="Z179" s="79"/>
      <c r="AA179" s="82" t="s">
        <v>1734</v>
      </c>
      <c r="AB179" s="79"/>
      <c r="AC179" s="79" t="b">
        <v>0</v>
      </c>
      <c r="AD179" s="79">
        <v>0</v>
      </c>
      <c r="AE179" s="82" t="s">
        <v>1938</v>
      </c>
      <c r="AF179" s="79" t="b">
        <v>0</v>
      </c>
      <c r="AG179" s="79" t="s">
        <v>1948</v>
      </c>
      <c r="AH179" s="79"/>
      <c r="AI179" s="82" t="s">
        <v>1938</v>
      </c>
      <c r="AJ179" s="79" t="b">
        <v>0</v>
      </c>
      <c r="AK179" s="79">
        <v>4</v>
      </c>
      <c r="AL179" s="82" t="s">
        <v>1733</v>
      </c>
      <c r="AM179" s="79" t="s">
        <v>1959</v>
      </c>
      <c r="AN179" s="79" t="b">
        <v>0</v>
      </c>
      <c r="AO179" s="82" t="s">
        <v>1733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327</v>
      </c>
      <c r="B180" s="64" t="s">
        <v>325</v>
      </c>
      <c r="C180" s="65" t="s">
        <v>5566</v>
      </c>
      <c r="D180" s="66">
        <v>3</v>
      </c>
      <c r="E180" s="67" t="s">
        <v>132</v>
      </c>
      <c r="F180" s="68">
        <v>35</v>
      </c>
      <c r="G180" s="65"/>
      <c r="H180" s="69"/>
      <c r="I180" s="70"/>
      <c r="J180" s="70"/>
      <c r="K180" s="34" t="s">
        <v>66</v>
      </c>
      <c r="L180" s="77">
        <v>180</v>
      </c>
      <c r="M180" s="77"/>
      <c r="N180" s="72"/>
      <c r="O180" s="79" t="s">
        <v>495</v>
      </c>
      <c r="P180" s="81">
        <v>43685.40300925926</v>
      </c>
      <c r="Q180" s="79" t="s">
        <v>583</v>
      </c>
      <c r="R180" s="79"/>
      <c r="S180" s="79"/>
      <c r="T180" s="79"/>
      <c r="U180" s="79"/>
      <c r="V180" s="84" t="s">
        <v>1208</v>
      </c>
      <c r="W180" s="81">
        <v>43685.40300925926</v>
      </c>
      <c r="X180" s="84" t="s">
        <v>1415</v>
      </c>
      <c r="Y180" s="79"/>
      <c r="Z180" s="79"/>
      <c r="AA180" s="82" t="s">
        <v>1736</v>
      </c>
      <c r="AB180" s="79"/>
      <c r="AC180" s="79" t="b">
        <v>0</v>
      </c>
      <c r="AD180" s="79">
        <v>0</v>
      </c>
      <c r="AE180" s="82" t="s">
        <v>1938</v>
      </c>
      <c r="AF180" s="79" t="b">
        <v>0</v>
      </c>
      <c r="AG180" s="79" t="s">
        <v>1948</v>
      </c>
      <c r="AH180" s="79"/>
      <c r="AI180" s="82" t="s">
        <v>1938</v>
      </c>
      <c r="AJ180" s="79" t="b">
        <v>0</v>
      </c>
      <c r="AK180" s="79">
        <v>4</v>
      </c>
      <c r="AL180" s="82" t="s">
        <v>1733</v>
      </c>
      <c r="AM180" s="79" t="s">
        <v>1959</v>
      </c>
      <c r="AN180" s="79" t="b">
        <v>0</v>
      </c>
      <c r="AO180" s="82" t="s">
        <v>1733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322</v>
      </c>
      <c r="B181" s="64" t="s">
        <v>400</v>
      </c>
      <c r="C181" s="65" t="s">
        <v>5566</v>
      </c>
      <c r="D181" s="66">
        <v>3</v>
      </c>
      <c r="E181" s="67" t="s">
        <v>132</v>
      </c>
      <c r="F181" s="68">
        <v>35</v>
      </c>
      <c r="G181" s="65"/>
      <c r="H181" s="69"/>
      <c r="I181" s="70"/>
      <c r="J181" s="70"/>
      <c r="K181" s="34" t="s">
        <v>65</v>
      </c>
      <c r="L181" s="77">
        <v>181</v>
      </c>
      <c r="M181" s="77"/>
      <c r="N181" s="72"/>
      <c r="O181" s="79" t="s">
        <v>495</v>
      </c>
      <c r="P181" s="81">
        <v>43682.6215625</v>
      </c>
      <c r="Q181" s="79" t="s">
        <v>532</v>
      </c>
      <c r="R181" s="79"/>
      <c r="S181" s="79"/>
      <c r="T181" s="79" t="s">
        <v>893</v>
      </c>
      <c r="U181" s="79"/>
      <c r="V181" s="84" t="s">
        <v>1203</v>
      </c>
      <c r="W181" s="81">
        <v>43682.6215625</v>
      </c>
      <c r="X181" s="84" t="s">
        <v>1418</v>
      </c>
      <c r="Y181" s="79"/>
      <c r="Z181" s="79"/>
      <c r="AA181" s="82" t="s">
        <v>1739</v>
      </c>
      <c r="AB181" s="79"/>
      <c r="AC181" s="79" t="b">
        <v>0</v>
      </c>
      <c r="AD181" s="79">
        <v>0</v>
      </c>
      <c r="AE181" s="82" t="s">
        <v>1938</v>
      </c>
      <c r="AF181" s="79" t="b">
        <v>0</v>
      </c>
      <c r="AG181" s="79" t="s">
        <v>1948</v>
      </c>
      <c r="AH181" s="79"/>
      <c r="AI181" s="82" t="s">
        <v>1938</v>
      </c>
      <c r="AJ181" s="79" t="b">
        <v>0</v>
      </c>
      <c r="AK181" s="79">
        <v>25</v>
      </c>
      <c r="AL181" s="82" t="s">
        <v>1848</v>
      </c>
      <c r="AM181" s="79" t="s">
        <v>1961</v>
      </c>
      <c r="AN181" s="79" t="b">
        <v>0</v>
      </c>
      <c r="AO181" s="82" t="s">
        <v>1848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4.761904761904762</v>
      </c>
      <c r="BF181" s="48">
        <v>0</v>
      </c>
      <c r="BG181" s="49">
        <v>0</v>
      </c>
      <c r="BH181" s="48">
        <v>0</v>
      </c>
      <c r="BI181" s="49">
        <v>0</v>
      </c>
      <c r="BJ181" s="48">
        <v>20</v>
      </c>
      <c r="BK181" s="49">
        <v>95.23809523809524</v>
      </c>
      <c r="BL181" s="48">
        <v>21</v>
      </c>
    </row>
    <row r="182" spans="1:64" ht="15">
      <c r="A182" s="64" t="s">
        <v>322</v>
      </c>
      <c r="B182" s="64" t="s">
        <v>327</v>
      </c>
      <c r="C182" s="65" t="s">
        <v>5566</v>
      </c>
      <c r="D182" s="66">
        <v>3</v>
      </c>
      <c r="E182" s="67" t="s">
        <v>132</v>
      </c>
      <c r="F182" s="68">
        <v>35</v>
      </c>
      <c r="G182" s="65"/>
      <c r="H182" s="69"/>
      <c r="I182" s="70"/>
      <c r="J182" s="70"/>
      <c r="K182" s="34" t="s">
        <v>66</v>
      </c>
      <c r="L182" s="77">
        <v>182</v>
      </c>
      <c r="M182" s="77"/>
      <c r="N182" s="72"/>
      <c r="O182" s="79" t="s">
        <v>495</v>
      </c>
      <c r="P182" s="81">
        <v>43685.3353587963</v>
      </c>
      <c r="Q182" s="79" t="s">
        <v>582</v>
      </c>
      <c r="R182" s="84" t="s">
        <v>759</v>
      </c>
      <c r="S182" s="79" t="s">
        <v>849</v>
      </c>
      <c r="T182" s="79" t="s">
        <v>939</v>
      </c>
      <c r="U182" s="79"/>
      <c r="V182" s="84" t="s">
        <v>1203</v>
      </c>
      <c r="W182" s="81">
        <v>43685.3353587963</v>
      </c>
      <c r="X182" s="84" t="s">
        <v>1412</v>
      </c>
      <c r="Y182" s="79"/>
      <c r="Z182" s="79"/>
      <c r="AA182" s="82" t="s">
        <v>1733</v>
      </c>
      <c r="AB182" s="79"/>
      <c r="AC182" s="79" t="b">
        <v>0</v>
      </c>
      <c r="AD182" s="79">
        <v>8</v>
      </c>
      <c r="AE182" s="82" t="s">
        <v>1938</v>
      </c>
      <c r="AF182" s="79" t="b">
        <v>0</v>
      </c>
      <c r="AG182" s="79" t="s">
        <v>1948</v>
      </c>
      <c r="AH182" s="79"/>
      <c r="AI182" s="82" t="s">
        <v>1938</v>
      </c>
      <c r="AJ182" s="79" t="b">
        <v>0</v>
      </c>
      <c r="AK182" s="79">
        <v>4</v>
      </c>
      <c r="AL182" s="82" t="s">
        <v>1938</v>
      </c>
      <c r="AM182" s="79" t="s">
        <v>1959</v>
      </c>
      <c r="AN182" s="79" t="b">
        <v>0</v>
      </c>
      <c r="AO182" s="82" t="s">
        <v>1733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21</v>
      </c>
      <c r="BK182" s="49">
        <v>100</v>
      </c>
      <c r="BL182" s="48">
        <v>21</v>
      </c>
    </row>
    <row r="183" spans="1:64" ht="15">
      <c r="A183" s="64" t="s">
        <v>327</v>
      </c>
      <c r="B183" s="64" t="s">
        <v>322</v>
      </c>
      <c r="C183" s="65" t="s">
        <v>5566</v>
      </c>
      <c r="D183" s="66">
        <v>3</v>
      </c>
      <c r="E183" s="67" t="s">
        <v>132</v>
      </c>
      <c r="F183" s="68">
        <v>35</v>
      </c>
      <c r="G183" s="65"/>
      <c r="H183" s="69"/>
      <c r="I183" s="70"/>
      <c r="J183" s="70"/>
      <c r="K183" s="34" t="s">
        <v>66</v>
      </c>
      <c r="L183" s="77">
        <v>183</v>
      </c>
      <c r="M183" s="77"/>
      <c r="N183" s="72"/>
      <c r="O183" s="79" t="s">
        <v>495</v>
      </c>
      <c r="P183" s="81">
        <v>43685.40300925926</v>
      </c>
      <c r="Q183" s="79" t="s">
        <v>583</v>
      </c>
      <c r="R183" s="79"/>
      <c r="S183" s="79"/>
      <c r="T183" s="79"/>
      <c r="U183" s="79"/>
      <c r="V183" s="84" t="s">
        <v>1208</v>
      </c>
      <c r="W183" s="81">
        <v>43685.40300925926</v>
      </c>
      <c r="X183" s="84" t="s">
        <v>1415</v>
      </c>
      <c r="Y183" s="79"/>
      <c r="Z183" s="79"/>
      <c r="AA183" s="82" t="s">
        <v>1736</v>
      </c>
      <c r="AB183" s="79"/>
      <c r="AC183" s="79" t="b">
        <v>0</v>
      </c>
      <c r="AD183" s="79">
        <v>0</v>
      </c>
      <c r="AE183" s="82" t="s">
        <v>1938</v>
      </c>
      <c r="AF183" s="79" t="b">
        <v>0</v>
      </c>
      <c r="AG183" s="79" t="s">
        <v>1948</v>
      </c>
      <c r="AH183" s="79"/>
      <c r="AI183" s="82" t="s">
        <v>1938</v>
      </c>
      <c r="AJ183" s="79" t="b">
        <v>0</v>
      </c>
      <c r="AK183" s="79">
        <v>4</v>
      </c>
      <c r="AL183" s="82" t="s">
        <v>1733</v>
      </c>
      <c r="AM183" s="79" t="s">
        <v>1959</v>
      </c>
      <c r="AN183" s="79" t="b">
        <v>0</v>
      </c>
      <c r="AO183" s="82" t="s">
        <v>1733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18</v>
      </c>
      <c r="BK183" s="49">
        <v>100</v>
      </c>
      <c r="BL183" s="48">
        <v>18</v>
      </c>
    </row>
    <row r="184" spans="1:64" ht="15">
      <c r="A184" s="64" t="s">
        <v>328</v>
      </c>
      <c r="B184" s="64" t="s">
        <v>329</v>
      </c>
      <c r="C184" s="65" t="s">
        <v>5566</v>
      </c>
      <c r="D184" s="66">
        <v>3</v>
      </c>
      <c r="E184" s="67" t="s">
        <v>132</v>
      </c>
      <c r="F184" s="68">
        <v>35</v>
      </c>
      <c r="G184" s="65"/>
      <c r="H184" s="69"/>
      <c r="I184" s="70"/>
      <c r="J184" s="70"/>
      <c r="K184" s="34" t="s">
        <v>66</v>
      </c>
      <c r="L184" s="77">
        <v>184</v>
      </c>
      <c r="M184" s="77"/>
      <c r="N184" s="72"/>
      <c r="O184" s="79" t="s">
        <v>495</v>
      </c>
      <c r="P184" s="81">
        <v>43678.31091435185</v>
      </c>
      <c r="Q184" s="79" t="s">
        <v>584</v>
      </c>
      <c r="R184" s="79"/>
      <c r="S184" s="79"/>
      <c r="T184" s="79" t="s">
        <v>919</v>
      </c>
      <c r="U184" s="79"/>
      <c r="V184" s="84" t="s">
        <v>1209</v>
      </c>
      <c r="W184" s="81">
        <v>43678.31091435185</v>
      </c>
      <c r="X184" s="84" t="s">
        <v>1419</v>
      </c>
      <c r="Y184" s="79"/>
      <c r="Z184" s="79"/>
      <c r="AA184" s="82" t="s">
        <v>1740</v>
      </c>
      <c r="AB184" s="79"/>
      <c r="AC184" s="79" t="b">
        <v>0</v>
      </c>
      <c r="AD184" s="79">
        <v>0</v>
      </c>
      <c r="AE184" s="82" t="s">
        <v>1938</v>
      </c>
      <c r="AF184" s="79" t="b">
        <v>0</v>
      </c>
      <c r="AG184" s="79" t="s">
        <v>1948</v>
      </c>
      <c r="AH184" s="79"/>
      <c r="AI184" s="82" t="s">
        <v>1938</v>
      </c>
      <c r="AJ184" s="79" t="b">
        <v>0</v>
      </c>
      <c r="AK184" s="79">
        <v>1</v>
      </c>
      <c r="AL184" s="82" t="s">
        <v>1741</v>
      </c>
      <c r="AM184" s="79" t="s">
        <v>1962</v>
      </c>
      <c r="AN184" s="79" t="b">
        <v>0</v>
      </c>
      <c r="AO184" s="82" t="s">
        <v>1741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20</v>
      </c>
      <c r="BK184" s="49">
        <v>100</v>
      </c>
      <c r="BL184" s="48">
        <v>20</v>
      </c>
    </row>
    <row r="185" spans="1:64" ht="15">
      <c r="A185" s="64" t="s">
        <v>329</v>
      </c>
      <c r="B185" s="64" t="s">
        <v>328</v>
      </c>
      <c r="C185" s="65" t="s">
        <v>5567</v>
      </c>
      <c r="D185" s="66">
        <v>6.5</v>
      </c>
      <c r="E185" s="67" t="s">
        <v>136</v>
      </c>
      <c r="F185" s="68">
        <v>23.5</v>
      </c>
      <c r="G185" s="65"/>
      <c r="H185" s="69"/>
      <c r="I185" s="70"/>
      <c r="J185" s="70"/>
      <c r="K185" s="34" t="s">
        <v>66</v>
      </c>
      <c r="L185" s="77">
        <v>185</v>
      </c>
      <c r="M185" s="77"/>
      <c r="N185" s="72"/>
      <c r="O185" s="79" t="s">
        <v>495</v>
      </c>
      <c r="P185" s="81">
        <v>43677.37527777778</v>
      </c>
      <c r="Q185" s="79" t="s">
        <v>585</v>
      </c>
      <c r="R185" s="84" t="s">
        <v>760</v>
      </c>
      <c r="S185" s="79" t="s">
        <v>850</v>
      </c>
      <c r="T185" s="79" t="s">
        <v>940</v>
      </c>
      <c r="U185" s="79"/>
      <c r="V185" s="84" t="s">
        <v>1210</v>
      </c>
      <c r="W185" s="81">
        <v>43677.37527777778</v>
      </c>
      <c r="X185" s="84" t="s">
        <v>1420</v>
      </c>
      <c r="Y185" s="79"/>
      <c r="Z185" s="79"/>
      <c r="AA185" s="82" t="s">
        <v>1741</v>
      </c>
      <c r="AB185" s="79"/>
      <c r="AC185" s="79" t="b">
        <v>0</v>
      </c>
      <c r="AD185" s="79">
        <v>0</v>
      </c>
      <c r="AE185" s="82" t="s">
        <v>1938</v>
      </c>
      <c r="AF185" s="79" t="b">
        <v>0</v>
      </c>
      <c r="AG185" s="79" t="s">
        <v>1948</v>
      </c>
      <c r="AH185" s="79"/>
      <c r="AI185" s="82" t="s">
        <v>1938</v>
      </c>
      <c r="AJ185" s="79" t="b">
        <v>0</v>
      </c>
      <c r="AK185" s="79">
        <v>1</v>
      </c>
      <c r="AL185" s="82" t="s">
        <v>1938</v>
      </c>
      <c r="AM185" s="79" t="s">
        <v>1962</v>
      </c>
      <c r="AN185" s="79" t="b">
        <v>0</v>
      </c>
      <c r="AO185" s="82" t="s">
        <v>1741</v>
      </c>
      <c r="AP185" s="79" t="s">
        <v>1985</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329</v>
      </c>
      <c r="B186" s="64" t="s">
        <v>328</v>
      </c>
      <c r="C186" s="65" t="s">
        <v>5567</v>
      </c>
      <c r="D186" s="66">
        <v>6.5</v>
      </c>
      <c r="E186" s="67" t="s">
        <v>136</v>
      </c>
      <c r="F186" s="68">
        <v>23.5</v>
      </c>
      <c r="G186" s="65"/>
      <c r="H186" s="69"/>
      <c r="I186" s="70"/>
      <c r="J186" s="70"/>
      <c r="K186" s="34" t="s">
        <v>66</v>
      </c>
      <c r="L186" s="77">
        <v>186</v>
      </c>
      <c r="M186" s="77"/>
      <c r="N186" s="72"/>
      <c r="O186" s="79" t="s">
        <v>495</v>
      </c>
      <c r="P186" s="81">
        <v>43683.33409722222</v>
      </c>
      <c r="Q186" s="79" t="s">
        <v>586</v>
      </c>
      <c r="R186" s="84" t="s">
        <v>760</v>
      </c>
      <c r="S186" s="79" t="s">
        <v>850</v>
      </c>
      <c r="T186" s="79" t="s">
        <v>940</v>
      </c>
      <c r="U186" s="84" t="s">
        <v>1048</v>
      </c>
      <c r="V186" s="84" t="s">
        <v>1048</v>
      </c>
      <c r="W186" s="81">
        <v>43683.33409722222</v>
      </c>
      <c r="X186" s="84" t="s">
        <v>1421</v>
      </c>
      <c r="Y186" s="79"/>
      <c r="Z186" s="79"/>
      <c r="AA186" s="82" t="s">
        <v>1742</v>
      </c>
      <c r="AB186" s="79"/>
      <c r="AC186" s="79" t="b">
        <v>0</v>
      </c>
      <c r="AD186" s="79">
        <v>3</v>
      </c>
      <c r="AE186" s="82" t="s">
        <v>1938</v>
      </c>
      <c r="AF186" s="79" t="b">
        <v>0</v>
      </c>
      <c r="AG186" s="79" t="s">
        <v>1948</v>
      </c>
      <c r="AH186" s="79"/>
      <c r="AI186" s="82" t="s">
        <v>1938</v>
      </c>
      <c r="AJ186" s="79" t="b">
        <v>0</v>
      </c>
      <c r="AK186" s="79">
        <v>1</v>
      </c>
      <c r="AL186" s="82" t="s">
        <v>1938</v>
      </c>
      <c r="AM186" s="79" t="s">
        <v>1962</v>
      </c>
      <c r="AN186" s="79" t="b">
        <v>0</v>
      </c>
      <c r="AO186" s="82" t="s">
        <v>1742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329</v>
      </c>
      <c r="B187" s="64" t="s">
        <v>453</v>
      </c>
      <c r="C187" s="65" t="s">
        <v>5567</v>
      </c>
      <c r="D187" s="66">
        <v>6.5</v>
      </c>
      <c r="E187" s="67" t="s">
        <v>136</v>
      </c>
      <c r="F187" s="68">
        <v>23.5</v>
      </c>
      <c r="G187" s="65"/>
      <c r="H187" s="69"/>
      <c r="I187" s="70"/>
      <c r="J187" s="70"/>
      <c r="K187" s="34" t="s">
        <v>65</v>
      </c>
      <c r="L187" s="77">
        <v>187</v>
      </c>
      <c r="M187" s="77"/>
      <c r="N187" s="72"/>
      <c r="O187" s="79" t="s">
        <v>495</v>
      </c>
      <c r="P187" s="81">
        <v>43677.37527777778</v>
      </c>
      <c r="Q187" s="79" t="s">
        <v>585</v>
      </c>
      <c r="R187" s="84" t="s">
        <v>760</v>
      </c>
      <c r="S187" s="79" t="s">
        <v>850</v>
      </c>
      <c r="T187" s="79" t="s">
        <v>940</v>
      </c>
      <c r="U187" s="79"/>
      <c r="V187" s="84" t="s">
        <v>1210</v>
      </c>
      <c r="W187" s="81">
        <v>43677.37527777778</v>
      </c>
      <c r="X187" s="84" t="s">
        <v>1420</v>
      </c>
      <c r="Y187" s="79"/>
      <c r="Z187" s="79"/>
      <c r="AA187" s="82" t="s">
        <v>1741</v>
      </c>
      <c r="AB187" s="79"/>
      <c r="AC187" s="79" t="b">
        <v>0</v>
      </c>
      <c r="AD187" s="79">
        <v>0</v>
      </c>
      <c r="AE187" s="82" t="s">
        <v>1938</v>
      </c>
      <c r="AF187" s="79" t="b">
        <v>0</v>
      </c>
      <c r="AG187" s="79" t="s">
        <v>1948</v>
      </c>
      <c r="AH187" s="79"/>
      <c r="AI187" s="82" t="s">
        <v>1938</v>
      </c>
      <c r="AJ187" s="79" t="b">
        <v>0</v>
      </c>
      <c r="AK187" s="79">
        <v>1</v>
      </c>
      <c r="AL187" s="82" t="s">
        <v>1938</v>
      </c>
      <c r="AM187" s="79" t="s">
        <v>1962</v>
      </c>
      <c r="AN187" s="79" t="b">
        <v>0</v>
      </c>
      <c r="AO187" s="82" t="s">
        <v>1741</v>
      </c>
      <c r="AP187" s="79" t="s">
        <v>1985</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36</v>
      </c>
      <c r="BK187" s="49">
        <v>100</v>
      </c>
      <c r="BL187" s="48">
        <v>36</v>
      </c>
    </row>
    <row r="188" spans="1:64" ht="15">
      <c r="A188" s="64" t="s">
        <v>329</v>
      </c>
      <c r="B188" s="64" t="s">
        <v>453</v>
      </c>
      <c r="C188" s="65" t="s">
        <v>5567</v>
      </c>
      <c r="D188" s="66">
        <v>6.5</v>
      </c>
      <c r="E188" s="67" t="s">
        <v>136</v>
      </c>
      <c r="F188" s="68">
        <v>23.5</v>
      </c>
      <c r="G188" s="65"/>
      <c r="H188" s="69"/>
      <c r="I188" s="70"/>
      <c r="J188" s="70"/>
      <c r="K188" s="34" t="s">
        <v>65</v>
      </c>
      <c r="L188" s="77">
        <v>188</v>
      </c>
      <c r="M188" s="77"/>
      <c r="N188" s="72"/>
      <c r="O188" s="79" t="s">
        <v>495</v>
      </c>
      <c r="P188" s="81">
        <v>43683.33409722222</v>
      </c>
      <c r="Q188" s="79" t="s">
        <v>586</v>
      </c>
      <c r="R188" s="84" t="s">
        <v>760</v>
      </c>
      <c r="S188" s="79" t="s">
        <v>850</v>
      </c>
      <c r="T188" s="79" t="s">
        <v>940</v>
      </c>
      <c r="U188" s="84" t="s">
        <v>1048</v>
      </c>
      <c r="V188" s="84" t="s">
        <v>1048</v>
      </c>
      <c r="W188" s="81">
        <v>43683.33409722222</v>
      </c>
      <c r="X188" s="84" t="s">
        <v>1421</v>
      </c>
      <c r="Y188" s="79"/>
      <c r="Z188" s="79"/>
      <c r="AA188" s="82" t="s">
        <v>1742</v>
      </c>
      <c r="AB188" s="79"/>
      <c r="AC188" s="79" t="b">
        <v>0</v>
      </c>
      <c r="AD188" s="79">
        <v>3</v>
      </c>
      <c r="AE188" s="82" t="s">
        <v>1938</v>
      </c>
      <c r="AF188" s="79" t="b">
        <v>0</v>
      </c>
      <c r="AG188" s="79" t="s">
        <v>1948</v>
      </c>
      <c r="AH188" s="79"/>
      <c r="AI188" s="82" t="s">
        <v>1938</v>
      </c>
      <c r="AJ188" s="79" t="b">
        <v>0</v>
      </c>
      <c r="AK188" s="79">
        <v>1</v>
      </c>
      <c r="AL188" s="82" t="s">
        <v>1938</v>
      </c>
      <c r="AM188" s="79" t="s">
        <v>1962</v>
      </c>
      <c r="AN188" s="79" t="b">
        <v>0</v>
      </c>
      <c r="AO188" s="82" t="s">
        <v>1742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36</v>
      </c>
      <c r="BK188" s="49">
        <v>100</v>
      </c>
      <c r="BL188" s="48">
        <v>36</v>
      </c>
    </row>
    <row r="189" spans="1:64" ht="15">
      <c r="A189" s="64" t="s">
        <v>330</v>
      </c>
      <c r="B189" s="64" t="s">
        <v>400</v>
      </c>
      <c r="C189" s="65" t="s">
        <v>5566</v>
      </c>
      <c r="D189" s="66">
        <v>3</v>
      </c>
      <c r="E189" s="67" t="s">
        <v>132</v>
      </c>
      <c r="F189" s="68">
        <v>35</v>
      </c>
      <c r="G189" s="65"/>
      <c r="H189" s="69"/>
      <c r="I189" s="70"/>
      <c r="J189" s="70"/>
      <c r="K189" s="34" t="s">
        <v>65</v>
      </c>
      <c r="L189" s="77">
        <v>189</v>
      </c>
      <c r="M189" s="77"/>
      <c r="N189" s="72"/>
      <c r="O189" s="79" t="s">
        <v>495</v>
      </c>
      <c r="P189" s="81">
        <v>43685.69541666667</v>
      </c>
      <c r="Q189" s="79" t="s">
        <v>569</v>
      </c>
      <c r="R189" s="79"/>
      <c r="S189" s="79"/>
      <c r="T189" s="79" t="s">
        <v>893</v>
      </c>
      <c r="U189" s="79"/>
      <c r="V189" s="84" t="s">
        <v>1211</v>
      </c>
      <c r="W189" s="81">
        <v>43685.69541666667</v>
      </c>
      <c r="X189" s="84" t="s">
        <v>1422</v>
      </c>
      <c r="Y189" s="79"/>
      <c r="Z189" s="79"/>
      <c r="AA189" s="82" t="s">
        <v>1743</v>
      </c>
      <c r="AB189" s="79"/>
      <c r="AC189" s="79" t="b">
        <v>0</v>
      </c>
      <c r="AD189" s="79">
        <v>0</v>
      </c>
      <c r="AE189" s="82" t="s">
        <v>1938</v>
      </c>
      <c r="AF189" s="79" t="b">
        <v>0</v>
      </c>
      <c r="AG189" s="79" t="s">
        <v>1948</v>
      </c>
      <c r="AH189" s="79"/>
      <c r="AI189" s="82" t="s">
        <v>1938</v>
      </c>
      <c r="AJ189" s="79" t="b">
        <v>0</v>
      </c>
      <c r="AK189" s="79">
        <v>30</v>
      </c>
      <c r="AL189" s="82" t="s">
        <v>1848</v>
      </c>
      <c r="AM189" s="79" t="s">
        <v>1961</v>
      </c>
      <c r="AN189" s="79" t="b">
        <v>0</v>
      </c>
      <c r="AO189" s="82" t="s">
        <v>1848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4.761904761904762</v>
      </c>
      <c r="BF189" s="48">
        <v>0</v>
      </c>
      <c r="BG189" s="49">
        <v>0</v>
      </c>
      <c r="BH189" s="48">
        <v>0</v>
      </c>
      <c r="BI189" s="49">
        <v>0</v>
      </c>
      <c r="BJ189" s="48">
        <v>20</v>
      </c>
      <c r="BK189" s="49">
        <v>95.23809523809524</v>
      </c>
      <c r="BL189" s="48">
        <v>21</v>
      </c>
    </row>
    <row r="190" spans="1:64" ht="15">
      <c r="A190" s="64" t="s">
        <v>331</v>
      </c>
      <c r="B190" s="64" t="s">
        <v>331</v>
      </c>
      <c r="C190" s="65" t="s">
        <v>5566</v>
      </c>
      <c r="D190" s="66">
        <v>3</v>
      </c>
      <c r="E190" s="67" t="s">
        <v>132</v>
      </c>
      <c r="F190" s="68">
        <v>35</v>
      </c>
      <c r="G190" s="65"/>
      <c r="H190" s="69"/>
      <c r="I190" s="70"/>
      <c r="J190" s="70"/>
      <c r="K190" s="34" t="s">
        <v>65</v>
      </c>
      <c r="L190" s="77">
        <v>190</v>
      </c>
      <c r="M190" s="77"/>
      <c r="N190" s="72"/>
      <c r="O190" s="79" t="s">
        <v>176</v>
      </c>
      <c r="P190" s="81">
        <v>43685.69800925926</v>
      </c>
      <c r="Q190" s="79" t="s">
        <v>587</v>
      </c>
      <c r="R190" s="79"/>
      <c r="S190" s="79"/>
      <c r="T190" s="79" t="s">
        <v>941</v>
      </c>
      <c r="U190" s="84" t="s">
        <v>1049</v>
      </c>
      <c r="V190" s="84" t="s">
        <v>1049</v>
      </c>
      <c r="W190" s="81">
        <v>43685.69800925926</v>
      </c>
      <c r="X190" s="84" t="s">
        <v>1423</v>
      </c>
      <c r="Y190" s="79"/>
      <c r="Z190" s="79"/>
      <c r="AA190" s="82" t="s">
        <v>1744</v>
      </c>
      <c r="AB190" s="79"/>
      <c r="AC190" s="79" t="b">
        <v>0</v>
      </c>
      <c r="AD190" s="79">
        <v>0</v>
      </c>
      <c r="AE190" s="82" t="s">
        <v>1938</v>
      </c>
      <c r="AF190" s="79" t="b">
        <v>0</v>
      </c>
      <c r="AG190" s="79" t="s">
        <v>1948</v>
      </c>
      <c r="AH190" s="79"/>
      <c r="AI190" s="82" t="s">
        <v>1938</v>
      </c>
      <c r="AJ190" s="79" t="b">
        <v>0</v>
      </c>
      <c r="AK190" s="79">
        <v>0</v>
      </c>
      <c r="AL190" s="82" t="s">
        <v>1938</v>
      </c>
      <c r="AM190" s="79" t="s">
        <v>1962</v>
      </c>
      <c r="AN190" s="79" t="b">
        <v>0</v>
      </c>
      <c r="AO190" s="82" t="s">
        <v>1744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1</v>
      </c>
      <c r="BE190" s="49">
        <v>3.4482758620689653</v>
      </c>
      <c r="BF190" s="48">
        <v>2</v>
      </c>
      <c r="BG190" s="49">
        <v>6.896551724137931</v>
      </c>
      <c r="BH190" s="48">
        <v>0</v>
      </c>
      <c r="BI190" s="49">
        <v>0</v>
      </c>
      <c r="BJ190" s="48">
        <v>26</v>
      </c>
      <c r="BK190" s="49">
        <v>89.65517241379311</v>
      </c>
      <c r="BL190" s="48">
        <v>29</v>
      </c>
    </row>
    <row r="191" spans="1:64" ht="15">
      <c r="A191" s="64" t="s">
        <v>332</v>
      </c>
      <c r="B191" s="64" t="s">
        <v>454</v>
      </c>
      <c r="C191" s="65" t="s">
        <v>5566</v>
      </c>
      <c r="D191" s="66">
        <v>3</v>
      </c>
      <c r="E191" s="67" t="s">
        <v>132</v>
      </c>
      <c r="F191" s="68">
        <v>35</v>
      </c>
      <c r="G191" s="65"/>
      <c r="H191" s="69"/>
      <c r="I191" s="70"/>
      <c r="J191" s="70"/>
      <c r="K191" s="34" t="s">
        <v>65</v>
      </c>
      <c r="L191" s="77">
        <v>191</v>
      </c>
      <c r="M191" s="77"/>
      <c r="N191" s="72"/>
      <c r="O191" s="79" t="s">
        <v>495</v>
      </c>
      <c r="P191" s="81">
        <v>43685.70144675926</v>
      </c>
      <c r="Q191" s="82" t="s">
        <v>588</v>
      </c>
      <c r="R191" s="84" t="s">
        <v>761</v>
      </c>
      <c r="S191" s="79" t="s">
        <v>851</v>
      </c>
      <c r="T191" s="79" t="s">
        <v>942</v>
      </c>
      <c r="U191" s="79"/>
      <c r="V191" s="84" t="s">
        <v>1212</v>
      </c>
      <c r="W191" s="81">
        <v>43685.70144675926</v>
      </c>
      <c r="X191" s="84" t="s">
        <v>1424</v>
      </c>
      <c r="Y191" s="79"/>
      <c r="Z191" s="79"/>
      <c r="AA191" s="82" t="s">
        <v>1745</v>
      </c>
      <c r="AB191" s="79"/>
      <c r="AC191" s="79" t="b">
        <v>0</v>
      </c>
      <c r="AD191" s="79">
        <v>0</v>
      </c>
      <c r="AE191" s="82" t="s">
        <v>1938</v>
      </c>
      <c r="AF191" s="79" t="b">
        <v>0</v>
      </c>
      <c r="AG191" s="79" t="s">
        <v>1948</v>
      </c>
      <c r="AH191" s="79"/>
      <c r="AI191" s="82" t="s">
        <v>1938</v>
      </c>
      <c r="AJ191" s="79" t="b">
        <v>0</v>
      </c>
      <c r="AK191" s="79">
        <v>0</v>
      </c>
      <c r="AL191" s="82" t="s">
        <v>1938</v>
      </c>
      <c r="AM191" s="79" t="s">
        <v>1962</v>
      </c>
      <c r="AN191" s="79" t="b">
        <v>0</v>
      </c>
      <c r="AO191" s="82" t="s">
        <v>1745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40</v>
      </c>
      <c r="BC191" s="78" t="str">
        <f>REPLACE(INDEX(GroupVertices[Group],MATCH(Edges[[#This Row],[Vertex 2]],GroupVertices[Vertex],0)),1,1,"")</f>
        <v>40</v>
      </c>
      <c r="BD191" s="48">
        <v>0</v>
      </c>
      <c r="BE191" s="49">
        <v>0</v>
      </c>
      <c r="BF191" s="48">
        <v>0</v>
      </c>
      <c r="BG191" s="49">
        <v>0</v>
      </c>
      <c r="BH191" s="48">
        <v>0</v>
      </c>
      <c r="BI191" s="49">
        <v>0</v>
      </c>
      <c r="BJ191" s="48">
        <v>14</v>
      </c>
      <c r="BK191" s="49">
        <v>100</v>
      </c>
      <c r="BL191" s="48">
        <v>14</v>
      </c>
    </row>
    <row r="192" spans="1:64" ht="15">
      <c r="A192" s="64" t="s">
        <v>333</v>
      </c>
      <c r="B192" s="64" t="s">
        <v>333</v>
      </c>
      <c r="C192" s="65" t="s">
        <v>5566</v>
      </c>
      <c r="D192" s="66">
        <v>3</v>
      </c>
      <c r="E192" s="67" t="s">
        <v>132</v>
      </c>
      <c r="F192" s="68">
        <v>35</v>
      </c>
      <c r="G192" s="65"/>
      <c r="H192" s="69"/>
      <c r="I192" s="70"/>
      <c r="J192" s="70"/>
      <c r="K192" s="34" t="s">
        <v>65</v>
      </c>
      <c r="L192" s="77">
        <v>192</v>
      </c>
      <c r="M192" s="77"/>
      <c r="N192" s="72"/>
      <c r="O192" s="79" t="s">
        <v>176</v>
      </c>
      <c r="P192" s="81">
        <v>43684.33369212963</v>
      </c>
      <c r="Q192" s="79" t="s">
        <v>589</v>
      </c>
      <c r="R192" s="84" t="s">
        <v>762</v>
      </c>
      <c r="S192" s="79" t="s">
        <v>846</v>
      </c>
      <c r="T192" s="79" t="s">
        <v>943</v>
      </c>
      <c r="U192" s="79"/>
      <c r="V192" s="84" t="s">
        <v>1213</v>
      </c>
      <c r="W192" s="81">
        <v>43684.33369212963</v>
      </c>
      <c r="X192" s="84" t="s">
        <v>1425</v>
      </c>
      <c r="Y192" s="79"/>
      <c r="Z192" s="79"/>
      <c r="AA192" s="82" t="s">
        <v>1746</v>
      </c>
      <c r="AB192" s="79"/>
      <c r="AC192" s="79" t="b">
        <v>0</v>
      </c>
      <c r="AD192" s="79">
        <v>2</v>
      </c>
      <c r="AE192" s="82" t="s">
        <v>1938</v>
      </c>
      <c r="AF192" s="79" t="b">
        <v>0</v>
      </c>
      <c r="AG192" s="79" t="s">
        <v>1948</v>
      </c>
      <c r="AH192" s="79"/>
      <c r="AI192" s="82" t="s">
        <v>1938</v>
      </c>
      <c r="AJ192" s="79" t="b">
        <v>0</v>
      </c>
      <c r="AK192" s="79">
        <v>2</v>
      </c>
      <c r="AL192" s="82" t="s">
        <v>1938</v>
      </c>
      <c r="AM192" s="79" t="s">
        <v>1962</v>
      </c>
      <c r="AN192" s="79" t="b">
        <v>0</v>
      </c>
      <c r="AO192" s="82" t="s">
        <v>1746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17</v>
      </c>
      <c r="BC192" s="78" t="str">
        <f>REPLACE(INDEX(GroupVertices[Group],MATCH(Edges[[#This Row],[Vertex 2]],GroupVertices[Vertex],0)),1,1,"")</f>
        <v>17</v>
      </c>
      <c r="BD192" s="48">
        <v>0</v>
      </c>
      <c r="BE192" s="49">
        <v>0</v>
      </c>
      <c r="BF192" s="48">
        <v>2</v>
      </c>
      <c r="BG192" s="49">
        <v>7.142857142857143</v>
      </c>
      <c r="BH192" s="48">
        <v>0</v>
      </c>
      <c r="BI192" s="49">
        <v>0</v>
      </c>
      <c r="BJ192" s="48">
        <v>26</v>
      </c>
      <c r="BK192" s="49">
        <v>92.85714285714286</v>
      </c>
      <c r="BL192" s="48">
        <v>28</v>
      </c>
    </row>
    <row r="193" spans="1:64" ht="15">
      <c r="A193" s="64" t="s">
        <v>334</v>
      </c>
      <c r="B193" s="64" t="s">
        <v>333</v>
      </c>
      <c r="C193" s="65" t="s">
        <v>5566</v>
      </c>
      <c r="D193" s="66">
        <v>3</v>
      </c>
      <c r="E193" s="67" t="s">
        <v>132</v>
      </c>
      <c r="F193" s="68">
        <v>35</v>
      </c>
      <c r="G193" s="65"/>
      <c r="H193" s="69"/>
      <c r="I193" s="70"/>
      <c r="J193" s="70"/>
      <c r="K193" s="34" t="s">
        <v>65</v>
      </c>
      <c r="L193" s="77">
        <v>193</v>
      </c>
      <c r="M193" s="77"/>
      <c r="N193" s="72"/>
      <c r="O193" s="79" t="s">
        <v>495</v>
      </c>
      <c r="P193" s="81">
        <v>43685.86883101852</v>
      </c>
      <c r="Q193" s="79" t="s">
        <v>590</v>
      </c>
      <c r="R193" s="79"/>
      <c r="S193" s="79"/>
      <c r="T193" s="79" t="s">
        <v>927</v>
      </c>
      <c r="U193" s="79"/>
      <c r="V193" s="84" t="s">
        <v>1214</v>
      </c>
      <c r="W193" s="81">
        <v>43685.86883101852</v>
      </c>
      <c r="X193" s="84" t="s">
        <v>1426</v>
      </c>
      <c r="Y193" s="79"/>
      <c r="Z193" s="79"/>
      <c r="AA193" s="82" t="s">
        <v>1747</v>
      </c>
      <c r="AB193" s="79"/>
      <c r="AC193" s="79" t="b">
        <v>0</v>
      </c>
      <c r="AD193" s="79">
        <v>0</v>
      </c>
      <c r="AE193" s="82" t="s">
        <v>1938</v>
      </c>
      <c r="AF193" s="79" t="b">
        <v>0</v>
      </c>
      <c r="AG193" s="79" t="s">
        <v>1948</v>
      </c>
      <c r="AH193" s="79"/>
      <c r="AI193" s="82" t="s">
        <v>1938</v>
      </c>
      <c r="AJ193" s="79" t="b">
        <v>0</v>
      </c>
      <c r="AK193" s="79">
        <v>3</v>
      </c>
      <c r="AL193" s="82" t="s">
        <v>1746</v>
      </c>
      <c r="AM193" s="79" t="s">
        <v>1963</v>
      </c>
      <c r="AN193" s="79" t="b">
        <v>0</v>
      </c>
      <c r="AO193" s="82" t="s">
        <v>1746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17</v>
      </c>
      <c r="BC193" s="78" t="str">
        <f>REPLACE(INDEX(GroupVertices[Group],MATCH(Edges[[#This Row],[Vertex 2]],GroupVertices[Vertex],0)),1,1,"")</f>
        <v>17</v>
      </c>
      <c r="BD193" s="48">
        <v>0</v>
      </c>
      <c r="BE193" s="49">
        <v>0</v>
      </c>
      <c r="BF193" s="48">
        <v>1</v>
      </c>
      <c r="BG193" s="49">
        <v>5.555555555555555</v>
      </c>
      <c r="BH193" s="48">
        <v>0</v>
      </c>
      <c r="BI193" s="49">
        <v>0</v>
      </c>
      <c r="BJ193" s="48">
        <v>17</v>
      </c>
      <c r="BK193" s="49">
        <v>94.44444444444444</v>
      </c>
      <c r="BL193" s="48">
        <v>18</v>
      </c>
    </row>
    <row r="194" spans="1:64" ht="15">
      <c r="A194" s="64" t="s">
        <v>335</v>
      </c>
      <c r="B194" s="64" t="s">
        <v>445</v>
      </c>
      <c r="C194" s="65" t="s">
        <v>5566</v>
      </c>
      <c r="D194" s="66">
        <v>3</v>
      </c>
      <c r="E194" s="67" t="s">
        <v>132</v>
      </c>
      <c r="F194" s="68">
        <v>35</v>
      </c>
      <c r="G194" s="65"/>
      <c r="H194" s="69"/>
      <c r="I194" s="70"/>
      <c r="J194" s="70"/>
      <c r="K194" s="34" t="s">
        <v>65</v>
      </c>
      <c r="L194" s="77">
        <v>194</v>
      </c>
      <c r="M194" s="77"/>
      <c r="N194" s="72"/>
      <c r="O194" s="79" t="s">
        <v>495</v>
      </c>
      <c r="P194" s="81">
        <v>43685.87355324074</v>
      </c>
      <c r="Q194" s="79" t="s">
        <v>565</v>
      </c>
      <c r="R194" s="79"/>
      <c r="S194" s="79"/>
      <c r="T194" s="79"/>
      <c r="U194" s="79"/>
      <c r="V194" s="84" t="s">
        <v>1215</v>
      </c>
      <c r="W194" s="81">
        <v>43685.87355324074</v>
      </c>
      <c r="X194" s="84" t="s">
        <v>1427</v>
      </c>
      <c r="Y194" s="79"/>
      <c r="Z194" s="79"/>
      <c r="AA194" s="82" t="s">
        <v>1748</v>
      </c>
      <c r="AB194" s="79"/>
      <c r="AC194" s="79" t="b">
        <v>0</v>
      </c>
      <c r="AD194" s="79">
        <v>0</v>
      </c>
      <c r="AE194" s="82" t="s">
        <v>1938</v>
      </c>
      <c r="AF194" s="79" t="b">
        <v>0</v>
      </c>
      <c r="AG194" s="79" t="s">
        <v>1948</v>
      </c>
      <c r="AH194" s="79"/>
      <c r="AI194" s="82" t="s">
        <v>1938</v>
      </c>
      <c r="AJ194" s="79" t="b">
        <v>0</v>
      </c>
      <c r="AK194" s="79">
        <v>2</v>
      </c>
      <c r="AL194" s="82" t="s">
        <v>1812</v>
      </c>
      <c r="AM194" s="79" t="s">
        <v>1963</v>
      </c>
      <c r="AN194" s="79" t="b">
        <v>0</v>
      </c>
      <c r="AO194" s="82" t="s">
        <v>1812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335</v>
      </c>
      <c r="B195" s="64" t="s">
        <v>373</v>
      </c>
      <c r="C195" s="65" t="s">
        <v>5566</v>
      </c>
      <c r="D195" s="66">
        <v>3</v>
      </c>
      <c r="E195" s="67" t="s">
        <v>132</v>
      </c>
      <c r="F195" s="68">
        <v>35</v>
      </c>
      <c r="G195" s="65"/>
      <c r="H195" s="69"/>
      <c r="I195" s="70"/>
      <c r="J195" s="70"/>
      <c r="K195" s="34" t="s">
        <v>65</v>
      </c>
      <c r="L195" s="77">
        <v>195</v>
      </c>
      <c r="M195" s="77"/>
      <c r="N195" s="72"/>
      <c r="O195" s="79" t="s">
        <v>495</v>
      </c>
      <c r="P195" s="81">
        <v>43685.87355324074</v>
      </c>
      <c r="Q195" s="79" t="s">
        <v>565</v>
      </c>
      <c r="R195" s="79"/>
      <c r="S195" s="79"/>
      <c r="T195" s="79"/>
      <c r="U195" s="79"/>
      <c r="V195" s="84" t="s">
        <v>1215</v>
      </c>
      <c r="W195" s="81">
        <v>43685.87355324074</v>
      </c>
      <c r="X195" s="84" t="s">
        <v>1427</v>
      </c>
      <c r="Y195" s="79"/>
      <c r="Z195" s="79"/>
      <c r="AA195" s="82" t="s">
        <v>1748</v>
      </c>
      <c r="AB195" s="79"/>
      <c r="AC195" s="79" t="b">
        <v>0</v>
      </c>
      <c r="AD195" s="79">
        <v>0</v>
      </c>
      <c r="AE195" s="82" t="s">
        <v>1938</v>
      </c>
      <c r="AF195" s="79" t="b">
        <v>0</v>
      </c>
      <c r="AG195" s="79" t="s">
        <v>1948</v>
      </c>
      <c r="AH195" s="79"/>
      <c r="AI195" s="82" t="s">
        <v>1938</v>
      </c>
      <c r="AJ195" s="79" t="b">
        <v>0</v>
      </c>
      <c r="AK195" s="79">
        <v>2</v>
      </c>
      <c r="AL195" s="82" t="s">
        <v>1812</v>
      </c>
      <c r="AM195" s="79" t="s">
        <v>1963</v>
      </c>
      <c r="AN195" s="79" t="b">
        <v>0</v>
      </c>
      <c r="AO195" s="82" t="s">
        <v>1812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0</v>
      </c>
      <c r="BE195" s="49">
        <v>0</v>
      </c>
      <c r="BF195" s="48">
        <v>0</v>
      </c>
      <c r="BG195" s="49">
        <v>0</v>
      </c>
      <c r="BH195" s="48">
        <v>0</v>
      </c>
      <c r="BI195" s="49">
        <v>0</v>
      </c>
      <c r="BJ195" s="48">
        <v>19</v>
      </c>
      <c r="BK195" s="49">
        <v>100</v>
      </c>
      <c r="BL195" s="48">
        <v>19</v>
      </c>
    </row>
    <row r="196" spans="1:64" ht="15">
      <c r="A196" s="64" t="s">
        <v>336</v>
      </c>
      <c r="B196" s="64" t="s">
        <v>353</v>
      </c>
      <c r="C196" s="65" t="s">
        <v>5566</v>
      </c>
      <c r="D196" s="66">
        <v>3</v>
      </c>
      <c r="E196" s="67" t="s">
        <v>132</v>
      </c>
      <c r="F196" s="68">
        <v>35</v>
      </c>
      <c r="G196" s="65"/>
      <c r="H196" s="69"/>
      <c r="I196" s="70"/>
      <c r="J196" s="70"/>
      <c r="K196" s="34" t="s">
        <v>65</v>
      </c>
      <c r="L196" s="77">
        <v>196</v>
      </c>
      <c r="M196" s="77"/>
      <c r="N196" s="72"/>
      <c r="O196" s="79" t="s">
        <v>495</v>
      </c>
      <c r="P196" s="81">
        <v>43686.05331018518</v>
      </c>
      <c r="Q196" s="79" t="s">
        <v>591</v>
      </c>
      <c r="R196" s="84" t="s">
        <v>763</v>
      </c>
      <c r="S196" s="79" t="s">
        <v>852</v>
      </c>
      <c r="T196" s="79"/>
      <c r="U196" s="79"/>
      <c r="V196" s="84" t="s">
        <v>1216</v>
      </c>
      <c r="W196" s="81">
        <v>43686.05331018518</v>
      </c>
      <c r="X196" s="84" t="s">
        <v>1428</v>
      </c>
      <c r="Y196" s="79"/>
      <c r="Z196" s="79"/>
      <c r="AA196" s="82" t="s">
        <v>1749</v>
      </c>
      <c r="AB196" s="79"/>
      <c r="AC196" s="79" t="b">
        <v>0</v>
      </c>
      <c r="AD196" s="79">
        <v>0</v>
      </c>
      <c r="AE196" s="82" t="s">
        <v>1938</v>
      </c>
      <c r="AF196" s="79" t="b">
        <v>0</v>
      </c>
      <c r="AG196" s="79" t="s">
        <v>1948</v>
      </c>
      <c r="AH196" s="79"/>
      <c r="AI196" s="82" t="s">
        <v>1938</v>
      </c>
      <c r="AJ196" s="79" t="b">
        <v>0</v>
      </c>
      <c r="AK196" s="79">
        <v>1</v>
      </c>
      <c r="AL196" s="82" t="s">
        <v>1859</v>
      </c>
      <c r="AM196" s="79" t="s">
        <v>1963</v>
      </c>
      <c r="AN196" s="79" t="b">
        <v>0</v>
      </c>
      <c r="AO196" s="82" t="s">
        <v>1859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6.666666666666667</v>
      </c>
      <c r="BF196" s="48">
        <v>0</v>
      </c>
      <c r="BG196" s="49">
        <v>0</v>
      </c>
      <c r="BH196" s="48">
        <v>0</v>
      </c>
      <c r="BI196" s="49">
        <v>0</v>
      </c>
      <c r="BJ196" s="48">
        <v>14</v>
      </c>
      <c r="BK196" s="49">
        <v>93.33333333333333</v>
      </c>
      <c r="BL196" s="48">
        <v>15</v>
      </c>
    </row>
    <row r="197" spans="1:64" ht="15">
      <c r="A197" s="64" t="s">
        <v>337</v>
      </c>
      <c r="B197" s="64" t="s">
        <v>455</v>
      </c>
      <c r="C197" s="65" t="s">
        <v>5566</v>
      </c>
      <c r="D197" s="66">
        <v>3</v>
      </c>
      <c r="E197" s="67" t="s">
        <v>132</v>
      </c>
      <c r="F197" s="68">
        <v>35</v>
      </c>
      <c r="G197" s="65"/>
      <c r="H197" s="69"/>
      <c r="I197" s="70"/>
      <c r="J197" s="70"/>
      <c r="K197" s="34" t="s">
        <v>65</v>
      </c>
      <c r="L197" s="77">
        <v>197</v>
      </c>
      <c r="M197" s="77"/>
      <c r="N197" s="72"/>
      <c r="O197" s="79" t="s">
        <v>495</v>
      </c>
      <c r="P197" s="81">
        <v>43686.08341435185</v>
      </c>
      <c r="Q197" s="79" t="s">
        <v>592</v>
      </c>
      <c r="R197" s="84" t="s">
        <v>764</v>
      </c>
      <c r="S197" s="79" t="s">
        <v>853</v>
      </c>
      <c r="T197" s="79" t="s">
        <v>944</v>
      </c>
      <c r="U197" s="84" t="s">
        <v>1050</v>
      </c>
      <c r="V197" s="84" t="s">
        <v>1050</v>
      </c>
      <c r="W197" s="81">
        <v>43686.08341435185</v>
      </c>
      <c r="X197" s="84" t="s">
        <v>1429</v>
      </c>
      <c r="Y197" s="79"/>
      <c r="Z197" s="79"/>
      <c r="AA197" s="82" t="s">
        <v>1750</v>
      </c>
      <c r="AB197" s="79"/>
      <c r="AC197" s="79" t="b">
        <v>0</v>
      </c>
      <c r="AD197" s="79">
        <v>1</v>
      </c>
      <c r="AE197" s="82" t="s">
        <v>1938</v>
      </c>
      <c r="AF197" s="79" t="b">
        <v>0</v>
      </c>
      <c r="AG197" s="79" t="s">
        <v>1948</v>
      </c>
      <c r="AH197" s="79"/>
      <c r="AI197" s="82" t="s">
        <v>1938</v>
      </c>
      <c r="AJ197" s="79" t="b">
        <v>0</v>
      </c>
      <c r="AK197" s="79">
        <v>1</v>
      </c>
      <c r="AL197" s="82" t="s">
        <v>1938</v>
      </c>
      <c r="AM197" s="79" t="s">
        <v>1975</v>
      </c>
      <c r="AN197" s="79" t="b">
        <v>0</v>
      </c>
      <c r="AO197" s="82" t="s">
        <v>1750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15</v>
      </c>
      <c r="BC197" s="78" t="str">
        <f>REPLACE(INDEX(GroupVertices[Group],MATCH(Edges[[#This Row],[Vertex 2]],GroupVertices[Vertex],0)),1,1,"")</f>
        <v>15</v>
      </c>
      <c r="BD197" s="48"/>
      <c r="BE197" s="49"/>
      <c r="BF197" s="48"/>
      <c r="BG197" s="49"/>
      <c r="BH197" s="48"/>
      <c r="BI197" s="49"/>
      <c r="BJ197" s="48"/>
      <c r="BK197" s="49"/>
      <c r="BL197" s="48"/>
    </row>
    <row r="198" spans="1:64" ht="15">
      <c r="A198" s="64" t="s">
        <v>337</v>
      </c>
      <c r="B198" s="64" t="s">
        <v>456</v>
      </c>
      <c r="C198" s="65" t="s">
        <v>5566</v>
      </c>
      <c r="D198" s="66">
        <v>3</v>
      </c>
      <c r="E198" s="67" t="s">
        <v>132</v>
      </c>
      <c r="F198" s="68">
        <v>35</v>
      </c>
      <c r="G198" s="65"/>
      <c r="H198" s="69"/>
      <c r="I198" s="70"/>
      <c r="J198" s="70"/>
      <c r="K198" s="34" t="s">
        <v>65</v>
      </c>
      <c r="L198" s="77">
        <v>198</v>
      </c>
      <c r="M198" s="77"/>
      <c r="N198" s="72"/>
      <c r="O198" s="79" t="s">
        <v>495</v>
      </c>
      <c r="P198" s="81">
        <v>43686.08341435185</v>
      </c>
      <c r="Q198" s="79" t="s">
        <v>592</v>
      </c>
      <c r="R198" s="84" t="s">
        <v>764</v>
      </c>
      <c r="S198" s="79" t="s">
        <v>853</v>
      </c>
      <c r="T198" s="79" t="s">
        <v>944</v>
      </c>
      <c r="U198" s="84" t="s">
        <v>1050</v>
      </c>
      <c r="V198" s="84" t="s">
        <v>1050</v>
      </c>
      <c r="W198" s="81">
        <v>43686.08341435185</v>
      </c>
      <c r="X198" s="84" t="s">
        <v>1429</v>
      </c>
      <c r="Y198" s="79"/>
      <c r="Z198" s="79"/>
      <c r="AA198" s="82" t="s">
        <v>1750</v>
      </c>
      <c r="AB198" s="79"/>
      <c r="AC198" s="79" t="b">
        <v>0</v>
      </c>
      <c r="AD198" s="79">
        <v>1</v>
      </c>
      <c r="AE198" s="82" t="s">
        <v>1938</v>
      </c>
      <c r="AF198" s="79" t="b">
        <v>0</v>
      </c>
      <c r="AG198" s="79" t="s">
        <v>1948</v>
      </c>
      <c r="AH198" s="79"/>
      <c r="AI198" s="82" t="s">
        <v>1938</v>
      </c>
      <c r="AJ198" s="79" t="b">
        <v>0</v>
      </c>
      <c r="AK198" s="79">
        <v>1</v>
      </c>
      <c r="AL198" s="82" t="s">
        <v>1938</v>
      </c>
      <c r="AM198" s="79" t="s">
        <v>1975</v>
      </c>
      <c r="AN198" s="79" t="b">
        <v>0</v>
      </c>
      <c r="AO198" s="82" t="s">
        <v>1750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15</v>
      </c>
      <c r="BC198" s="78" t="str">
        <f>REPLACE(INDEX(GroupVertices[Group],MATCH(Edges[[#This Row],[Vertex 2]],GroupVertices[Vertex],0)),1,1,"")</f>
        <v>15</v>
      </c>
      <c r="BD198" s="48"/>
      <c r="BE198" s="49"/>
      <c r="BF198" s="48"/>
      <c r="BG198" s="49"/>
      <c r="BH198" s="48"/>
      <c r="BI198" s="49"/>
      <c r="BJ198" s="48"/>
      <c r="BK198" s="49"/>
      <c r="BL198" s="48"/>
    </row>
    <row r="199" spans="1:64" ht="15">
      <c r="A199" s="64" t="s">
        <v>338</v>
      </c>
      <c r="B199" s="64" t="s">
        <v>368</v>
      </c>
      <c r="C199" s="65" t="s">
        <v>5566</v>
      </c>
      <c r="D199" s="66">
        <v>3</v>
      </c>
      <c r="E199" s="67" t="s">
        <v>132</v>
      </c>
      <c r="F199" s="68">
        <v>35</v>
      </c>
      <c r="G199" s="65"/>
      <c r="H199" s="69"/>
      <c r="I199" s="70"/>
      <c r="J199" s="70"/>
      <c r="K199" s="34" t="s">
        <v>65</v>
      </c>
      <c r="L199" s="77">
        <v>199</v>
      </c>
      <c r="M199" s="77"/>
      <c r="N199" s="72"/>
      <c r="O199" s="79" t="s">
        <v>495</v>
      </c>
      <c r="P199" s="81">
        <v>43686.14011574074</v>
      </c>
      <c r="Q199" s="79" t="s">
        <v>593</v>
      </c>
      <c r="R199" s="79"/>
      <c r="S199" s="79"/>
      <c r="T199" s="79"/>
      <c r="U199" s="79"/>
      <c r="V199" s="84" t="s">
        <v>1217</v>
      </c>
      <c r="W199" s="81">
        <v>43686.14011574074</v>
      </c>
      <c r="X199" s="84" t="s">
        <v>1430</v>
      </c>
      <c r="Y199" s="79"/>
      <c r="Z199" s="79"/>
      <c r="AA199" s="82" t="s">
        <v>1751</v>
      </c>
      <c r="AB199" s="79"/>
      <c r="AC199" s="79" t="b">
        <v>0</v>
      </c>
      <c r="AD199" s="79">
        <v>0</v>
      </c>
      <c r="AE199" s="82" t="s">
        <v>1938</v>
      </c>
      <c r="AF199" s="79" t="b">
        <v>0</v>
      </c>
      <c r="AG199" s="79" t="s">
        <v>1948</v>
      </c>
      <c r="AH199" s="79"/>
      <c r="AI199" s="82" t="s">
        <v>1938</v>
      </c>
      <c r="AJ199" s="79" t="b">
        <v>0</v>
      </c>
      <c r="AK199" s="79">
        <v>1</v>
      </c>
      <c r="AL199" s="82" t="s">
        <v>1807</v>
      </c>
      <c r="AM199" s="79" t="s">
        <v>1959</v>
      </c>
      <c r="AN199" s="79" t="b">
        <v>0</v>
      </c>
      <c r="AO199" s="82" t="s">
        <v>1807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25</v>
      </c>
      <c r="BC199" s="78" t="str">
        <f>REPLACE(INDEX(GroupVertices[Group],MATCH(Edges[[#This Row],[Vertex 2]],GroupVertices[Vertex],0)),1,1,"")</f>
        <v>25</v>
      </c>
      <c r="BD199" s="48">
        <v>1</v>
      </c>
      <c r="BE199" s="49">
        <v>3.7037037037037037</v>
      </c>
      <c r="BF199" s="48">
        <v>0</v>
      </c>
      <c r="BG199" s="49">
        <v>0</v>
      </c>
      <c r="BH199" s="48">
        <v>0</v>
      </c>
      <c r="BI199" s="49">
        <v>0</v>
      </c>
      <c r="BJ199" s="48">
        <v>26</v>
      </c>
      <c r="BK199" s="49">
        <v>96.29629629629629</v>
      </c>
      <c r="BL199" s="48">
        <v>27</v>
      </c>
    </row>
    <row r="200" spans="1:64" ht="15">
      <c r="A200" s="64" t="s">
        <v>339</v>
      </c>
      <c r="B200" s="64" t="s">
        <v>339</v>
      </c>
      <c r="C200" s="65" t="s">
        <v>5568</v>
      </c>
      <c r="D200" s="66">
        <v>10</v>
      </c>
      <c r="E200" s="67" t="s">
        <v>136</v>
      </c>
      <c r="F200" s="68">
        <v>12</v>
      </c>
      <c r="G200" s="65"/>
      <c r="H200" s="69"/>
      <c r="I200" s="70"/>
      <c r="J200" s="70"/>
      <c r="K200" s="34" t="s">
        <v>65</v>
      </c>
      <c r="L200" s="77">
        <v>200</v>
      </c>
      <c r="M200" s="77"/>
      <c r="N200" s="72"/>
      <c r="O200" s="79" t="s">
        <v>176</v>
      </c>
      <c r="P200" s="81">
        <v>43664.267280092594</v>
      </c>
      <c r="Q200" s="79" t="s">
        <v>594</v>
      </c>
      <c r="R200" s="79"/>
      <c r="S200" s="79"/>
      <c r="T200" s="79" t="s">
        <v>945</v>
      </c>
      <c r="U200" s="84" t="s">
        <v>1051</v>
      </c>
      <c r="V200" s="84" t="s">
        <v>1051</v>
      </c>
      <c r="W200" s="81">
        <v>43664.267280092594</v>
      </c>
      <c r="X200" s="84" t="s">
        <v>1431</v>
      </c>
      <c r="Y200" s="79"/>
      <c r="Z200" s="79"/>
      <c r="AA200" s="82" t="s">
        <v>1752</v>
      </c>
      <c r="AB200" s="79"/>
      <c r="AC200" s="79" t="b">
        <v>0</v>
      </c>
      <c r="AD200" s="79">
        <v>1</v>
      </c>
      <c r="AE200" s="82" t="s">
        <v>1938</v>
      </c>
      <c r="AF200" s="79" t="b">
        <v>0</v>
      </c>
      <c r="AG200" s="79" t="s">
        <v>1948</v>
      </c>
      <c r="AH200" s="79"/>
      <c r="AI200" s="82" t="s">
        <v>1938</v>
      </c>
      <c r="AJ200" s="79" t="b">
        <v>0</v>
      </c>
      <c r="AK200" s="79">
        <v>1</v>
      </c>
      <c r="AL200" s="82" t="s">
        <v>1938</v>
      </c>
      <c r="AM200" s="79" t="s">
        <v>1964</v>
      </c>
      <c r="AN200" s="79" t="b">
        <v>0</v>
      </c>
      <c r="AO200" s="82" t="s">
        <v>1752</v>
      </c>
      <c r="AP200" s="79" t="s">
        <v>1985</v>
      </c>
      <c r="AQ200" s="79">
        <v>0</v>
      </c>
      <c r="AR200" s="79">
        <v>0</v>
      </c>
      <c r="AS200" s="79"/>
      <c r="AT200" s="79"/>
      <c r="AU200" s="79"/>
      <c r="AV200" s="79"/>
      <c r="AW200" s="79"/>
      <c r="AX200" s="79"/>
      <c r="AY200" s="79"/>
      <c r="AZ200" s="79"/>
      <c r="BA200">
        <v>8</v>
      </c>
      <c r="BB200" s="78" t="str">
        <f>REPLACE(INDEX(GroupVertices[Group],MATCH(Edges[[#This Row],[Vertex 1]],GroupVertices[Vertex],0)),1,1,"")</f>
        <v>16</v>
      </c>
      <c r="BC200" s="78" t="str">
        <f>REPLACE(INDEX(GroupVertices[Group],MATCH(Edges[[#This Row],[Vertex 2]],GroupVertices[Vertex],0)),1,1,"")</f>
        <v>16</v>
      </c>
      <c r="BD200" s="48">
        <v>0</v>
      </c>
      <c r="BE200" s="49">
        <v>0</v>
      </c>
      <c r="BF200" s="48">
        <v>4</v>
      </c>
      <c r="BG200" s="49">
        <v>11.428571428571429</v>
      </c>
      <c r="BH200" s="48">
        <v>0</v>
      </c>
      <c r="BI200" s="49">
        <v>0</v>
      </c>
      <c r="BJ200" s="48">
        <v>31</v>
      </c>
      <c r="BK200" s="49">
        <v>88.57142857142857</v>
      </c>
      <c r="BL200" s="48">
        <v>35</v>
      </c>
    </row>
    <row r="201" spans="1:64" ht="15">
      <c r="A201" s="64" t="s">
        <v>339</v>
      </c>
      <c r="B201" s="64" t="s">
        <v>339</v>
      </c>
      <c r="C201" s="65" t="s">
        <v>5568</v>
      </c>
      <c r="D201" s="66">
        <v>10</v>
      </c>
      <c r="E201" s="67" t="s">
        <v>136</v>
      </c>
      <c r="F201" s="68">
        <v>12</v>
      </c>
      <c r="G201" s="65"/>
      <c r="H201" s="69"/>
      <c r="I201" s="70"/>
      <c r="J201" s="70"/>
      <c r="K201" s="34" t="s">
        <v>65</v>
      </c>
      <c r="L201" s="77">
        <v>201</v>
      </c>
      <c r="M201" s="77"/>
      <c r="N201" s="72"/>
      <c r="O201" s="79" t="s">
        <v>176</v>
      </c>
      <c r="P201" s="81">
        <v>43661.14959490741</v>
      </c>
      <c r="Q201" s="79" t="s">
        <v>595</v>
      </c>
      <c r="R201" s="79"/>
      <c r="S201" s="79"/>
      <c r="T201" s="79" t="s">
        <v>946</v>
      </c>
      <c r="U201" s="84" t="s">
        <v>1052</v>
      </c>
      <c r="V201" s="84" t="s">
        <v>1052</v>
      </c>
      <c r="W201" s="81">
        <v>43661.14959490741</v>
      </c>
      <c r="X201" s="84" t="s">
        <v>1432</v>
      </c>
      <c r="Y201" s="79"/>
      <c r="Z201" s="79"/>
      <c r="AA201" s="82" t="s">
        <v>1753</v>
      </c>
      <c r="AB201" s="79"/>
      <c r="AC201" s="79" t="b">
        <v>0</v>
      </c>
      <c r="AD201" s="79">
        <v>1</v>
      </c>
      <c r="AE201" s="82" t="s">
        <v>1938</v>
      </c>
      <c r="AF201" s="79" t="b">
        <v>0</v>
      </c>
      <c r="AG201" s="79" t="s">
        <v>1948</v>
      </c>
      <c r="AH201" s="79"/>
      <c r="AI201" s="82" t="s">
        <v>1938</v>
      </c>
      <c r="AJ201" s="79" t="b">
        <v>0</v>
      </c>
      <c r="AK201" s="79">
        <v>2</v>
      </c>
      <c r="AL201" s="82" t="s">
        <v>1938</v>
      </c>
      <c r="AM201" s="79" t="s">
        <v>1964</v>
      </c>
      <c r="AN201" s="79" t="b">
        <v>0</v>
      </c>
      <c r="AO201" s="82" t="s">
        <v>1753</v>
      </c>
      <c r="AP201" s="79" t="s">
        <v>1985</v>
      </c>
      <c r="AQ201" s="79">
        <v>0</v>
      </c>
      <c r="AR201" s="79">
        <v>0</v>
      </c>
      <c r="AS201" s="79"/>
      <c r="AT201" s="79"/>
      <c r="AU201" s="79"/>
      <c r="AV201" s="79"/>
      <c r="AW201" s="79"/>
      <c r="AX201" s="79"/>
      <c r="AY201" s="79"/>
      <c r="AZ201" s="79"/>
      <c r="BA201">
        <v>8</v>
      </c>
      <c r="BB201" s="78" t="str">
        <f>REPLACE(INDEX(GroupVertices[Group],MATCH(Edges[[#This Row],[Vertex 1]],GroupVertices[Vertex],0)),1,1,"")</f>
        <v>16</v>
      </c>
      <c r="BC201" s="78" t="str">
        <f>REPLACE(INDEX(GroupVertices[Group],MATCH(Edges[[#This Row],[Vertex 2]],GroupVertices[Vertex],0)),1,1,"")</f>
        <v>16</v>
      </c>
      <c r="BD201" s="48">
        <v>0</v>
      </c>
      <c r="BE201" s="49">
        <v>0</v>
      </c>
      <c r="BF201" s="48">
        <v>4</v>
      </c>
      <c r="BG201" s="49">
        <v>11.764705882352942</v>
      </c>
      <c r="BH201" s="48">
        <v>0</v>
      </c>
      <c r="BI201" s="49">
        <v>0</v>
      </c>
      <c r="BJ201" s="48">
        <v>30</v>
      </c>
      <c r="BK201" s="49">
        <v>88.23529411764706</v>
      </c>
      <c r="BL201" s="48">
        <v>34</v>
      </c>
    </row>
    <row r="202" spans="1:64" ht="15">
      <c r="A202" s="64" t="s">
        <v>339</v>
      </c>
      <c r="B202" s="64" t="s">
        <v>339</v>
      </c>
      <c r="C202" s="65" t="s">
        <v>5568</v>
      </c>
      <c r="D202" s="66">
        <v>10</v>
      </c>
      <c r="E202" s="67" t="s">
        <v>136</v>
      </c>
      <c r="F202" s="68">
        <v>12</v>
      </c>
      <c r="G202" s="65"/>
      <c r="H202" s="69"/>
      <c r="I202" s="70"/>
      <c r="J202" s="70"/>
      <c r="K202" s="34" t="s">
        <v>65</v>
      </c>
      <c r="L202" s="77">
        <v>202</v>
      </c>
      <c r="M202" s="77"/>
      <c r="N202" s="72"/>
      <c r="O202" s="79" t="s">
        <v>176</v>
      </c>
      <c r="P202" s="81">
        <v>43657.17896990741</v>
      </c>
      <c r="Q202" s="79" t="s">
        <v>596</v>
      </c>
      <c r="R202" s="79"/>
      <c r="S202" s="79"/>
      <c r="T202" s="79" t="s">
        <v>947</v>
      </c>
      <c r="U202" s="84" t="s">
        <v>1053</v>
      </c>
      <c r="V202" s="84" t="s">
        <v>1053</v>
      </c>
      <c r="W202" s="81">
        <v>43657.17896990741</v>
      </c>
      <c r="X202" s="84" t="s">
        <v>1433</v>
      </c>
      <c r="Y202" s="79"/>
      <c r="Z202" s="79"/>
      <c r="AA202" s="82" t="s">
        <v>1754</v>
      </c>
      <c r="AB202" s="79"/>
      <c r="AC202" s="79" t="b">
        <v>0</v>
      </c>
      <c r="AD202" s="79">
        <v>1</v>
      </c>
      <c r="AE202" s="82" t="s">
        <v>1938</v>
      </c>
      <c r="AF202" s="79" t="b">
        <v>0</v>
      </c>
      <c r="AG202" s="79" t="s">
        <v>1948</v>
      </c>
      <c r="AH202" s="79"/>
      <c r="AI202" s="82" t="s">
        <v>1938</v>
      </c>
      <c r="AJ202" s="79" t="b">
        <v>0</v>
      </c>
      <c r="AK202" s="79">
        <v>1</v>
      </c>
      <c r="AL202" s="82" t="s">
        <v>1938</v>
      </c>
      <c r="AM202" s="79" t="s">
        <v>1964</v>
      </c>
      <c r="AN202" s="79" t="b">
        <v>0</v>
      </c>
      <c r="AO202" s="82" t="s">
        <v>1754</v>
      </c>
      <c r="AP202" s="79" t="s">
        <v>1985</v>
      </c>
      <c r="AQ202" s="79">
        <v>0</v>
      </c>
      <c r="AR202" s="79">
        <v>0</v>
      </c>
      <c r="AS202" s="79"/>
      <c r="AT202" s="79"/>
      <c r="AU202" s="79"/>
      <c r="AV202" s="79"/>
      <c r="AW202" s="79"/>
      <c r="AX202" s="79"/>
      <c r="AY202" s="79"/>
      <c r="AZ202" s="79"/>
      <c r="BA202">
        <v>8</v>
      </c>
      <c r="BB202" s="78" t="str">
        <f>REPLACE(INDEX(GroupVertices[Group],MATCH(Edges[[#This Row],[Vertex 1]],GroupVertices[Vertex],0)),1,1,"")</f>
        <v>16</v>
      </c>
      <c r="BC202" s="78" t="str">
        <f>REPLACE(INDEX(GroupVertices[Group],MATCH(Edges[[#This Row],[Vertex 2]],GroupVertices[Vertex],0)),1,1,"")</f>
        <v>16</v>
      </c>
      <c r="BD202" s="48">
        <v>0</v>
      </c>
      <c r="BE202" s="49">
        <v>0</v>
      </c>
      <c r="BF202" s="48">
        <v>4</v>
      </c>
      <c r="BG202" s="49">
        <v>11.764705882352942</v>
      </c>
      <c r="BH202" s="48">
        <v>0</v>
      </c>
      <c r="BI202" s="49">
        <v>0</v>
      </c>
      <c r="BJ202" s="48">
        <v>30</v>
      </c>
      <c r="BK202" s="49">
        <v>88.23529411764706</v>
      </c>
      <c r="BL202" s="48">
        <v>34</v>
      </c>
    </row>
    <row r="203" spans="1:64" ht="15">
      <c r="A203" s="64" t="s">
        <v>339</v>
      </c>
      <c r="B203" s="64" t="s">
        <v>339</v>
      </c>
      <c r="C203" s="65" t="s">
        <v>5568</v>
      </c>
      <c r="D203" s="66">
        <v>10</v>
      </c>
      <c r="E203" s="67" t="s">
        <v>136</v>
      </c>
      <c r="F203" s="68">
        <v>12</v>
      </c>
      <c r="G203" s="65"/>
      <c r="H203" s="69"/>
      <c r="I203" s="70"/>
      <c r="J203" s="70"/>
      <c r="K203" s="34" t="s">
        <v>65</v>
      </c>
      <c r="L203" s="77">
        <v>203</v>
      </c>
      <c r="M203" s="77"/>
      <c r="N203" s="72"/>
      <c r="O203" s="79" t="s">
        <v>176</v>
      </c>
      <c r="P203" s="81">
        <v>43656.26327546296</v>
      </c>
      <c r="Q203" s="79" t="s">
        <v>597</v>
      </c>
      <c r="R203" s="79"/>
      <c r="S203" s="79"/>
      <c r="T203" s="79" t="s">
        <v>948</v>
      </c>
      <c r="U203" s="84" t="s">
        <v>1054</v>
      </c>
      <c r="V203" s="84" t="s">
        <v>1054</v>
      </c>
      <c r="W203" s="81">
        <v>43656.26327546296</v>
      </c>
      <c r="X203" s="84" t="s">
        <v>1434</v>
      </c>
      <c r="Y203" s="79"/>
      <c r="Z203" s="79"/>
      <c r="AA203" s="82" t="s">
        <v>1755</v>
      </c>
      <c r="AB203" s="79"/>
      <c r="AC203" s="79" t="b">
        <v>0</v>
      </c>
      <c r="AD203" s="79">
        <v>3</v>
      </c>
      <c r="AE203" s="82" t="s">
        <v>1938</v>
      </c>
      <c r="AF203" s="79" t="b">
        <v>0</v>
      </c>
      <c r="AG203" s="79" t="s">
        <v>1948</v>
      </c>
      <c r="AH203" s="79"/>
      <c r="AI203" s="82" t="s">
        <v>1938</v>
      </c>
      <c r="AJ203" s="79" t="b">
        <v>0</v>
      </c>
      <c r="AK203" s="79">
        <v>1</v>
      </c>
      <c r="AL203" s="82" t="s">
        <v>1938</v>
      </c>
      <c r="AM203" s="79" t="s">
        <v>1964</v>
      </c>
      <c r="AN203" s="79" t="b">
        <v>0</v>
      </c>
      <c r="AO203" s="82" t="s">
        <v>1755</v>
      </c>
      <c r="AP203" s="79" t="s">
        <v>1985</v>
      </c>
      <c r="AQ203" s="79">
        <v>0</v>
      </c>
      <c r="AR203" s="79">
        <v>0</v>
      </c>
      <c r="AS203" s="79"/>
      <c r="AT203" s="79"/>
      <c r="AU203" s="79"/>
      <c r="AV203" s="79"/>
      <c r="AW203" s="79"/>
      <c r="AX203" s="79"/>
      <c r="AY203" s="79"/>
      <c r="AZ203" s="79"/>
      <c r="BA203">
        <v>8</v>
      </c>
      <c r="BB203" s="78" t="str">
        <f>REPLACE(INDEX(GroupVertices[Group],MATCH(Edges[[#This Row],[Vertex 1]],GroupVertices[Vertex],0)),1,1,"")</f>
        <v>16</v>
      </c>
      <c r="BC203" s="78" t="str">
        <f>REPLACE(INDEX(GroupVertices[Group],MATCH(Edges[[#This Row],[Vertex 2]],GroupVertices[Vertex],0)),1,1,"")</f>
        <v>16</v>
      </c>
      <c r="BD203" s="48">
        <v>1</v>
      </c>
      <c r="BE203" s="49">
        <v>3.0303030303030303</v>
      </c>
      <c r="BF203" s="48">
        <v>5</v>
      </c>
      <c r="BG203" s="49">
        <v>15.151515151515152</v>
      </c>
      <c r="BH203" s="48">
        <v>0</v>
      </c>
      <c r="BI203" s="49">
        <v>0</v>
      </c>
      <c r="BJ203" s="48">
        <v>27</v>
      </c>
      <c r="BK203" s="49">
        <v>81.81818181818181</v>
      </c>
      <c r="BL203" s="48">
        <v>33</v>
      </c>
    </row>
    <row r="204" spans="1:64" ht="15">
      <c r="A204" s="64" t="s">
        <v>339</v>
      </c>
      <c r="B204" s="64" t="s">
        <v>339</v>
      </c>
      <c r="C204" s="65" t="s">
        <v>5568</v>
      </c>
      <c r="D204" s="66">
        <v>10</v>
      </c>
      <c r="E204" s="67" t="s">
        <v>136</v>
      </c>
      <c r="F204" s="68">
        <v>12</v>
      </c>
      <c r="G204" s="65"/>
      <c r="H204" s="69"/>
      <c r="I204" s="70"/>
      <c r="J204" s="70"/>
      <c r="K204" s="34" t="s">
        <v>65</v>
      </c>
      <c r="L204" s="77">
        <v>204</v>
      </c>
      <c r="M204" s="77"/>
      <c r="N204" s="72"/>
      <c r="O204" s="79" t="s">
        <v>176</v>
      </c>
      <c r="P204" s="81">
        <v>43682.50142361111</v>
      </c>
      <c r="Q204" s="79" t="s">
        <v>598</v>
      </c>
      <c r="R204" s="79"/>
      <c r="S204" s="79"/>
      <c r="T204" s="79" t="s">
        <v>949</v>
      </c>
      <c r="U204" s="84" t="s">
        <v>1055</v>
      </c>
      <c r="V204" s="84" t="s">
        <v>1055</v>
      </c>
      <c r="W204" s="81">
        <v>43682.50142361111</v>
      </c>
      <c r="X204" s="84" t="s">
        <v>1435</v>
      </c>
      <c r="Y204" s="79"/>
      <c r="Z204" s="79"/>
      <c r="AA204" s="82" t="s">
        <v>1756</v>
      </c>
      <c r="AB204" s="79"/>
      <c r="AC204" s="79" t="b">
        <v>0</v>
      </c>
      <c r="AD204" s="79">
        <v>1</v>
      </c>
      <c r="AE204" s="82" t="s">
        <v>1938</v>
      </c>
      <c r="AF204" s="79" t="b">
        <v>0</v>
      </c>
      <c r="AG204" s="79" t="s">
        <v>1948</v>
      </c>
      <c r="AH204" s="79"/>
      <c r="AI204" s="82" t="s">
        <v>1938</v>
      </c>
      <c r="AJ204" s="79" t="b">
        <v>0</v>
      </c>
      <c r="AK204" s="79">
        <v>0</v>
      </c>
      <c r="AL204" s="82" t="s">
        <v>1938</v>
      </c>
      <c r="AM204" s="79" t="s">
        <v>1959</v>
      </c>
      <c r="AN204" s="79" t="b">
        <v>0</v>
      </c>
      <c r="AO204" s="82" t="s">
        <v>1756</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16</v>
      </c>
      <c r="BC204" s="78" t="str">
        <f>REPLACE(INDEX(GroupVertices[Group],MATCH(Edges[[#This Row],[Vertex 2]],GroupVertices[Vertex],0)),1,1,"")</f>
        <v>16</v>
      </c>
      <c r="BD204" s="48">
        <v>0</v>
      </c>
      <c r="BE204" s="49">
        <v>0</v>
      </c>
      <c r="BF204" s="48">
        <v>6</v>
      </c>
      <c r="BG204" s="49">
        <v>17.142857142857142</v>
      </c>
      <c r="BH204" s="48">
        <v>0</v>
      </c>
      <c r="BI204" s="49">
        <v>0</v>
      </c>
      <c r="BJ204" s="48">
        <v>29</v>
      </c>
      <c r="BK204" s="49">
        <v>82.85714285714286</v>
      </c>
      <c r="BL204" s="48">
        <v>35</v>
      </c>
    </row>
    <row r="205" spans="1:64" ht="15">
      <c r="A205" s="64" t="s">
        <v>339</v>
      </c>
      <c r="B205" s="64" t="s">
        <v>339</v>
      </c>
      <c r="C205" s="65" t="s">
        <v>5568</v>
      </c>
      <c r="D205" s="66">
        <v>10</v>
      </c>
      <c r="E205" s="67" t="s">
        <v>136</v>
      </c>
      <c r="F205" s="68">
        <v>12</v>
      </c>
      <c r="G205" s="65"/>
      <c r="H205" s="69"/>
      <c r="I205" s="70"/>
      <c r="J205" s="70"/>
      <c r="K205" s="34" t="s">
        <v>65</v>
      </c>
      <c r="L205" s="77">
        <v>205</v>
      </c>
      <c r="M205" s="77"/>
      <c r="N205" s="72"/>
      <c r="O205" s="79" t="s">
        <v>176</v>
      </c>
      <c r="P205" s="81">
        <v>43683.2953125</v>
      </c>
      <c r="Q205" s="79" t="s">
        <v>599</v>
      </c>
      <c r="R205" s="79"/>
      <c r="S205" s="79"/>
      <c r="T205" s="79" t="s">
        <v>950</v>
      </c>
      <c r="U205" s="84" t="s">
        <v>1056</v>
      </c>
      <c r="V205" s="84" t="s">
        <v>1056</v>
      </c>
      <c r="W205" s="81">
        <v>43683.2953125</v>
      </c>
      <c r="X205" s="84" t="s">
        <v>1436</v>
      </c>
      <c r="Y205" s="79"/>
      <c r="Z205" s="79"/>
      <c r="AA205" s="82" t="s">
        <v>1757</v>
      </c>
      <c r="AB205" s="79"/>
      <c r="AC205" s="79" t="b">
        <v>0</v>
      </c>
      <c r="AD205" s="79">
        <v>1</v>
      </c>
      <c r="AE205" s="82" t="s">
        <v>1938</v>
      </c>
      <c r="AF205" s="79" t="b">
        <v>0</v>
      </c>
      <c r="AG205" s="79" t="s">
        <v>1948</v>
      </c>
      <c r="AH205" s="79"/>
      <c r="AI205" s="82" t="s">
        <v>1938</v>
      </c>
      <c r="AJ205" s="79" t="b">
        <v>0</v>
      </c>
      <c r="AK205" s="79">
        <v>0</v>
      </c>
      <c r="AL205" s="82" t="s">
        <v>1938</v>
      </c>
      <c r="AM205" s="79" t="s">
        <v>1959</v>
      </c>
      <c r="AN205" s="79" t="b">
        <v>0</v>
      </c>
      <c r="AO205" s="82" t="s">
        <v>1757</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16</v>
      </c>
      <c r="BC205" s="78" t="str">
        <f>REPLACE(INDEX(GroupVertices[Group],MATCH(Edges[[#This Row],[Vertex 2]],GroupVertices[Vertex],0)),1,1,"")</f>
        <v>16</v>
      </c>
      <c r="BD205" s="48">
        <v>0</v>
      </c>
      <c r="BE205" s="49">
        <v>0</v>
      </c>
      <c r="BF205" s="48">
        <v>4</v>
      </c>
      <c r="BG205" s="49">
        <v>12.5</v>
      </c>
      <c r="BH205" s="48">
        <v>0</v>
      </c>
      <c r="BI205" s="49">
        <v>0</v>
      </c>
      <c r="BJ205" s="48">
        <v>28</v>
      </c>
      <c r="BK205" s="49">
        <v>87.5</v>
      </c>
      <c r="BL205" s="48">
        <v>32</v>
      </c>
    </row>
    <row r="206" spans="1:64" ht="15">
      <c r="A206" s="64" t="s">
        <v>339</v>
      </c>
      <c r="B206" s="64" t="s">
        <v>339</v>
      </c>
      <c r="C206" s="65" t="s">
        <v>5568</v>
      </c>
      <c r="D206" s="66">
        <v>10</v>
      </c>
      <c r="E206" s="67" t="s">
        <v>136</v>
      </c>
      <c r="F206" s="68">
        <v>12</v>
      </c>
      <c r="G206" s="65"/>
      <c r="H206" s="69"/>
      <c r="I206" s="70"/>
      <c r="J206" s="70"/>
      <c r="K206" s="34" t="s">
        <v>65</v>
      </c>
      <c r="L206" s="77">
        <v>206</v>
      </c>
      <c r="M206" s="77"/>
      <c r="N206" s="72"/>
      <c r="O206" s="79" t="s">
        <v>176</v>
      </c>
      <c r="P206" s="81">
        <v>43684.16181712963</v>
      </c>
      <c r="Q206" s="79" t="s">
        <v>600</v>
      </c>
      <c r="R206" s="79"/>
      <c r="S206" s="79"/>
      <c r="T206" s="79" t="s">
        <v>951</v>
      </c>
      <c r="U206" s="84" t="s">
        <v>1057</v>
      </c>
      <c r="V206" s="84" t="s">
        <v>1057</v>
      </c>
      <c r="W206" s="81">
        <v>43684.16181712963</v>
      </c>
      <c r="X206" s="84" t="s">
        <v>1437</v>
      </c>
      <c r="Y206" s="79"/>
      <c r="Z206" s="79"/>
      <c r="AA206" s="82" t="s">
        <v>1758</v>
      </c>
      <c r="AB206" s="79"/>
      <c r="AC206" s="79" t="b">
        <v>0</v>
      </c>
      <c r="AD206" s="79">
        <v>1</v>
      </c>
      <c r="AE206" s="82" t="s">
        <v>1938</v>
      </c>
      <c r="AF206" s="79" t="b">
        <v>0</v>
      </c>
      <c r="AG206" s="79" t="s">
        <v>1948</v>
      </c>
      <c r="AH206" s="79"/>
      <c r="AI206" s="82" t="s">
        <v>1938</v>
      </c>
      <c r="AJ206" s="79" t="b">
        <v>0</v>
      </c>
      <c r="AK206" s="79">
        <v>0</v>
      </c>
      <c r="AL206" s="82" t="s">
        <v>1938</v>
      </c>
      <c r="AM206" s="79" t="s">
        <v>1959</v>
      </c>
      <c r="AN206" s="79" t="b">
        <v>0</v>
      </c>
      <c r="AO206" s="82" t="s">
        <v>1758</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16</v>
      </c>
      <c r="BC206" s="78" t="str">
        <f>REPLACE(INDEX(GroupVertices[Group],MATCH(Edges[[#This Row],[Vertex 2]],GroupVertices[Vertex],0)),1,1,"")</f>
        <v>16</v>
      </c>
      <c r="BD206" s="48">
        <v>0</v>
      </c>
      <c r="BE206" s="49">
        <v>0</v>
      </c>
      <c r="BF206" s="48">
        <v>3</v>
      </c>
      <c r="BG206" s="49">
        <v>8.823529411764707</v>
      </c>
      <c r="BH206" s="48">
        <v>0</v>
      </c>
      <c r="BI206" s="49">
        <v>0</v>
      </c>
      <c r="BJ206" s="48">
        <v>31</v>
      </c>
      <c r="BK206" s="49">
        <v>91.17647058823529</v>
      </c>
      <c r="BL206" s="48">
        <v>34</v>
      </c>
    </row>
    <row r="207" spans="1:64" ht="15">
      <c r="A207" s="64" t="s">
        <v>339</v>
      </c>
      <c r="B207" s="64" t="s">
        <v>339</v>
      </c>
      <c r="C207" s="65" t="s">
        <v>5568</v>
      </c>
      <c r="D207" s="66">
        <v>10</v>
      </c>
      <c r="E207" s="67" t="s">
        <v>136</v>
      </c>
      <c r="F207" s="68">
        <v>12</v>
      </c>
      <c r="G207" s="65"/>
      <c r="H207" s="69"/>
      <c r="I207" s="70"/>
      <c r="J207" s="70"/>
      <c r="K207" s="34" t="s">
        <v>65</v>
      </c>
      <c r="L207" s="77">
        <v>207</v>
      </c>
      <c r="M207" s="77"/>
      <c r="N207" s="72"/>
      <c r="O207" s="79" t="s">
        <v>176</v>
      </c>
      <c r="P207" s="81">
        <v>43685.18803240741</v>
      </c>
      <c r="Q207" s="79" t="s">
        <v>601</v>
      </c>
      <c r="R207" s="79"/>
      <c r="S207" s="79"/>
      <c r="T207" s="79" t="s">
        <v>952</v>
      </c>
      <c r="U207" s="84" t="s">
        <v>1058</v>
      </c>
      <c r="V207" s="84" t="s">
        <v>1058</v>
      </c>
      <c r="W207" s="81">
        <v>43685.18803240741</v>
      </c>
      <c r="X207" s="84" t="s">
        <v>1438</v>
      </c>
      <c r="Y207" s="79"/>
      <c r="Z207" s="79"/>
      <c r="AA207" s="82" t="s">
        <v>1759</v>
      </c>
      <c r="AB207" s="79"/>
      <c r="AC207" s="79" t="b">
        <v>0</v>
      </c>
      <c r="AD207" s="79">
        <v>3</v>
      </c>
      <c r="AE207" s="82" t="s">
        <v>1938</v>
      </c>
      <c r="AF207" s="79" t="b">
        <v>0</v>
      </c>
      <c r="AG207" s="79" t="s">
        <v>1948</v>
      </c>
      <c r="AH207" s="79"/>
      <c r="AI207" s="82" t="s">
        <v>1938</v>
      </c>
      <c r="AJ207" s="79" t="b">
        <v>0</v>
      </c>
      <c r="AK207" s="79">
        <v>2</v>
      </c>
      <c r="AL207" s="82" t="s">
        <v>1938</v>
      </c>
      <c r="AM207" s="79" t="s">
        <v>1959</v>
      </c>
      <c r="AN207" s="79" t="b">
        <v>0</v>
      </c>
      <c r="AO207" s="82" t="s">
        <v>1759</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16</v>
      </c>
      <c r="BC207" s="78" t="str">
        <f>REPLACE(INDEX(GroupVertices[Group],MATCH(Edges[[#This Row],[Vertex 2]],GroupVertices[Vertex],0)),1,1,"")</f>
        <v>16</v>
      </c>
      <c r="BD207" s="48">
        <v>0</v>
      </c>
      <c r="BE207" s="49">
        <v>0</v>
      </c>
      <c r="BF207" s="48">
        <v>5</v>
      </c>
      <c r="BG207" s="49">
        <v>15.151515151515152</v>
      </c>
      <c r="BH207" s="48">
        <v>0</v>
      </c>
      <c r="BI207" s="49">
        <v>0</v>
      </c>
      <c r="BJ207" s="48">
        <v>28</v>
      </c>
      <c r="BK207" s="49">
        <v>84.84848484848484</v>
      </c>
      <c r="BL207" s="48">
        <v>33</v>
      </c>
    </row>
    <row r="208" spans="1:64" ht="15">
      <c r="A208" s="64" t="s">
        <v>340</v>
      </c>
      <c r="B208" s="64" t="s">
        <v>339</v>
      </c>
      <c r="C208" s="65" t="s">
        <v>5566</v>
      </c>
      <c r="D208" s="66">
        <v>3</v>
      </c>
      <c r="E208" s="67" t="s">
        <v>132</v>
      </c>
      <c r="F208" s="68">
        <v>35</v>
      </c>
      <c r="G208" s="65"/>
      <c r="H208" s="69"/>
      <c r="I208" s="70"/>
      <c r="J208" s="70"/>
      <c r="K208" s="34" t="s">
        <v>65</v>
      </c>
      <c r="L208" s="77">
        <v>208</v>
      </c>
      <c r="M208" s="77"/>
      <c r="N208" s="72"/>
      <c r="O208" s="79" t="s">
        <v>495</v>
      </c>
      <c r="P208" s="81">
        <v>43686.22273148148</v>
      </c>
      <c r="Q208" s="79" t="s">
        <v>575</v>
      </c>
      <c r="R208" s="79"/>
      <c r="S208" s="79"/>
      <c r="T208" s="79" t="s">
        <v>933</v>
      </c>
      <c r="U208" s="79"/>
      <c r="V208" s="84" t="s">
        <v>1218</v>
      </c>
      <c r="W208" s="81">
        <v>43686.22273148148</v>
      </c>
      <c r="X208" s="84" t="s">
        <v>1439</v>
      </c>
      <c r="Y208" s="79"/>
      <c r="Z208" s="79"/>
      <c r="AA208" s="82" t="s">
        <v>1760</v>
      </c>
      <c r="AB208" s="79"/>
      <c r="AC208" s="79" t="b">
        <v>0</v>
      </c>
      <c r="AD208" s="79">
        <v>0</v>
      </c>
      <c r="AE208" s="82" t="s">
        <v>1938</v>
      </c>
      <c r="AF208" s="79" t="b">
        <v>0</v>
      </c>
      <c r="AG208" s="79" t="s">
        <v>1948</v>
      </c>
      <c r="AH208" s="79"/>
      <c r="AI208" s="82" t="s">
        <v>1938</v>
      </c>
      <c r="AJ208" s="79" t="b">
        <v>0</v>
      </c>
      <c r="AK208" s="79">
        <v>2</v>
      </c>
      <c r="AL208" s="82" t="s">
        <v>1759</v>
      </c>
      <c r="AM208" s="79" t="s">
        <v>1963</v>
      </c>
      <c r="AN208" s="79" t="b">
        <v>0</v>
      </c>
      <c r="AO208" s="82" t="s">
        <v>1759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16</v>
      </c>
      <c r="BC208" s="78" t="str">
        <f>REPLACE(INDEX(GroupVertices[Group],MATCH(Edges[[#This Row],[Vertex 2]],GroupVertices[Vertex],0)),1,1,"")</f>
        <v>16</v>
      </c>
      <c r="BD208" s="48">
        <v>0</v>
      </c>
      <c r="BE208" s="49">
        <v>0</v>
      </c>
      <c r="BF208" s="48">
        <v>3</v>
      </c>
      <c r="BG208" s="49">
        <v>14.285714285714286</v>
      </c>
      <c r="BH208" s="48">
        <v>0</v>
      </c>
      <c r="BI208" s="49">
        <v>0</v>
      </c>
      <c r="BJ208" s="48">
        <v>18</v>
      </c>
      <c r="BK208" s="49">
        <v>85.71428571428571</v>
      </c>
      <c r="BL208" s="48">
        <v>21</v>
      </c>
    </row>
    <row r="209" spans="1:64" ht="15">
      <c r="A209" s="64" t="s">
        <v>337</v>
      </c>
      <c r="B209" s="64" t="s">
        <v>341</v>
      </c>
      <c r="C209" s="65" t="s">
        <v>5566</v>
      </c>
      <c r="D209" s="66">
        <v>3</v>
      </c>
      <c r="E209" s="67" t="s">
        <v>132</v>
      </c>
      <c r="F209" s="68">
        <v>35</v>
      </c>
      <c r="G209" s="65"/>
      <c r="H209" s="69"/>
      <c r="I209" s="70"/>
      <c r="J209" s="70"/>
      <c r="K209" s="34" t="s">
        <v>66</v>
      </c>
      <c r="L209" s="77">
        <v>209</v>
      </c>
      <c r="M209" s="77"/>
      <c r="N209" s="72"/>
      <c r="O209" s="79" t="s">
        <v>495</v>
      </c>
      <c r="P209" s="81">
        <v>43686.08341435185</v>
      </c>
      <c r="Q209" s="79" t="s">
        <v>592</v>
      </c>
      <c r="R209" s="84" t="s">
        <v>764</v>
      </c>
      <c r="S209" s="79" t="s">
        <v>853</v>
      </c>
      <c r="T209" s="79" t="s">
        <v>944</v>
      </c>
      <c r="U209" s="84" t="s">
        <v>1050</v>
      </c>
      <c r="V209" s="84" t="s">
        <v>1050</v>
      </c>
      <c r="W209" s="81">
        <v>43686.08341435185</v>
      </c>
      <c r="X209" s="84" t="s">
        <v>1429</v>
      </c>
      <c r="Y209" s="79"/>
      <c r="Z209" s="79"/>
      <c r="AA209" s="82" t="s">
        <v>1750</v>
      </c>
      <c r="AB209" s="79"/>
      <c r="AC209" s="79" t="b">
        <v>0</v>
      </c>
      <c r="AD209" s="79">
        <v>1</v>
      </c>
      <c r="AE209" s="82" t="s">
        <v>1938</v>
      </c>
      <c r="AF209" s="79" t="b">
        <v>0</v>
      </c>
      <c r="AG209" s="79" t="s">
        <v>1948</v>
      </c>
      <c r="AH209" s="79"/>
      <c r="AI209" s="82" t="s">
        <v>1938</v>
      </c>
      <c r="AJ209" s="79" t="b">
        <v>0</v>
      </c>
      <c r="AK209" s="79">
        <v>1</v>
      </c>
      <c r="AL209" s="82" t="s">
        <v>1938</v>
      </c>
      <c r="AM209" s="79" t="s">
        <v>1975</v>
      </c>
      <c r="AN209" s="79" t="b">
        <v>0</v>
      </c>
      <c r="AO209" s="82" t="s">
        <v>1750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15</v>
      </c>
      <c r="BC209" s="78" t="str">
        <f>REPLACE(INDEX(GroupVertices[Group],MATCH(Edges[[#This Row],[Vertex 2]],GroupVertices[Vertex],0)),1,1,"")</f>
        <v>15</v>
      </c>
      <c r="BD209" s="48">
        <v>0</v>
      </c>
      <c r="BE209" s="49">
        <v>0</v>
      </c>
      <c r="BF209" s="48">
        <v>3</v>
      </c>
      <c r="BG209" s="49">
        <v>11.11111111111111</v>
      </c>
      <c r="BH209" s="48">
        <v>0</v>
      </c>
      <c r="BI209" s="49">
        <v>0</v>
      </c>
      <c r="BJ209" s="48">
        <v>24</v>
      </c>
      <c r="BK209" s="49">
        <v>88.88888888888889</v>
      </c>
      <c r="BL209" s="48">
        <v>27</v>
      </c>
    </row>
    <row r="210" spans="1:64" ht="15">
      <c r="A210" s="64" t="s">
        <v>341</v>
      </c>
      <c r="B210" s="64" t="s">
        <v>337</v>
      </c>
      <c r="C210" s="65" t="s">
        <v>5566</v>
      </c>
      <c r="D210" s="66">
        <v>3</v>
      </c>
      <c r="E210" s="67" t="s">
        <v>132</v>
      </c>
      <c r="F210" s="68">
        <v>35</v>
      </c>
      <c r="G210" s="65"/>
      <c r="H210" s="69"/>
      <c r="I210" s="70"/>
      <c r="J210" s="70"/>
      <c r="K210" s="34" t="s">
        <v>66</v>
      </c>
      <c r="L210" s="77">
        <v>210</v>
      </c>
      <c r="M210" s="77"/>
      <c r="N210" s="72"/>
      <c r="O210" s="79" t="s">
        <v>495</v>
      </c>
      <c r="P210" s="81">
        <v>43686.28863425926</v>
      </c>
      <c r="Q210" s="79" t="s">
        <v>602</v>
      </c>
      <c r="R210" s="79"/>
      <c r="S210" s="79"/>
      <c r="T210" s="79" t="s">
        <v>953</v>
      </c>
      <c r="U210" s="79"/>
      <c r="V210" s="84" t="s">
        <v>1219</v>
      </c>
      <c r="W210" s="81">
        <v>43686.28863425926</v>
      </c>
      <c r="X210" s="84" t="s">
        <v>1440</v>
      </c>
      <c r="Y210" s="79"/>
      <c r="Z210" s="79"/>
      <c r="AA210" s="82" t="s">
        <v>1761</v>
      </c>
      <c r="AB210" s="79"/>
      <c r="AC210" s="79" t="b">
        <v>0</v>
      </c>
      <c r="AD210" s="79">
        <v>0</v>
      </c>
      <c r="AE210" s="82" t="s">
        <v>1938</v>
      </c>
      <c r="AF210" s="79" t="b">
        <v>0</v>
      </c>
      <c r="AG210" s="79" t="s">
        <v>1948</v>
      </c>
      <c r="AH210" s="79"/>
      <c r="AI210" s="82" t="s">
        <v>1938</v>
      </c>
      <c r="AJ210" s="79" t="b">
        <v>0</v>
      </c>
      <c r="AK210" s="79">
        <v>1</v>
      </c>
      <c r="AL210" s="82" t="s">
        <v>1750</v>
      </c>
      <c r="AM210" s="79" t="s">
        <v>1963</v>
      </c>
      <c r="AN210" s="79" t="b">
        <v>0</v>
      </c>
      <c r="AO210" s="82" t="s">
        <v>1750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15</v>
      </c>
      <c r="BC210" s="78" t="str">
        <f>REPLACE(INDEX(GroupVertices[Group],MATCH(Edges[[#This Row],[Vertex 2]],GroupVertices[Vertex],0)),1,1,"")</f>
        <v>15</v>
      </c>
      <c r="BD210" s="48">
        <v>0</v>
      </c>
      <c r="BE210" s="49">
        <v>0</v>
      </c>
      <c r="BF210" s="48">
        <v>1</v>
      </c>
      <c r="BG210" s="49">
        <v>5</v>
      </c>
      <c r="BH210" s="48">
        <v>0</v>
      </c>
      <c r="BI210" s="49">
        <v>0</v>
      </c>
      <c r="BJ210" s="48">
        <v>19</v>
      </c>
      <c r="BK210" s="49">
        <v>95</v>
      </c>
      <c r="BL210" s="48">
        <v>20</v>
      </c>
    </row>
    <row r="211" spans="1:64" ht="15">
      <c r="A211" s="64" t="s">
        <v>342</v>
      </c>
      <c r="B211" s="64" t="s">
        <v>457</v>
      </c>
      <c r="C211" s="65" t="s">
        <v>5566</v>
      </c>
      <c r="D211" s="66">
        <v>3</v>
      </c>
      <c r="E211" s="67" t="s">
        <v>132</v>
      </c>
      <c r="F211" s="68">
        <v>35</v>
      </c>
      <c r="G211" s="65"/>
      <c r="H211" s="69"/>
      <c r="I211" s="70"/>
      <c r="J211" s="70"/>
      <c r="K211" s="34" t="s">
        <v>65</v>
      </c>
      <c r="L211" s="77">
        <v>211</v>
      </c>
      <c r="M211" s="77"/>
      <c r="N211" s="72"/>
      <c r="O211" s="79" t="s">
        <v>495</v>
      </c>
      <c r="P211" s="81">
        <v>43685.42866898148</v>
      </c>
      <c r="Q211" s="79" t="s">
        <v>603</v>
      </c>
      <c r="R211" s="84" t="s">
        <v>765</v>
      </c>
      <c r="S211" s="79" t="s">
        <v>854</v>
      </c>
      <c r="T211" s="79" t="s">
        <v>954</v>
      </c>
      <c r="U211" s="84" t="s">
        <v>1059</v>
      </c>
      <c r="V211" s="84" t="s">
        <v>1059</v>
      </c>
      <c r="W211" s="81">
        <v>43685.42866898148</v>
      </c>
      <c r="X211" s="84" t="s">
        <v>1441</v>
      </c>
      <c r="Y211" s="79"/>
      <c r="Z211" s="79"/>
      <c r="AA211" s="82" t="s">
        <v>1762</v>
      </c>
      <c r="AB211" s="79"/>
      <c r="AC211" s="79" t="b">
        <v>0</v>
      </c>
      <c r="AD211" s="79">
        <v>1</v>
      </c>
      <c r="AE211" s="82" t="s">
        <v>1938</v>
      </c>
      <c r="AF211" s="79" t="b">
        <v>0</v>
      </c>
      <c r="AG211" s="79" t="s">
        <v>1948</v>
      </c>
      <c r="AH211" s="79"/>
      <c r="AI211" s="82" t="s">
        <v>1938</v>
      </c>
      <c r="AJ211" s="79" t="b">
        <v>0</v>
      </c>
      <c r="AK211" s="79">
        <v>0</v>
      </c>
      <c r="AL211" s="82" t="s">
        <v>1938</v>
      </c>
      <c r="AM211" s="79" t="s">
        <v>1959</v>
      </c>
      <c r="AN211" s="79" t="b">
        <v>0</v>
      </c>
      <c r="AO211" s="82" t="s">
        <v>1762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39</v>
      </c>
      <c r="BC211" s="78" t="str">
        <f>REPLACE(INDEX(GroupVertices[Group],MATCH(Edges[[#This Row],[Vertex 2]],GroupVertices[Vertex],0)),1,1,"")</f>
        <v>39</v>
      </c>
      <c r="BD211" s="48">
        <v>0</v>
      </c>
      <c r="BE211" s="49">
        <v>0</v>
      </c>
      <c r="BF211" s="48">
        <v>0</v>
      </c>
      <c r="BG211" s="49">
        <v>0</v>
      </c>
      <c r="BH211" s="48">
        <v>0</v>
      </c>
      <c r="BI211" s="49">
        <v>0</v>
      </c>
      <c r="BJ211" s="48">
        <v>28</v>
      </c>
      <c r="BK211" s="49">
        <v>100</v>
      </c>
      <c r="BL211" s="48">
        <v>28</v>
      </c>
    </row>
    <row r="212" spans="1:64" ht="15">
      <c r="A212" s="64" t="s">
        <v>342</v>
      </c>
      <c r="B212" s="64" t="s">
        <v>342</v>
      </c>
      <c r="C212" s="65" t="s">
        <v>5568</v>
      </c>
      <c r="D212" s="66">
        <v>10</v>
      </c>
      <c r="E212" s="67" t="s">
        <v>136</v>
      </c>
      <c r="F212" s="68">
        <v>12</v>
      </c>
      <c r="G212" s="65"/>
      <c r="H212" s="69"/>
      <c r="I212" s="70"/>
      <c r="J212" s="70"/>
      <c r="K212" s="34" t="s">
        <v>65</v>
      </c>
      <c r="L212" s="77">
        <v>212</v>
      </c>
      <c r="M212" s="77"/>
      <c r="N212" s="72"/>
      <c r="O212" s="79" t="s">
        <v>176</v>
      </c>
      <c r="P212" s="81">
        <v>43678.683703703704</v>
      </c>
      <c r="Q212" s="79" t="s">
        <v>604</v>
      </c>
      <c r="R212" s="84" t="s">
        <v>765</v>
      </c>
      <c r="S212" s="79" t="s">
        <v>854</v>
      </c>
      <c r="T212" s="79" t="s">
        <v>955</v>
      </c>
      <c r="U212" s="84" t="s">
        <v>1060</v>
      </c>
      <c r="V212" s="84" t="s">
        <v>1060</v>
      </c>
      <c r="W212" s="81">
        <v>43678.683703703704</v>
      </c>
      <c r="X212" s="84" t="s">
        <v>1442</v>
      </c>
      <c r="Y212" s="79"/>
      <c r="Z212" s="79"/>
      <c r="AA212" s="82" t="s">
        <v>1763</v>
      </c>
      <c r="AB212" s="79"/>
      <c r="AC212" s="79" t="b">
        <v>0</v>
      </c>
      <c r="AD212" s="79">
        <v>0</v>
      </c>
      <c r="AE212" s="82" t="s">
        <v>1938</v>
      </c>
      <c r="AF212" s="79" t="b">
        <v>0</v>
      </c>
      <c r="AG212" s="79" t="s">
        <v>1948</v>
      </c>
      <c r="AH212" s="79"/>
      <c r="AI212" s="82" t="s">
        <v>1938</v>
      </c>
      <c r="AJ212" s="79" t="b">
        <v>0</v>
      </c>
      <c r="AK212" s="79">
        <v>0</v>
      </c>
      <c r="AL212" s="82" t="s">
        <v>1938</v>
      </c>
      <c r="AM212" s="79" t="s">
        <v>1959</v>
      </c>
      <c r="AN212" s="79" t="b">
        <v>0</v>
      </c>
      <c r="AO212" s="82" t="s">
        <v>1763</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39</v>
      </c>
      <c r="BC212" s="78" t="str">
        <f>REPLACE(INDEX(GroupVertices[Group],MATCH(Edges[[#This Row],[Vertex 2]],GroupVertices[Vertex],0)),1,1,"")</f>
        <v>39</v>
      </c>
      <c r="BD212" s="48">
        <v>0</v>
      </c>
      <c r="BE212" s="49">
        <v>0</v>
      </c>
      <c r="BF212" s="48">
        <v>0</v>
      </c>
      <c r="BG212" s="49">
        <v>0</v>
      </c>
      <c r="BH212" s="48">
        <v>0</v>
      </c>
      <c r="BI212" s="49">
        <v>0</v>
      </c>
      <c r="BJ212" s="48">
        <v>28</v>
      </c>
      <c r="BK212" s="49">
        <v>100</v>
      </c>
      <c r="BL212" s="48">
        <v>28</v>
      </c>
    </row>
    <row r="213" spans="1:64" ht="15">
      <c r="A213" s="64" t="s">
        <v>342</v>
      </c>
      <c r="B213" s="64" t="s">
        <v>342</v>
      </c>
      <c r="C213" s="65" t="s">
        <v>5568</v>
      </c>
      <c r="D213" s="66">
        <v>10</v>
      </c>
      <c r="E213" s="67" t="s">
        <v>136</v>
      </c>
      <c r="F213" s="68">
        <v>12</v>
      </c>
      <c r="G213" s="65"/>
      <c r="H213" s="69"/>
      <c r="I213" s="70"/>
      <c r="J213" s="70"/>
      <c r="K213" s="34" t="s">
        <v>65</v>
      </c>
      <c r="L213" s="77">
        <v>213</v>
      </c>
      <c r="M213" s="77"/>
      <c r="N213" s="72"/>
      <c r="O213" s="79" t="s">
        <v>176</v>
      </c>
      <c r="P213" s="81">
        <v>43679.49957175926</v>
      </c>
      <c r="Q213" s="79" t="s">
        <v>605</v>
      </c>
      <c r="R213" s="84" t="s">
        <v>765</v>
      </c>
      <c r="S213" s="79" t="s">
        <v>854</v>
      </c>
      <c r="T213" s="79" t="s">
        <v>956</v>
      </c>
      <c r="U213" s="84" t="s">
        <v>1061</v>
      </c>
      <c r="V213" s="84" t="s">
        <v>1061</v>
      </c>
      <c r="W213" s="81">
        <v>43679.49957175926</v>
      </c>
      <c r="X213" s="84" t="s">
        <v>1443</v>
      </c>
      <c r="Y213" s="79"/>
      <c r="Z213" s="79"/>
      <c r="AA213" s="82" t="s">
        <v>1764</v>
      </c>
      <c r="AB213" s="79"/>
      <c r="AC213" s="79" t="b">
        <v>0</v>
      </c>
      <c r="AD213" s="79">
        <v>0</v>
      </c>
      <c r="AE213" s="82" t="s">
        <v>1938</v>
      </c>
      <c r="AF213" s="79" t="b">
        <v>0</v>
      </c>
      <c r="AG213" s="79" t="s">
        <v>1948</v>
      </c>
      <c r="AH213" s="79"/>
      <c r="AI213" s="82" t="s">
        <v>1938</v>
      </c>
      <c r="AJ213" s="79" t="b">
        <v>0</v>
      </c>
      <c r="AK213" s="79">
        <v>0</v>
      </c>
      <c r="AL213" s="82" t="s">
        <v>1938</v>
      </c>
      <c r="AM213" s="79" t="s">
        <v>1959</v>
      </c>
      <c r="AN213" s="79" t="b">
        <v>0</v>
      </c>
      <c r="AO213" s="82" t="s">
        <v>1764</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39</v>
      </c>
      <c r="BC213" s="78" t="str">
        <f>REPLACE(INDEX(GroupVertices[Group],MATCH(Edges[[#This Row],[Vertex 2]],GroupVertices[Vertex],0)),1,1,"")</f>
        <v>39</v>
      </c>
      <c r="BD213" s="48">
        <v>0</v>
      </c>
      <c r="BE213" s="49">
        <v>0</v>
      </c>
      <c r="BF213" s="48">
        <v>0</v>
      </c>
      <c r="BG213" s="49">
        <v>0</v>
      </c>
      <c r="BH213" s="48">
        <v>0</v>
      </c>
      <c r="BI213" s="49">
        <v>0</v>
      </c>
      <c r="BJ213" s="48">
        <v>25</v>
      </c>
      <c r="BK213" s="49">
        <v>100</v>
      </c>
      <c r="BL213" s="48">
        <v>25</v>
      </c>
    </row>
    <row r="214" spans="1:64" ht="15">
      <c r="A214" s="64" t="s">
        <v>342</v>
      </c>
      <c r="B214" s="64" t="s">
        <v>342</v>
      </c>
      <c r="C214" s="65" t="s">
        <v>5568</v>
      </c>
      <c r="D214" s="66">
        <v>10</v>
      </c>
      <c r="E214" s="67" t="s">
        <v>136</v>
      </c>
      <c r="F214" s="68">
        <v>12</v>
      </c>
      <c r="G214" s="65"/>
      <c r="H214" s="69"/>
      <c r="I214" s="70"/>
      <c r="J214" s="70"/>
      <c r="K214" s="34" t="s">
        <v>65</v>
      </c>
      <c r="L214" s="77">
        <v>214</v>
      </c>
      <c r="M214" s="77"/>
      <c r="N214" s="72"/>
      <c r="O214" s="79" t="s">
        <v>176</v>
      </c>
      <c r="P214" s="81">
        <v>43682.66747685185</v>
      </c>
      <c r="Q214" s="79" t="s">
        <v>606</v>
      </c>
      <c r="R214" s="84" t="s">
        <v>765</v>
      </c>
      <c r="S214" s="79" t="s">
        <v>854</v>
      </c>
      <c r="T214" s="79" t="s">
        <v>957</v>
      </c>
      <c r="U214" s="84" t="s">
        <v>1062</v>
      </c>
      <c r="V214" s="84" t="s">
        <v>1062</v>
      </c>
      <c r="W214" s="81">
        <v>43682.66747685185</v>
      </c>
      <c r="X214" s="84" t="s">
        <v>1444</v>
      </c>
      <c r="Y214" s="79"/>
      <c r="Z214" s="79"/>
      <c r="AA214" s="82" t="s">
        <v>1765</v>
      </c>
      <c r="AB214" s="79"/>
      <c r="AC214" s="79" t="b">
        <v>0</v>
      </c>
      <c r="AD214" s="79">
        <v>0</v>
      </c>
      <c r="AE214" s="82" t="s">
        <v>1938</v>
      </c>
      <c r="AF214" s="79" t="b">
        <v>0</v>
      </c>
      <c r="AG214" s="79" t="s">
        <v>1948</v>
      </c>
      <c r="AH214" s="79"/>
      <c r="AI214" s="82" t="s">
        <v>1938</v>
      </c>
      <c r="AJ214" s="79" t="b">
        <v>0</v>
      </c>
      <c r="AK214" s="79">
        <v>0</v>
      </c>
      <c r="AL214" s="82" t="s">
        <v>1938</v>
      </c>
      <c r="AM214" s="79" t="s">
        <v>1959</v>
      </c>
      <c r="AN214" s="79" t="b">
        <v>0</v>
      </c>
      <c r="AO214" s="82" t="s">
        <v>1765</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39</v>
      </c>
      <c r="BC214" s="78" t="str">
        <f>REPLACE(INDEX(GroupVertices[Group],MATCH(Edges[[#This Row],[Vertex 2]],GroupVertices[Vertex],0)),1,1,"")</f>
        <v>39</v>
      </c>
      <c r="BD214" s="48">
        <v>1</v>
      </c>
      <c r="BE214" s="49">
        <v>3.7037037037037037</v>
      </c>
      <c r="BF214" s="48">
        <v>0</v>
      </c>
      <c r="BG214" s="49">
        <v>0</v>
      </c>
      <c r="BH214" s="48">
        <v>0</v>
      </c>
      <c r="BI214" s="49">
        <v>0</v>
      </c>
      <c r="BJ214" s="48">
        <v>26</v>
      </c>
      <c r="BK214" s="49">
        <v>96.29629629629629</v>
      </c>
      <c r="BL214" s="48">
        <v>27</v>
      </c>
    </row>
    <row r="215" spans="1:64" ht="15">
      <c r="A215" s="64" t="s">
        <v>342</v>
      </c>
      <c r="B215" s="64" t="s">
        <v>342</v>
      </c>
      <c r="C215" s="65" t="s">
        <v>5568</v>
      </c>
      <c r="D215" s="66">
        <v>10</v>
      </c>
      <c r="E215" s="67" t="s">
        <v>136</v>
      </c>
      <c r="F215" s="68">
        <v>12</v>
      </c>
      <c r="G215" s="65"/>
      <c r="H215" s="69"/>
      <c r="I215" s="70"/>
      <c r="J215" s="70"/>
      <c r="K215" s="34" t="s">
        <v>65</v>
      </c>
      <c r="L215" s="77">
        <v>215</v>
      </c>
      <c r="M215" s="77"/>
      <c r="N215" s="72"/>
      <c r="O215" s="79" t="s">
        <v>176</v>
      </c>
      <c r="P215" s="81">
        <v>43682.67491898148</v>
      </c>
      <c r="Q215" s="79" t="s">
        <v>607</v>
      </c>
      <c r="R215" s="84" t="s">
        <v>765</v>
      </c>
      <c r="S215" s="79" t="s">
        <v>854</v>
      </c>
      <c r="T215" s="79" t="s">
        <v>955</v>
      </c>
      <c r="U215" s="84" t="s">
        <v>1063</v>
      </c>
      <c r="V215" s="84" t="s">
        <v>1063</v>
      </c>
      <c r="W215" s="81">
        <v>43682.67491898148</v>
      </c>
      <c r="X215" s="84" t="s">
        <v>1445</v>
      </c>
      <c r="Y215" s="79"/>
      <c r="Z215" s="79"/>
      <c r="AA215" s="82" t="s">
        <v>1766</v>
      </c>
      <c r="AB215" s="79"/>
      <c r="AC215" s="79" t="b">
        <v>0</v>
      </c>
      <c r="AD215" s="79">
        <v>0</v>
      </c>
      <c r="AE215" s="82" t="s">
        <v>1938</v>
      </c>
      <c r="AF215" s="79" t="b">
        <v>0</v>
      </c>
      <c r="AG215" s="79" t="s">
        <v>1948</v>
      </c>
      <c r="AH215" s="79"/>
      <c r="AI215" s="82" t="s">
        <v>1938</v>
      </c>
      <c r="AJ215" s="79" t="b">
        <v>0</v>
      </c>
      <c r="AK215" s="79">
        <v>0</v>
      </c>
      <c r="AL215" s="82" t="s">
        <v>1938</v>
      </c>
      <c r="AM215" s="79" t="s">
        <v>1959</v>
      </c>
      <c r="AN215" s="79" t="b">
        <v>0</v>
      </c>
      <c r="AO215" s="82" t="s">
        <v>1766</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39</v>
      </c>
      <c r="BC215" s="78" t="str">
        <f>REPLACE(INDEX(GroupVertices[Group],MATCH(Edges[[#This Row],[Vertex 2]],GroupVertices[Vertex],0)),1,1,"")</f>
        <v>39</v>
      </c>
      <c r="BD215" s="48">
        <v>0</v>
      </c>
      <c r="BE215" s="49">
        <v>0</v>
      </c>
      <c r="BF215" s="48">
        <v>0</v>
      </c>
      <c r="BG215" s="49">
        <v>0</v>
      </c>
      <c r="BH215" s="48">
        <v>0</v>
      </c>
      <c r="BI215" s="49">
        <v>0</v>
      </c>
      <c r="BJ215" s="48">
        <v>28</v>
      </c>
      <c r="BK215" s="49">
        <v>100</v>
      </c>
      <c r="BL215" s="48">
        <v>28</v>
      </c>
    </row>
    <row r="216" spans="1:64" ht="15">
      <c r="A216" s="64" t="s">
        <v>342</v>
      </c>
      <c r="B216" s="64" t="s">
        <v>342</v>
      </c>
      <c r="C216" s="65" t="s">
        <v>5568</v>
      </c>
      <c r="D216" s="66">
        <v>10</v>
      </c>
      <c r="E216" s="67" t="s">
        <v>136</v>
      </c>
      <c r="F216" s="68">
        <v>12</v>
      </c>
      <c r="G216" s="65"/>
      <c r="H216" s="69"/>
      <c r="I216" s="70"/>
      <c r="J216" s="70"/>
      <c r="K216" s="34" t="s">
        <v>65</v>
      </c>
      <c r="L216" s="77">
        <v>216</v>
      </c>
      <c r="M216" s="77"/>
      <c r="N216" s="72"/>
      <c r="O216" s="79" t="s">
        <v>176</v>
      </c>
      <c r="P216" s="81">
        <v>43684.69459490741</v>
      </c>
      <c r="Q216" s="79" t="s">
        <v>608</v>
      </c>
      <c r="R216" s="84" t="s">
        <v>765</v>
      </c>
      <c r="S216" s="79" t="s">
        <v>854</v>
      </c>
      <c r="T216" s="79" t="s">
        <v>957</v>
      </c>
      <c r="U216" s="84" t="s">
        <v>1064</v>
      </c>
      <c r="V216" s="84" t="s">
        <v>1064</v>
      </c>
      <c r="W216" s="81">
        <v>43684.69459490741</v>
      </c>
      <c r="X216" s="84" t="s">
        <v>1446</v>
      </c>
      <c r="Y216" s="79"/>
      <c r="Z216" s="79"/>
      <c r="AA216" s="82" t="s">
        <v>1767</v>
      </c>
      <c r="AB216" s="79"/>
      <c r="AC216" s="79" t="b">
        <v>0</v>
      </c>
      <c r="AD216" s="79">
        <v>0</v>
      </c>
      <c r="AE216" s="82" t="s">
        <v>1938</v>
      </c>
      <c r="AF216" s="79" t="b">
        <v>0</v>
      </c>
      <c r="AG216" s="79" t="s">
        <v>1948</v>
      </c>
      <c r="AH216" s="79"/>
      <c r="AI216" s="82" t="s">
        <v>1938</v>
      </c>
      <c r="AJ216" s="79" t="b">
        <v>0</v>
      </c>
      <c r="AK216" s="79">
        <v>0</v>
      </c>
      <c r="AL216" s="82" t="s">
        <v>1938</v>
      </c>
      <c r="AM216" s="79" t="s">
        <v>1959</v>
      </c>
      <c r="AN216" s="79" t="b">
        <v>0</v>
      </c>
      <c r="AO216" s="82" t="s">
        <v>1767</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39</v>
      </c>
      <c r="BC216" s="78" t="str">
        <f>REPLACE(INDEX(GroupVertices[Group],MATCH(Edges[[#This Row],[Vertex 2]],GroupVertices[Vertex],0)),1,1,"")</f>
        <v>39</v>
      </c>
      <c r="BD216" s="48">
        <v>1</v>
      </c>
      <c r="BE216" s="49">
        <v>3.7037037037037037</v>
      </c>
      <c r="BF216" s="48">
        <v>0</v>
      </c>
      <c r="BG216" s="49">
        <v>0</v>
      </c>
      <c r="BH216" s="48">
        <v>0</v>
      </c>
      <c r="BI216" s="49">
        <v>0</v>
      </c>
      <c r="BJ216" s="48">
        <v>26</v>
      </c>
      <c r="BK216" s="49">
        <v>96.29629629629629</v>
      </c>
      <c r="BL216" s="48">
        <v>27</v>
      </c>
    </row>
    <row r="217" spans="1:64" ht="15">
      <c r="A217" s="64" t="s">
        <v>342</v>
      </c>
      <c r="B217" s="64" t="s">
        <v>342</v>
      </c>
      <c r="C217" s="65" t="s">
        <v>5568</v>
      </c>
      <c r="D217" s="66">
        <v>10</v>
      </c>
      <c r="E217" s="67" t="s">
        <v>136</v>
      </c>
      <c r="F217" s="68">
        <v>12</v>
      </c>
      <c r="G217" s="65"/>
      <c r="H217" s="69"/>
      <c r="I217" s="70"/>
      <c r="J217" s="70"/>
      <c r="K217" s="34" t="s">
        <v>65</v>
      </c>
      <c r="L217" s="77">
        <v>217</v>
      </c>
      <c r="M217" s="77"/>
      <c r="N217" s="72"/>
      <c r="O217" s="79" t="s">
        <v>176</v>
      </c>
      <c r="P217" s="81">
        <v>43686.45775462963</v>
      </c>
      <c r="Q217" s="79" t="s">
        <v>609</v>
      </c>
      <c r="R217" s="84" t="s">
        <v>765</v>
      </c>
      <c r="S217" s="79" t="s">
        <v>854</v>
      </c>
      <c r="T217" s="79" t="s">
        <v>957</v>
      </c>
      <c r="U217" s="84" t="s">
        <v>1065</v>
      </c>
      <c r="V217" s="84" t="s">
        <v>1065</v>
      </c>
      <c r="W217" s="81">
        <v>43686.45775462963</v>
      </c>
      <c r="X217" s="84" t="s">
        <v>1447</v>
      </c>
      <c r="Y217" s="79"/>
      <c r="Z217" s="79"/>
      <c r="AA217" s="82" t="s">
        <v>1768</v>
      </c>
      <c r="AB217" s="79"/>
      <c r="AC217" s="79" t="b">
        <v>0</v>
      </c>
      <c r="AD217" s="79">
        <v>0</v>
      </c>
      <c r="AE217" s="82" t="s">
        <v>1938</v>
      </c>
      <c r="AF217" s="79" t="b">
        <v>0</v>
      </c>
      <c r="AG217" s="79" t="s">
        <v>1948</v>
      </c>
      <c r="AH217" s="79"/>
      <c r="AI217" s="82" t="s">
        <v>1938</v>
      </c>
      <c r="AJ217" s="79" t="b">
        <v>0</v>
      </c>
      <c r="AK217" s="79">
        <v>0</v>
      </c>
      <c r="AL217" s="82" t="s">
        <v>1938</v>
      </c>
      <c r="AM217" s="79" t="s">
        <v>1959</v>
      </c>
      <c r="AN217" s="79" t="b">
        <v>0</v>
      </c>
      <c r="AO217" s="82" t="s">
        <v>1768</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39</v>
      </c>
      <c r="BC217" s="78" t="str">
        <f>REPLACE(INDEX(GroupVertices[Group],MATCH(Edges[[#This Row],[Vertex 2]],GroupVertices[Vertex],0)),1,1,"")</f>
        <v>39</v>
      </c>
      <c r="BD217" s="48">
        <v>1</v>
      </c>
      <c r="BE217" s="49">
        <v>3.7037037037037037</v>
      </c>
      <c r="BF217" s="48">
        <v>0</v>
      </c>
      <c r="BG217" s="49">
        <v>0</v>
      </c>
      <c r="BH217" s="48">
        <v>0</v>
      </c>
      <c r="BI217" s="49">
        <v>0</v>
      </c>
      <c r="BJ217" s="48">
        <v>26</v>
      </c>
      <c r="BK217" s="49">
        <v>96.29629629629629</v>
      </c>
      <c r="BL217" s="48">
        <v>27</v>
      </c>
    </row>
    <row r="218" spans="1:64" ht="15">
      <c r="A218" s="64" t="s">
        <v>343</v>
      </c>
      <c r="B218" s="64" t="s">
        <v>458</v>
      </c>
      <c r="C218" s="65" t="s">
        <v>5566</v>
      </c>
      <c r="D218" s="66">
        <v>3</v>
      </c>
      <c r="E218" s="67" t="s">
        <v>132</v>
      </c>
      <c r="F218" s="68">
        <v>35</v>
      </c>
      <c r="G218" s="65"/>
      <c r="H218" s="69"/>
      <c r="I218" s="70"/>
      <c r="J218" s="70"/>
      <c r="K218" s="34" t="s">
        <v>65</v>
      </c>
      <c r="L218" s="77">
        <v>218</v>
      </c>
      <c r="M218" s="77"/>
      <c r="N218" s="72"/>
      <c r="O218" s="79" t="s">
        <v>496</v>
      </c>
      <c r="P218" s="81">
        <v>43686.60659722222</v>
      </c>
      <c r="Q218" s="79" t="s">
        <v>610</v>
      </c>
      <c r="R218" s="79"/>
      <c r="S218" s="79"/>
      <c r="T218" s="79" t="s">
        <v>893</v>
      </c>
      <c r="U218" s="79"/>
      <c r="V218" s="84" t="s">
        <v>1220</v>
      </c>
      <c r="W218" s="81">
        <v>43686.60659722222</v>
      </c>
      <c r="X218" s="84" t="s">
        <v>1448</v>
      </c>
      <c r="Y218" s="79"/>
      <c r="Z218" s="79"/>
      <c r="AA218" s="82" t="s">
        <v>1769</v>
      </c>
      <c r="AB218" s="82" t="s">
        <v>1933</v>
      </c>
      <c r="AC218" s="79" t="b">
        <v>0</v>
      </c>
      <c r="AD218" s="79">
        <v>0</v>
      </c>
      <c r="AE218" s="82" t="s">
        <v>1944</v>
      </c>
      <c r="AF218" s="79" t="b">
        <v>0</v>
      </c>
      <c r="AG218" s="79" t="s">
        <v>1948</v>
      </c>
      <c r="AH218" s="79"/>
      <c r="AI218" s="82" t="s">
        <v>1938</v>
      </c>
      <c r="AJ218" s="79" t="b">
        <v>0</v>
      </c>
      <c r="AK218" s="79">
        <v>0</v>
      </c>
      <c r="AL218" s="82" t="s">
        <v>1938</v>
      </c>
      <c r="AM218" s="79" t="s">
        <v>1961</v>
      </c>
      <c r="AN218" s="79" t="b">
        <v>0</v>
      </c>
      <c r="AO218" s="82" t="s">
        <v>1933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38</v>
      </c>
      <c r="BC218" s="78" t="str">
        <f>REPLACE(INDEX(GroupVertices[Group],MATCH(Edges[[#This Row],[Vertex 2]],GroupVertices[Vertex],0)),1,1,"")</f>
        <v>38</v>
      </c>
      <c r="BD218" s="48">
        <v>1</v>
      </c>
      <c r="BE218" s="49">
        <v>8.333333333333334</v>
      </c>
      <c r="BF218" s="48">
        <v>0</v>
      </c>
      <c r="BG218" s="49">
        <v>0</v>
      </c>
      <c r="BH218" s="48">
        <v>0</v>
      </c>
      <c r="BI218" s="49">
        <v>0</v>
      </c>
      <c r="BJ218" s="48">
        <v>11</v>
      </c>
      <c r="BK218" s="49">
        <v>91.66666666666667</v>
      </c>
      <c r="BL218" s="48">
        <v>12</v>
      </c>
    </row>
    <row r="219" spans="1:64" ht="15">
      <c r="A219" s="64" t="s">
        <v>344</v>
      </c>
      <c r="B219" s="64" t="s">
        <v>345</v>
      </c>
      <c r="C219" s="65" t="s">
        <v>5566</v>
      </c>
      <c r="D219" s="66">
        <v>3</v>
      </c>
      <c r="E219" s="67" t="s">
        <v>132</v>
      </c>
      <c r="F219" s="68">
        <v>35</v>
      </c>
      <c r="G219" s="65"/>
      <c r="H219" s="69"/>
      <c r="I219" s="70"/>
      <c r="J219" s="70"/>
      <c r="K219" s="34" t="s">
        <v>66</v>
      </c>
      <c r="L219" s="77">
        <v>219</v>
      </c>
      <c r="M219" s="77"/>
      <c r="N219" s="72"/>
      <c r="O219" s="79" t="s">
        <v>495</v>
      </c>
      <c r="P219" s="81">
        <v>43678.879375</v>
      </c>
      <c r="Q219" s="79" t="s">
        <v>611</v>
      </c>
      <c r="R219" s="84" t="s">
        <v>766</v>
      </c>
      <c r="S219" s="79" t="s">
        <v>855</v>
      </c>
      <c r="T219" s="79" t="s">
        <v>893</v>
      </c>
      <c r="U219" s="84" t="s">
        <v>1066</v>
      </c>
      <c r="V219" s="84" t="s">
        <v>1066</v>
      </c>
      <c r="W219" s="81">
        <v>43678.879375</v>
      </c>
      <c r="X219" s="84" t="s">
        <v>1449</v>
      </c>
      <c r="Y219" s="79"/>
      <c r="Z219" s="79"/>
      <c r="AA219" s="82" t="s">
        <v>1770</v>
      </c>
      <c r="AB219" s="79"/>
      <c r="AC219" s="79" t="b">
        <v>0</v>
      </c>
      <c r="AD219" s="79">
        <v>5</v>
      </c>
      <c r="AE219" s="82" t="s">
        <v>1938</v>
      </c>
      <c r="AF219" s="79" t="b">
        <v>0</v>
      </c>
      <c r="AG219" s="79" t="s">
        <v>1948</v>
      </c>
      <c r="AH219" s="79"/>
      <c r="AI219" s="82" t="s">
        <v>1938</v>
      </c>
      <c r="AJ219" s="79" t="b">
        <v>0</v>
      </c>
      <c r="AK219" s="79">
        <v>1</v>
      </c>
      <c r="AL219" s="82" t="s">
        <v>1938</v>
      </c>
      <c r="AM219" s="79" t="s">
        <v>1962</v>
      </c>
      <c r="AN219" s="79" t="b">
        <v>0</v>
      </c>
      <c r="AO219" s="82" t="s">
        <v>1770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7</v>
      </c>
      <c r="BC219" s="78" t="str">
        <f>REPLACE(INDEX(GroupVertices[Group],MATCH(Edges[[#This Row],[Vertex 2]],GroupVertices[Vertex],0)),1,1,"")</f>
        <v>7</v>
      </c>
      <c r="BD219" s="48"/>
      <c r="BE219" s="49"/>
      <c r="BF219" s="48"/>
      <c r="BG219" s="49"/>
      <c r="BH219" s="48"/>
      <c r="BI219" s="49"/>
      <c r="BJ219" s="48"/>
      <c r="BK219" s="49"/>
      <c r="BL219" s="48"/>
    </row>
    <row r="220" spans="1:64" ht="15">
      <c r="A220" s="64" t="s">
        <v>344</v>
      </c>
      <c r="B220" s="64" t="s">
        <v>408</v>
      </c>
      <c r="C220" s="65" t="s">
        <v>5566</v>
      </c>
      <c r="D220" s="66">
        <v>3</v>
      </c>
      <c r="E220" s="67" t="s">
        <v>132</v>
      </c>
      <c r="F220" s="68">
        <v>35</v>
      </c>
      <c r="G220" s="65"/>
      <c r="H220" s="69"/>
      <c r="I220" s="70"/>
      <c r="J220" s="70"/>
      <c r="K220" s="34" t="s">
        <v>65</v>
      </c>
      <c r="L220" s="77">
        <v>220</v>
      </c>
      <c r="M220" s="77"/>
      <c r="N220" s="72"/>
      <c r="O220" s="79" t="s">
        <v>495</v>
      </c>
      <c r="P220" s="81">
        <v>43678.879375</v>
      </c>
      <c r="Q220" s="79" t="s">
        <v>611</v>
      </c>
      <c r="R220" s="84" t="s">
        <v>766</v>
      </c>
      <c r="S220" s="79" t="s">
        <v>855</v>
      </c>
      <c r="T220" s="79" t="s">
        <v>893</v>
      </c>
      <c r="U220" s="84" t="s">
        <v>1066</v>
      </c>
      <c r="V220" s="84" t="s">
        <v>1066</v>
      </c>
      <c r="W220" s="81">
        <v>43678.879375</v>
      </c>
      <c r="X220" s="84" t="s">
        <v>1449</v>
      </c>
      <c r="Y220" s="79"/>
      <c r="Z220" s="79"/>
      <c r="AA220" s="82" t="s">
        <v>1770</v>
      </c>
      <c r="AB220" s="79"/>
      <c r="AC220" s="79" t="b">
        <v>0</v>
      </c>
      <c r="AD220" s="79">
        <v>5</v>
      </c>
      <c r="AE220" s="82" t="s">
        <v>1938</v>
      </c>
      <c r="AF220" s="79" t="b">
        <v>0</v>
      </c>
      <c r="AG220" s="79" t="s">
        <v>1948</v>
      </c>
      <c r="AH220" s="79"/>
      <c r="AI220" s="82" t="s">
        <v>1938</v>
      </c>
      <c r="AJ220" s="79" t="b">
        <v>0</v>
      </c>
      <c r="AK220" s="79">
        <v>1</v>
      </c>
      <c r="AL220" s="82" t="s">
        <v>1938</v>
      </c>
      <c r="AM220" s="79" t="s">
        <v>1962</v>
      </c>
      <c r="AN220" s="79" t="b">
        <v>0</v>
      </c>
      <c r="AO220" s="82" t="s">
        <v>1770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7</v>
      </c>
      <c r="BC220" s="78" t="str">
        <f>REPLACE(INDEX(GroupVertices[Group],MATCH(Edges[[#This Row],[Vertex 2]],GroupVertices[Vertex],0)),1,1,"")</f>
        <v>7</v>
      </c>
      <c r="BD220" s="48">
        <v>2</v>
      </c>
      <c r="BE220" s="49">
        <v>6.0606060606060606</v>
      </c>
      <c r="BF220" s="48">
        <v>0</v>
      </c>
      <c r="BG220" s="49">
        <v>0</v>
      </c>
      <c r="BH220" s="48">
        <v>0</v>
      </c>
      <c r="BI220" s="49">
        <v>0</v>
      </c>
      <c r="BJ220" s="48">
        <v>31</v>
      </c>
      <c r="BK220" s="49">
        <v>93.93939393939394</v>
      </c>
      <c r="BL220" s="48">
        <v>33</v>
      </c>
    </row>
    <row r="221" spans="1:64" ht="15">
      <c r="A221" s="64" t="s">
        <v>345</v>
      </c>
      <c r="B221" s="64" t="s">
        <v>344</v>
      </c>
      <c r="C221" s="65" t="s">
        <v>5566</v>
      </c>
      <c r="D221" s="66">
        <v>3</v>
      </c>
      <c r="E221" s="67" t="s">
        <v>132</v>
      </c>
      <c r="F221" s="68">
        <v>35</v>
      </c>
      <c r="G221" s="65"/>
      <c r="H221" s="69"/>
      <c r="I221" s="70"/>
      <c r="J221" s="70"/>
      <c r="K221" s="34" t="s">
        <v>66</v>
      </c>
      <c r="L221" s="77">
        <v>221</v>
      </c>
      <c r="M221" s="77"/>
      <c r="N221" s="72"/>
      <c r="O221" s="79" t="s">
        <v>495</v>
      </c>
      <c r="P221" s="81">
        <v>43679.68105324074</v>
      </c>
      <c r="Q221" s="79" t="s">
        <v>612</v>
      </c>
      <c r="R221" s="79"/>
      <c r="S221" s="79"/>
      <c r="T221" s="79" t="s">
        <v>893</v>
      </c>
      <c r="U221" s="79"/>
      <c r="V221" s="84" t="s">
        <v>1221</v>
      </c>
      <c r="W221" s="81">
        <v>43679.68105324074</v>
      </c>
      <c r="X221" s="84" t="s">
        <v>1450</v>
      </c>
      <c r="Y221" s="79"/>
      <c r="Z221" s="79"/>
      <c r="AA221" s="82" t="s">
        <v>1771</v>
      </c>
      <c r="AB221" s="79"/>
      <c r="AC221" s="79" t="b">
        <v>0</v>
      </c>
      <c r="AD221" s="79">
        <v>0</v>
      </c>
      <c r="AE221" s="82" t="s">
        <v>1938</v>
      </c>
      <c r="AF221" s="79" t="b">
        <v>0</v>
      </c>
      <c r="AG221" s="79" t="s">
        <v>1948</v>
      </c>
      <c r="AH221" s="79"/>
      <c r="AI221" s="82" t="s">
        <v>1938</v>
      </c>
      <c r="AJ221" s="79" t="b">
        <v>0</v>
      </c>
      <c r="AK221" s="79">
        <v>1</v>
      </c>
      <c r="AL221" s="82" t="s">
        <v>1770</v>
      </c>
      <c r="AM221" s="79" t="s">
        <v>1959</v>
      </c>
      <c r="AN221" s="79" t="b">
        <v>0</v>
      </c>
      <c r="AO221" s="82" t="s">
        <v>1770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7</v>
      </c>
      <c r="BC221" s="78" t="str">
        <f>REPLACE(INDEX(GroupVertices[Group],MATCH(Edges[[#This Row],[Vertex 2]],GroupVertices[Vertex],0)),1,1,"")</f>
        <v>7</v>
      </c>
      <c r="BD221" s="48">
        <v>1</v>
      </c>
      <c r="BE221" s="49">
        <v>5</v>
      </c>
      <c r="BF221" s="48">
        <v>0</v>
      </c>
      <c r="BG221" s="49">
        <v>0</v>
      </c>
      <c r="BH221" s="48">
        <v>0</v>
      </c>
      <c r="BI221" s="49">
        <v>0</v>
      </c>
      <c r="BJ221" s="48">
        <v>19</v>
      </c>
      <c r="BK221" s="49">
        <v>95</v>
      </c>
      <c r="BL221" s="48">
        <v>20</v>
      </c>
    </row>
    <row r="222" spans="1:64" ht="15">
      <c r="A222" s="64" t="s">
        <v>346</v>
      </c>
      <c r="B222" s="64" t="s">
        <v>346</v>
      </c>
      <c r="C222" s="65" t="s">
        <v>5566</v>
      </c>
      <c r="D222" s="66">
        <v>3</v>
      </c>
      <c r="E222" s="67" t="s">
        <v>132</v>
      </c>
      <c r="F222" s="68">
        <v>35</v>
      </c>
      <c r="G222" s="65"/>
      <c r="H222" s="69"/>
      <c r="I222" s="70"/>
      <c r="J222" s="70"/>
      <c r="K222" s="34" t="s">
        <v>65</v>
      </c>
      <c r="L222" s="77">
        <v>222</v>
      </c>
      <c r="M222" s="77"/>
      <c r="N222" s="72"/>
      <c r="O222" s="79" t="s">
        <v>176</v>
      </c>
      <c r="P222" s="81">
        <v>43686.62658564815</v>
      </c>
      <c r="Q222" s="79" t="s">
        <v>613</v>
      </c>
      <c r="R222" s="84" t="s">
        <v>761</v>
      </c>
      <c r="S222" s="79" t="s">
        <v>851</v>
      </c>
      <c r="T222" s="79" t="s">
        <v>958</v>
      </c>
      <c r="U222" s="84" t="s">
        <v>1067</v>
      </c>
      <c r="V222" s="84" t="s">
        <v>1067</v>
      </c>
      <c r="W222" s="81">
        <v>43686.62658564815</v>
      </c>
      <c r="X222" s="84" t="s">
        <v>1451</v>
      </c>
      <c r="Y222" s="79"/>
      <c r="Z222" s="79"/>
      <c r="AA222" s="82" t="s">
        <v>1772</v>
      </c>
      <c r="AB222" s="79"/>
      <c r="AC222" s="79" t="b">
        <v>0</v>
      </c>
      <c r="AD222" s="79">
        <v>0</v>
      </c>
      <c r="AE222" s="82" t="s">
        <v>1938</v>
      </c>
      <c r="AF222" s="79" t="b">
        <v>0</v>
      </c>
      <c r="AG222" s="79" t="s">
        <v>1948</v>
      </c>
      <c r="AH222" s="79"/>
      <c r="AI222" s="82" t="s">
        <v>1938</v>
      </c>
      <c r="AJ222" s="79" t="b">
        <v>0</v>
      </c>
      <c r="AK222" s="79">
        <v>0</v>
      </c>
      <c r="AL222" s="82" t="s">
        <v>1938</v>
      </c>
      <c r="AM222" s="79" t="s">
        <v>1962</v>
      </c>
      <c r="AN222" s="79" t="b">
        <v>0</v>
      </c>
      <c r="AO222" s="82" t="s">
        <v>1772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v>1</v>
      </c>
      <c r="BE222" s="49">
        <v>3.5714285714285716</v>
      </c>
      <c r="BF222" s="48">
        <v>0</v>
      </c>
      <c r="BG222" s="49">
        <v>0</v>
      </c>
      <c r="BH222" s="48">
        <v>0</v>
      </c>
      <c r="BI222" s="49">
        <v>0</v>
      </c>
      <c r="BJ222" s="48">
        <v>27</v>
      </c>
      <c r="BK222" s="49">
        <v>96.42857142857143</v>
      </c>
      <c r="BL222" s="48">
        <v>28</v>
      </c>
    </row>
    <row r="223" spans="1:64" ht="15">
      <c r="A223" s="64" t="s">
        <v>347</v>
      </c>
      <c r="B223" s="64" t="s">
        <v>408</v>
      </c>
      <c r="C223" s="65" t="s">
        <v>5566</v>
      </c>
      <c r="D223" s="66">
        <v>3</v>
      </c>
      <c r="E223" s="67" t="s">
        <v>132</v>
      </c>
      <c r="F223" s="68">
        <v>35</v>
      </c>
      <c r="G223" s="65"/>
      <c r="H223" s="69"/>
      <c r="I223" s="70"/>
      <c r="J223" s="70"/>
      <c r="K223" s="34" t="s">
        <v>65</v>
      </c>
      <c r="L223" s="77">
        <v>223</v>
      </c>
      <c r="M223" s="77"/>
      <c r="N223" s="72"/>
      <c r="O223" s="79" t="s">
        <v>495</v>
      </c>
      <c r="P223" s="81">
        <v>43686.66028935185</v>
      </c>
      <c r="Q223" s="79" t="s">
        <v>507</v>
      </c>
      <c r="R223" s="79"/>
      <c r="S223" s="79"/>
      <c r="T223" s="79"/>
      <c r="U223" s="79"/>
      <c r="V223" s="84" t="s">
        <v>1222</v>
      </c>
      <c r="W223" s="81">
        <v>43686.66028935185</v>
      </c>
      <c r="X223" s="84" t="s">
        <v>1452</v>
      </c>
      <c r="Y223" s="79"/>
      <c r="Z223" s="79"/>
      <c r="AA223" s="82" t="s">
        <v>1773</v>
      </c>
      <c r="AB223" s="79"/>
      <c r="AC223" s="79" t="b">
        <v>0</v>
      </c>
      <c r="AD223" s="79">
        <v>0</v>
      </c>
      <c r="AE223" s="82" t="s">
        <v>1938</v>
      </c>
      <c r="AF223" s="79" t="b">
        <v>0</v>
      </c>
      <c r="AG223" s="79" t="s">
        <v>1948</v>
      </c>
      <c r="AH223" s="79"/>
      <c r="AI223" s="82" t="s">
        <v>1938</v>
      </c>
      <c r="AJ223" s="79" t="b">
        <v>0</v>
      </c>
      <c r="AK223" s="79">
        <v>3</v>
      </c>
      <c r="AL223" s="82" t="s">
        <v>1883</v>
      </c>
      <c r="AM223" s="79" t="s">
        <v>1959</v>
      </c>
      <c r="AN223" s="79" t="b">
        <v>0</v>
      </c>
      <c r="AO223" s="82" t="s">
        <v>1883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7</v>
      </c>
      <c r="BC223" s="78" t="str">
        <f>REPLACE(INDEX(GroupVertices[Group],MATCH(Edges[[#This Row],[Vertex 2]],GroupVertices[Vertex],0)),1,1,"")</f>
        <v>7</v>
      </c>
      <c r="BD223" s="48">
        <v>1</v>
      </c>
      <c r="BE223" s="49">
        <v>4.761904761904762</v>
      </c>
      <c r="BF223" s="48">
        <v>0</v>
      </c>
      <c r="BG223" s="49">
        <v>0</v>
      </c>
      <c r="BH223" s="48">
        <v>0</v>
      </c>
      <c r="BI223" s="49">
        <v>0</v>
      </c>
      <c r="BJ223" s="48">
        <v>20</v>
      </c>
      <c r="BK223" s="49">
        <v>95.23809523809524</v>
      </c>
      <c r="BL223" s="48">
        <v>21</v>
      </c>
    </row>
    <row r="224" spans="1:64" ht="15">
      <c r="A224" s="64" t="s">
        <v>348</v>
      </c>
      <c r="B224" s="64" t="s">
        <v>459</v>
      </c>
      <c r="C224" s="65" t="s">
        <v>5566</v>
      </c>
      <c r="D224" s="66">
        <v>3</v>
      </c>
      <c r="E224" s="67" t="s">
        <v>132</v>
      </c>
      <c r="F224" s="68">
        <v>35</v>
      </c>
      <c r="G224" s="65"/>
      <c r="H224" s="69"/>
      <c r="I224" s="70"/>
      <c r="J224" s="70"/>
      <c r="K224" s="34" t="s">
        <v>65</v>
      </c>
      <c r="L224" s="77">
        <v>224</v>
      </c>
      <c r="M224" s="77"/>
      <c r="N224" s="72"/>
      <c r="O224" s="79" t="s">
        <v>495</v>
      </c>
      <c r="P224" s="81">
        <v>43686.839004629626</v>
      </c>
      <c r="Q224" s="79" t="s">
        <v>614</v>
      </c>
      <c r="R224" s="79"/>
      <c r="S224" s="79"/>
      <c r="T224" s="79" t="s">
        <v>959</v>
      </c>
      <c r="U224" s="79"/>
      <c r="V224" s="84" t="s">
        <v>1223</v>
      </c>
      <c r="W224" s="81">
        <v>43686.839004629626</v>
      </c>
      <c r="X224" s="84" t="s">
        <v>1453</v>
      </c>
      <c r="Y224" s="79"/>
      <c r="Z224" s="79"/>
      <c r="AA224" s="82" t="s">
        <v>1774</v>
      </c>
      <c r="AB224" s="79"/>
      <c r="AC224" s="79" t="b">
        <v>0</v>
      </c>
      <c r="AD224" s="79">
        <v>1</v>
      </c>
      <c r="AE224" s="82" t="s">
        <v>1938</v>
      </c>
      <c r="AF224" s="79" t="b">
        <v>0</v>
      </c>
      <c r="AG224" s="79" t="s">
        <v>1948</v>
      </c>
      <c r="AH224" s="79"/>
      <c r="AI224" s="82" t="s">
        <v>1938</v>
      </c>
      <c r="AJ224" s="79" t="b">
        <v>0</v>
      </c>
      <c r="AK224" s="79">
        <v>0</v>
      </c>
      <c r="AL224" s="82" t="s">
        <v>1938</v>
      </c>
      <c r="AM224" s="79" t="s">
        <v>1961</v>
      </c>
      <c r="AN224" s="79" t="b">
        <v>0</v>
      </c>
      <c r="AO224" s="82" t="s">
        <v>1774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37</v>
      </c>
      <c r="BC224" s="78" t="str">
        <f>REPLACE(INDEX(GroupVertices[Group],MATCH(Edges[[#This Row],[Vertex 2]],GroupVertices[Vertex],0)),1,1,"")</f>
        <v>37</v>
      </c>
      <c r="BD224" s="48">
        <v>1</v>
      </c>
      <c r="BE224" s="49">
        <v>5.2631578947368425</v>
      </c>
      <c r="BF224" s="48">
        <v>1</v>
      </c>
      <c r="BG224" s="49">
        <v>5.2631578947368425</v>
      </c>
      <c r="BH224" s="48">
        <v>0</v>
      </c>
      <c r="BI224" s="49">
        <v>0</v>
      </c>
      <c r="BJ224" s="48">
        <v>17</v>
      </c>
      <c r="BK224" s="49">
        <v>89.47368421052632</v>
      </c>
      <c r="BL224" s="48">
        <v>19</v>
      </c>
    </row>
    <row r="225" spans="1:64" ht="15">
      <c r="A225" s="64" t="s">
        <v>349</v>
      </c>
      <c r="B225" s="64" t="s">
        <v>353</v>
      </c>
      <c r="C225" s="65" t="s">
        <v>5566</v>
      </c>
      <c r="D225" s="66">
        <v>3</v>
      </c>
      <c r="E225" s="67" t="s">
        <v>132</v>
      </c>
      <c r="F225" s="68">
        <v>35</v>
      </c>
      <c r="G225" s="65"/>
      <c r="H225" s="69"/>
      <c r="I225" s="70"/>
      <c r="J225" s="70"/>
      <c r="K225" s="34" t="s">
        <v>65</v>
      </c>
      <c r="L225" s="77">
        <v>225</v>
      </c>
      <c r="M225" s="77"/>
      <c r="N225" s="72"/>
      <c r="O225" s="79" t="s">
        <v>495</v>
      </c>
      <c r="P225" s="81">
        <v>43686.857094907406</v>
      </c>
      <c r="Q225" s="79" t="s">
        <v>615</v>
      </c>
      <c r="R225" s="79"/>
      <c r="S225" s="79"/>
      <c r="T225" s="79" t="s">
        <v>960</v>
      </c>
      <c r="U225" s="79"/>
      <c r="V225" s="84" t="s">
        <v>1224</v>
      </c>
      <c r="W225" s="81">
        <v>43686.857094907406</v>
      </c>
      <c r="X225" s="84" t="s">
        <v>1454</v>
      </c>
      <c r="Y225" s="79"/>
      <c r="Z225" s="79"/>
      <c r="AA225" s="82" t="s">
        <v>1775</v>
      </c>
      <c r="AB225" s="79"/>
      <c r="AC225" s="79" t="b">
        <v>0</v>
      </c>
      <c r="AD225" s="79">
        <v>0</v>
      </c>
      <c r="AE225" s="82" t="s">
        <v>1938</v>
      </c>
      <c r="AF225" s="79" t="b">
        <v>0</v>
      </c>
      <c r="AG225" s="79" t="s">
        <v>1948</v>
      </c>
      <c r="AH225" s="79"/>
      <c r="AI225" s="82" t="s">
        <v>1938</v>
      </c>
      <c r="AJ225" s="79" t="b">
        <v>0</v>
      </c>
      <c r="AK225" s="79">
        <v>1</v>
      </c>
      <c r="AL225" s="82" t="s">
        <v>1861</v>
      </c>
      <c r="AM225" s="79" t="s">
        <v>1963</v>
      </c>
      <c r="AN225" s="79" t="b">
        <v>0</v>
      </c>
      <c r="AO225" s="82" t="s">
        <v>1861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18</v>
      </c>
      <c r="BK225" s="49">
        <v>100</v>
      </c>
      <c r="BL225" s="48">
        <v>18</v>
      </c>
    </row>
    <row r="226" spans="1:64" ht="15">
      <c r="A226" s="64" t="s">
        <v>350</v>
      </c>
      <c r="B226" s="64" t="s">
        <v>350</v>
      </c>
      <c r="C226" s="65" t="s">
        <v>5567</v>
      </c>
      <c r="D226" s="66">
        <v>6.5</v>
      </c>
      <c r="E226" s="67" t="s">
        <v>136</v>
      </c>
      <c r="F226" s="68">
        <v>23.5</v>
      </c>
      <c r="G226" s="65"/>
      <c r="H226" s="69"/>
      <c r="I226" s="70"/>
      <c r="J226" s="70"/>
      <c r="K226" s="34" t="s">
        <v>65</v>
      </c>
      <c r="L226" s="77">
        <v>226</v>
      </c>
      <c r="M226" s="77"/>
      <c r="N226" s="72"/>
      <c r="O226" s="79" t="s">
        <v>176</v>
      </c>
      <c r="P226" s="81">
        <v>43682.46381944444</v>
      </c>
      <c r="Q226" s="79" t="s">
        <v>616</v>
      </c>
      <c r="R226" s="79" t="s">
        <v>767</v>
      </c>
      <c r="S226" s="79" t="s">
        <v>856</v>
      </c>
      <c r="T226" s="79" t="s">
        <v>961</v>
      </c>
      <c r="U226" s="84" t="s">
        <v>1068</v>
      </c>
      <c r="V226" s="84" t="s">
        <v>1068</v>
      </c>
      <c r="W226" s="81">
        <v>43682.46381944444</v>
      </c>
      <c r="X226" s="84" t="s">
        <v>1455</v>
      </c>
      <c r="Y226" s="79"/>
      <c r="Z226" s="79"/>
      <c r="AA226" s="82" t="s">
        <v>1776</v>
      </c>
      <c r="AB226" s="79"/>
      <c r="AC226" s="79" t="b">
        <v>0</v>
      </c>
      <c r="AD226" s="79">
        <v>0</v>
      </c>
      <c r="AE226" s="82" t="s">
        <v>1938</v>
      </c>
      <c r="AF226" s="79" t="b">
        <v>0</v>
      </c>
      <c r="AG226" s="79" t="s">
        <v>1948</v>
      </c>
      <c r="AH226" s="79"/>
      <c r="AI226" s="82" t="s">
        <v>1938</v>
      </c>
      <c r="AJ226" s="79" t="b">
        <v>0</v>
      </c>
      <c r="AK226" s="79">
        <v>0</v>
      </c>
      <c r="AL226" s="82" t="s">
        <v>1938</v>
      </c>
      <c r="AM226" s="79" t="s">
        <v>1968</v>
      </c>
      <c r="AN226" s="79" t="b">
        <v>0</v>
      </c>
      <c r="AO226" s="82" t="s">
        <v>1776</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3</v>
      </c>
      <c r="BC226" s="78" t="str">
        <f>REPLACE(INDEX(GroupVertices[Group],MATCH(Edges[[#This Row],[Vertex 2]],GroupVertices[Vertex],0)),1,1,"")</f>
        <v>3</v>
      </c>
      <c r="BD226" s="48">
        <v>0</v>
      </c>
      <c r="BE226" s="49">
        <v>0</v>
      </c>
      <c r="BF226" s="48">
        <v>2</v>
      </c>
      <c r="BG226" s="49">
        <v>5.555555555555555</v>
      </c>
      <c r="BH226" s="48">
        <v>0</v>
      </c>
      <c r="BI226" s="49">
        <v>0</v>
      </c>
      <c r="BJ226" s="48">
        <v>34</v>
      </c>
      <c r="BK226" s="49">
        <v>94.44444444444444</v>
      </c>
      <c r="BL226" s="48">
        <v>36</v>
      </c>
    </row>
    <row r="227" spans="1:64" ht="15">
      <c r="A227" s="64" t="s">
        <v>350</v>
      </c>
      <c r="B227" s="64" t="s">
        <v>350</v>
      </c>
      <c r="C227" s="65" t="s">
        <v>5567</v>
      </c>
      <c r="D227" s="66">
        <v>6.5</v>
      </c>
      <c r="E227" s="67" t="s">
        <v>136</v>
      </c>
      <c r="F227" s="68">
        <v>23.5</v>
      </c>
      <c r="G227" s="65"/>
      <c r="H227" s="69"/>
      <c r="I227" s="70"/>
      <c r="J227" s="70"/>
      <c r="K227" s="34" t="s">
        <v>65</v>
      </c>
      <c r="L227" s="77">
        <v>227</v>
      </c>
      <c r="M227" s="77"/>
      <c r="N227" s="72"/>
      <c r="O227" s="79" t="s">
        <v>176</v>
      </c>
      <c r="P227" s="81">
        <v>43687.46052083333</v>
      </c>
      <c r="Q227" s="79" t="s">
        <v>617</v>
      </c>
      <c r="R227" s="79" t="s">
        <v>767</v>
      </c>
      <c r="S227" s="79" t="s">
        <v>856</v>
      </c>
      <c r="T227" s="79" t="s">
        <v>961</v>
      </c>
      <c r="U227" s="84" t="s">
        <v>1069</v>
      </c>
      <c r="V227" s="84" t="s">
        <v>1069</v>
      </c>
      <c r="W227" s="81">
        <v>43687.46052083333</v>
      </c>
      <c r="X227" s="84" t="s">
        <v>1456</v>
      </c>
      <c r="Y227" s="79"/>
      <c r="Z227" s="79"/>
      <c r="AA227" s="82" t="s">
        <v>1777</v>
      </c>
      <c r="AB227" s="79"/>
      <c r="AC227" s="79" t="b">
        <v>0</v>
      </c>
      <c r="AD227" s="79">
        <v>0</v>
      </c>
      <c r="AE227" s="82" t="s">
        <v>1938</v>
      </c>
      <c r="AF227" s="79" t="b">
        <v>0</v>
      </c>
      <c r="AG227" s="79" t="s">
        <v>1948</v>
      </c>
      <c r="AH227" s="79"/>
      <c r="AI227" s="82" t="s">
        <v>1938</v>
      </c>
      <c r="AJ227" s="79" t="b">
        <v>0</v>
      </c>
      <c r="AK227" s="79">
        <v>0</v>
      </c>
      <c r="AL227" s="82" t="s">
        <v>1938</v>
      </c>
      <c r="AM227" s="79" t="s">
        <v>1968</v>
      </c>
      <c r="AN227" s="79" t="b">
        <v>0</v>
      </c>
      <c r="AO227" s="82" t="s">
        <v>1777</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3</v>
      </c>
      <c r="BC227" s="78" t="str">
        <f>REPLACE(INDEX(GroupVertices[Group],MATCH(Edges[[#This Row],[Vertex 2]],GroupVertices[Vertex],0)),1,1,"")</f>
        <v>3</v>
      </c>
      <c r="BD227" s="48">
        <v>0</v>
      </c>
      <c r="BE227" s="49">
        <v>0</v>
      </c>
      <c r="BF227" s="48">
        <v>2</v>
      </c>
      <c r="BG227" s="49">
        <v>5.555555555555555</v>
      </c>
      <c r="BH227" s="48">
        <v>0</v>
      </c>
      <c r="BI227" s="49">
        <v>0</v>
      </c>
      <c r="BJ227" s="48">
        <v>34</v>
      </c>
      <c r="BK227" s="49">
        <v>94.44444444444444</v>
      </c>
      <c r="BL227" s="48">
        <v>36</v>
      </c>
    </row>
    <row r="228" spans="1:64" ht="15">
      <c r="A228" s="64" t="s">
        <v>351</v>
      </c>
      <c r="B228" s="64" t="s">
        <v>351</v>
      </c>
      <c r="C228" s="65" t="s">
        <v>5567</v>
      </c>
      <c r="D228" s="66">
        <v>6.5</v>
      </c>
      <c r="E228" s="67" t="s">
        <v>136</v>
      </c>
      <c r="F228" s="68">
        <v>23.5</v>
      </c>
      <c r="G228" s="65"/>
      <c r="H228" s="69"/>
      <c r="I228" s="70"/>
      <c r="J228" s="70"/>
      <c r="K228" s="34" t="s">
        <v>65</v>
      </c>
      <c r="L228" s="77">
        <v>228</v>
      </c>
      <c r="M228" s="77"/>
      <c r="N228" s="72"/>
      <c r="O228" s="79" t="s">
        <v>176</v>
      </c>
      <c r="P228" s="81">
        <v>43682.461689814816</v>
      </c>
      <c r="Q228" s="79" t="s">
        <v>618</v>
      </c>
      <c r="R228" s="79" t="s">
        <v>767</v>
      </c>
      <c r="S228" s="79" t="s">
        <v>856</v>
      </c>
      <c r="T228" s="79" t="s">
        <v>961</v>
      </c>
      <c r="U228" s="84" t="s">
        <v>1070</v>
      </c>
      <c r="V228" s="84" t="s">
        <v>1070</v>
      </c>
      <c r="W228" s="81">
        <v>43682.461689814816</v>
      </c>
      <c r="X228" s="84" t="s">
        <v>1457</v>
      </c>
      <c r="Y228" s="79"/>
      <c r="Z228" s="79"/>
      <c r="AA228" s="82" t="s">
        <v>1778</v>
      </c>
      <c r="AB228" s="79"/>
      <c r="AC228" s="79" t="b">
        <v>0</v>
      </c>
      <c r="AD228" s="79">
        <v>0</v>
      </c>
      <c r="AE228" s="82" t="s">
        <v>1938</v>
      </c>
      <c r="AF228" s="79" t="b">
        <v>0</v>
      </c>
      <c r="AG228" s="79" t="s">
        <v>1948</v>
      </c>
      <c r="AH228" s="79"/>
      <c r="AI228" s="82" t="s">
        <v>1938</v>
      </c>
      <c r="AJ228" s="79" t="b">
        <v>0</v>
      </c>
      <c r="AK228" s="79">
        <v>0</v>
      </c>
      <c r="AL228" s="82" t="s">
        <v>1938</v>
      </c>
      <c r="AM228" s="79" t="s">
        <v>1968</v>
      </c>
      <c r="AN228" s="79" t="b">
        <v>0</v>
      </c>
      <c r="AO228" s="82" t="s">
        <v>1778</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3</v>
      </c>
      <c r="BC228" s="78" t="str">
        <f>REPLACE(INDEX(GroupVertices[Group],MATCH(Edges[[#This Row],[Vertex 2]],GroupVertices[Vertex],0)),1,1,"")</f>
        <v>3</v>
      </c>
      <c r="BD228" s="48">
        <v>0</v>
      </c>
      <c r="BE228" s="49">
        <v>0</v>
      </c>
      <c r="BF228" s="48">
        <v>2</v>
      </c>
      <c r="BG228" s="49">
        <v>5.555555555555555</v>
      </c>
      <c r="BH228" s="48">
        <v>0</v>
      </c>
      <c r="BI228" s="49">
        <v>0</v>
      </c>
      <c r="BJ228" s="48">
        <v>34</v>
      </c>
      <c r="BK228" s="49">
        <v>94.44444444444444</v>
      </c>
      <c r="BL228" s="48">
        <v>36</v>
      </c>
    </row>
    <row r="229" spans="1:64" ht="15">
      <c r="A229" s="64" t="s">
        <v>351</v>
      </c>
      <c r="B229" s="64" t="s">
        <v>351</v>
      </c>
      <c r="C229" s="65" t="s">
        <v>5567</v>
      </c>
      <c r="D229" s="66">
        <v>6.5</v>
      </c>
      <c r="E229" s="67" t="s">
        <v>136</v>
      </c>
      <c r="F229" s="68">
        <v>23.5</v>
      </c>
      <c r="G229" s="65"/>
      <c r="H229" s="69"/>
      <c r="I229" s="70"/>
      <c r="J229" s="70"/>
      <c r="K229" s="34" t="s">
        <v>65</v>
      </c>
      <c r="L229" s="77">
        <v>229</v>
      </c>
      <c r="M229" s="77"/>
      <c r="N229" s="72"/>
      <c r="O229" s="79" t="s">
        <v>176</v>
      </c>
      <c r="P229" s="81">
        <v>43687.462743055556</v>
      </c>
      <c r="Q229" s="79" t="s">
        <v>619</v>
      </c>
      <c r="R229" s="79" t="s">
        <v>767</v>
      </c>
      <c r="S229" s="79" t="s">
        <v>856</v>
      </c>
      <c r="T229" s="79" t="s">
        <v>961</v>
      </c>
      <c r="U229" s="84" t="s">
        <v>1071</v>
      </c>
      <c r="V229" s="84" t="s">
        <v>1071</v>
      </c>
      <c r="W229" s="81">
        <v>43687.462743055556</v>
      </c>
      <c r="X229" s="84" t="s">
        <v>1458</v>
      </c>
      <c r="Y229" s="79"/>
      <c r="Z229" s="79"/>
      <c r="AA229" s="82" t="s">
        <v>1779</v>
      </c>
      <c r="AB229" s="79"/>
      <c r="AC229" s="79" t="b">
        <v>0</v>
      </c>
      <c r="AD229" s="79">
        <v>0</v>
      </c>
      <c r="AE229" s="82" t="s">
        <v>1938</v>
      </c>
      <c r="AF229" s="79" t="b">
        <v>0</v>
      </c>
      <c r="AG229" s="79" t="s">
        <v>1948</v>
      </c>
      <c r="AH229" s="79"/>
      <c r="AI229" s="82" t="s">
        <v>1938</v>
      </c>
      <c r="AJ229" s="79" t="b">
        <v>0</v>
      </c>
      <c r="AK229" s="79">
        <v>0</v>
      </c>
      <c r="AL229" s="82" t="s">
        <v>1938</v>
      </c>
      <c r="AM229" s="79" t="s">
        <v>1968</v>
      </c>
      <c r="AN229" s="79" t="b">
        <v>0</v>
      </c>
      <c r="AO229" s="82" t="s">
        <v>1779</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3</v>
      </c>
      <c r="BC229" s="78" t="str">
        <f>REPLACE(INDEX(GroupVertices[Group],MATCH(Edges[[#This Row],[Vertex 2]],GroupVertices[Vertex],0)),1,1,"")</f>
        <v>3</v>
      </c>
      <c r="BD229" s="48">
        <v>0</v>
      </c>
      <c r="BE229" s="49">
        <v>0</v>
      </c>
      <c r="BF229" s="48">
        <v>2</v>
      </c>
      <c r="BG229" s="49">
        <v>5.555555555555555</v>
      </c>
      <c r="BH229" s="48">
        <v>0</v>
      </c>
      <c r="BI229" s="49">
        <v>0</v>
      </c>
      <c r="BJ229" s="48">
        <v>34</v>
      </c>
      <c r="BK229" s="49">
        <v>94.44444444444444</v>
      </c>
      <c r="BL229" s="48">
        <v>36</v>
      </c>
    </row>
    <row r="230" spans="1:64" ht="15">
      <c r="A230" s="64" t="s">
        <v>352</v>
      </c>
      <c r="B230" s="64" t="s">
        <v>352</v>
      </c>
      <c r="C230" s="65" t="s">
        <v>5566</v>
      </c>
      <c r="D230" s="66">
        <v>3</v>
      </c>
      <c r="E230" s="67" t="s">
        <v>132</v>
      </c>
      <c r="F230" s="68">
        <v>35</v>
      </c>
      <c r="G230" s="65"/>
      <c r="H230" s="69"/>
      <c r="I230" s="70"/>
      <c r="J230" s="70"/>
      <c r="K230" s="34" t="s">
        <v>65</v>
      </c>
      <c r="L230" s="77">
        <v>230</v>
      </c>
      <c r="M230" s="77"/>
      <c r="N230" s="72"/>
      <c r="O230" s="79" t="s">
        <v>176</v>
      </c>
      <c r="P230" s="81">
        <v>43679.45421296296</v>
      </c>
      <c r="Q230" s="79" t="s">
        <v>620</v>
      </c>
      <c r="R230" s="84" t="s">
        <v>768</v>
      </c>
      <c r="S230" s="79" t="s">
        <v>841</v>
      </c>
      <c r="T230" s="79" t="s">
        <v>893</v>
      </c>
      <c r="U230" s="79"/>
      <c r="V230" s="84" t="s">
        <v>1225</v>
      </c>
      <c r="W230" s="81">
        <v>43679.45421296296</v>
      </c>
      <c r="X230" s="84" t="s">
        <v>1459</v>
      </c>
      <c r="Y230" s="79"/>
      <c r="Z230" s="79"/>
      <c r="AA230" s="82" t="s">
        <v>1780</v>
      </c>
      <c r="AB230" s="79"/>
      <c r="AC230" s="79" t="b">
        <v>0</v>
      </c>
      <c r="AD230" s="79">
        <v>1</v>
      </c>
      <c r="AE230" s="82" t="s">
        <v>1938</v>
      </c>
      <c r="AF230" s="79" t="b">
        <v>1</v>
      </c>
      <c r="AG230" s="79" t="s">
        <v>1948</v>
      </c>
      <c r="AH230" s="79"/>
      <c r="AI230" s="82" t="s">
        <v>1782</v>
      </c>
      <c r="AJ230" s="79" t="b">
        <v>0</v>
      </c>
      <c r="AK230" s="79">
        <v>0</v>
      </c>
      <c r="AL230" s="82" t="s">
        <v>1938</v>
      </c>
      <c r="AM230" s="79" t="s">
        <v>1959</v>
      </c>
      <c r="AN230" s="79" t="b">
        <v>0</v>
      </c>
      <c r="AO230" s="82" t="s">
        <v>1780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9</v>
      </c>
      <c r="BK230" s="49">
        <v>100</v>
      </c>
      <c r="BL230" s="48">
        <v>9</v>
      </c>
    </row>
    <row r="231" spans="1:64" ht="15">
      <c r="A231" s="64" t="s">
        <v>352</v>
      </c>
      <c r="B231" s="64" t="s">
        <v>353</v>
      </c>
      <c r="C231" s="65" t="s">
        <v>5566</v>
      </c>
      <c r="D231" s="66">
        <v>3</v>
      </c>
      <c r="E231" s="67" t="s">
        <v>132</v>
      </c>
      <c r="F231" s="68">
        <v>35</v>
      </c>
      <c r="G231" s="65"/>
      <c r="H231" s="69"/>
      <c r="I231" s="70"/>
      <c r="J231" s="70"/>
      <c r="K231" s="34" t="s">
        <v>65</v>
      </c>
      <c r="L231" s="77">
        <v>231</v>
      </c>
      <c r="M231" s="77"/>
      <c r="N231" s="72"/>
      <c r="O231" s="79" t="s">
        <v>495</v>
      </c>
      <c r="P231" s="81">
        <v>43687.53413194444</v>
      </c>
      <c r="Q231" s="79" t="s">
        <v>621</v>
      </c>
      <c r="R231" s="79"/>
      <c r="S231" s="79"/>
      <c r="T231" s="79"/>
      <c r="U231" s="79"/>
      <c r="V231" s="84" t="s">
        <v>1225</v>
      </c>
      <c r="W231" s="81">
        <v>43687.53413194444</v>
      </c>
      <c r="X231" s="84" t="s">
        <v>1460</v>
      </c>
      <c r="Y231" s="79"/>
      <c r="Z231" s="79"/>
      <c r="AA231" s="82" t="s">
        <v>1781</v>
      </c>
      <c r="AB231" s="79"/>
      <c r="AC231" s="79" t="b">
        <v>0</v>
      </c>
      <c r="AD231" s="79">
        <v>0</v>
      </c>
      <c r="AE231" s="82" t="s">
        <v>1938</v>
      </c>
      <c r="AF231" s="79" t="b">
        <v>0</v>
      </c>
      <c r="AG231" s="79" t="s">
        <v>1948</v>
      </c>
      <c r="AH231" s="79"/>
      <c r="AI231" s="82" t="s">
        <v>1938</v>
      </c>
      <c r="AJ231" s="79" t="b">
        <v>0</v>
      </c>
      <c r="AK231" s="79">
        <v>1</v>
      </c>
      <c r="AL231" s="82" t="s">
        <v>1793</v>
      </c>
      <c r="AM231" s="79" t="s">
        <v>1959</v>
      </c>
      <c r="AN231" s="79" t="b">
        <v>0</v>
      </c>
      <c r="AO231" s="82" t="s">
        <v>1793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1</v>
      </c>
      <c r="BE231" s="49">
        <v>5.555555555555555</v>
      </c>
      <c r="BF231" s="48">
        <v>0</v>
      </c>
      <c r="BG231" s="49">
        <v>0</v>
      </c>
      <c r="BH231" s="48">
        <v>0</v>
      </c>
      <c r="BI231" s="49">
        <v>0</v>
      </c>
      <c r="BJ231" s="48">
        <v>17</v>
      </c>
      <c r="BK231" s="49">
        <v>94.44444444444444</v>
      </c>
      <c r="BL231" s="48">
        <v>18</v>
      </c>
    </row>
    <row r="232" spans="1:64" ht="15">
      <c r="A232" s="64" t="s">
        <v>353</v>
      </c>
      <c r="B232" s="64" t="s">
        <v>460</v>
      </c>
      <c r="C232" s="65" t="s">
        <v>5566</v>
      </c>
      <c r="D232" s="66">
        <v>3</v>
      </c>
      <c r="E232" s="67" t="s">
        <v>132</v>
      </c>
      <c r="F232" s="68">
        <v>35</v>
      </c>
      <c r="G232" s="65"/>
      <c r="H232" s="69"/>
      <c r="I232" s="70"/>
      <c r="J232" s="70"/>
      <c r="K232" s="34" t="s">
        <v>65</v>
      </c>
      <c r="L232" s="77">
        <v>232</v>
      </c>
      <c r="M232" s="77"/>
      <c r="N232" s="72"/>
      <c r="O232" s="79" t="s">
        <v>495</v>
      </c>
      <c r="P232" s="81">
        <v>43678.57616898148</v>
      </c>
      <c r="Q232" s="79" t="s">
        <v>622</v>
      </c>
      <c r="R232" s="84" t="s">
        <v>769</v>
      </c>
      <c r="S232" s="79" t="s">
        <v>857</v>
      </c>
      <c r="T232" s="79" t="s">
        <v>962</v>
      </c>
      <c r="U232" s="84" t="s">
        <v>1072</v>
      </c>
      <c r="V232" s="84" t="s">
        <v>1072</v>
      </c>
      <c r="W232" s="81">
        <v>43678.57616898148</v>
      </c>
      <c r="X232" s="84" t="s">
        <v>1461</v>
      </c>
      <c r="Y232" s="79"/>
      <c r="Z232" s="79"/>
      <c r="AA232" s="82" t="s">
        <v>1782</v>
      </c>
      <c r="AB232" s="79"/>
      <c r="AC232" s="79" t="b">
        <v>0</v>
      </c>
      <c r="AD232" s="79">
        <v>8</v>
      </c>
      <c r="AE232" s="82" t="s">
        <v>1938</v>
      </c>
      <c r="AF232" s="79" t="b">
        <v>0</v>
      </c>
      <c r="AG232" s="79" t="s">
        <v>1948</v>
      </c>
      <c r="AH232" s="79"/>
      <c r="AI232" s="82" t="s">
        <v>1938</v>
      </c>
      <c r="AJ232" s="79" t="b">
        <v>0</v>
      </c>
      <c r="AK232" s="79">
        <v>4</v>
      </c>
      <c r="AL232" s="82" t="s">
        <v>1938</v>
      </c>
      <c r="AM232" s="79" t="s">
        <v>1959</v>
      </c>
      <c r="AN232" s="79" t="b">
        <v>0</v>
      </c>
      <c r="AO232" s="82" t="s">
        <v>1782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353</v>
      </c>
      <c r="B233" s="64" t="s">
        <v>461</v>
      </c>
      <c r="C233" s="65" t="s">
        <v>5566</v>
      </c>
      <c r="D233" s="66">
        <v>3</v>
      </c>
      <c r="E233" s="67" t="s">
        <v>132</v>
      </c>
      <c r="F233" s="68">
        <v>35</v>
      </c>
      <c r="G233" s="65"/>
      <c r="H233" s="69"/>
      <c r="I233" s="70"/>
      <c r="J233" s="70"/>
      <c r="K233" s="34" t="s">
        <v>65</v>
      </c>
      <c r="L233" s="77">
        <v>233</v>
      </c>
      <c r="M233" s="77"/>
      <c r="N233" s="72"/>
      <c r="O233" s="79" t="s">
        <v>495</v>
      </c>
      <c r="P233" s="81">
        <v>43678.57616898148</v>
      </c>
      <c r="Q233" s="79" t="s">
        <v>622</v>
      </c>
      <c r="R233" s="84" t="s">
        <v>769</v>
      </c>
      <c r="S233" s="79" t="s">
        <v>857</v>
      </c>
      <c r="T233" s="79" t="s">
        <v>962</v>
      </c>
      <c r="U233" s="84" t="s">
        <v>1072</v>
      </c>
      <c r="V233" s="84" t="s">
        <v>1072</v>
      </c>
      <c r="W233" s="81">
        <v>43678.57616898148</v>
      </c>
      <c r="X233" s="84" t="s">
        <v>1461</v>
      </c>
      <c r="Y233" s="79"/>
      <c r="Z233" s="79"/>
      <c r="AA233" s="82" t="s">
        <v>1782</v>
      </c>
      <c r="AB233" s="79"/>
      <c r="AC233" s="79" t="b">
        <v>0</v>
      </c>
      <c r="AD233" s="79">
        <v>8</v>
      </c>
      <c r="AE233" s="82" t="s">
        <v>1938</v>
      </c>
      <c r="AF233" s="79" t="b">
        <v>0</v>
      </c>
      <c r="AG233" s="79" t="s">
        <v>1948</v>
      </c>
      <c r="AH233" s="79"/>
      <c r="AI233" s="82" t="s">
        <v>1938</v>
      </c>
      <c r="AJ233" s="79" t="b">
        <v>0</v>
      </c>
      <c r="AK233" s="79">
        <v>4</v>
      </c>
      <c r="AL233" s="82" t="s">
        <v>1938</v>
      </c>
      <c r="AM233" s="79" t="s">
        <v>1959</v>
      </c>
      <c r="AN233" s="79" t="b">
        <v>0</v>
      </c>
      <c r="AO233" s="82" t="s">
        <v>1782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23</v>
      </c>
      <c r="BK233" s="49">
        <v>100</v>
      </c>
      <c r="BL233" s="48">
        <v>23</v>
      </c>
    </row>
    <row r="234" spans="1:64" ht="15">
      <c r="A234" s="64" t="s">
        <v>353</v>
      </c>
      <c r="B234" s="64" t="s">
        <v>429</v>
      </c>
      <c r="C234" s="65" t="s">
        <v>5566</v>
      </c>
      <c r="D234" s="66">
        <v>3</v>
      </c>
      <c r="E234" s="67" t="s">
        <v>132</v>
      </c>
      <c r="F234" s="68">
        <v>35</v>
      </c>
      <c r="G234" s="65"/>
      <c r="H234" s="69"/>
      <c r="I234" s="70"/>
      <c r="J234" s="70"/>
      <c r="K234" s="34" t="s">
        <v>65</v>
      </c>
      <c r="L234" s="77">
        <v>234</v>
      </c>
      <c r="M234" s="77"/>
      <c r="N234" s="72"/>
      <c r="O234" s="79" t="s">
        <v>495</v>
      </c>
      <c r="P234" s="81">
        <v>43678.57616898148</v>
      </c>
      <c r="Q234" s="79" t="s">
        <v>622</v>
      </c>
      <c r="R234" s="84" t="s">
        <v>769</v>
      </c>
      <c r="S234" s="79" t="s">
        <v>857</v>
      </c>
      <c r="T234" s="79" t="s">
        <v>962</v>
      </c>
      <c r="U234" s="84" t="s">
        <v>1072</v>
      </c>
      <c r="V234" s="84" t="s">
        <v>1072</v>
      </c>
      <c r="W234" s="81">
        <v>43678.57616898148</v>
      </c>
      <c r="X234" s="84" t="s">
        <v>1461</v>
      </c>
      <c r="Y234" s="79"/>
      <c r="Z234" s="79"/>
      <c r="AA234" s="82" t="s">
        <v>1782</v>
      </c>
      <c r="AB234" s="79"/>
      <c r="AC234" s="79" t="b">
        <v>0</v>
      </c>
      <c r="AD234" s="79">
        <v>8</v>
      </c>
      <c r="AE234" s="82" t="s">
        <v>1938</v>
      </c>
      <c r="AF234" s="79" t="b">
        <v>0</v>
      </c>
      <c r="AG234" s="79" t="s">
        <v>1948</v>
      </c>
      <c r="AH234" s="79"/>
      <c r="AI234" s="82" t="s">
        <v>1938</v>
      </c>
      <c r="AJ234" s="79" t="b">
        <v>0</v>
      </c>
      <c r="AK234" s="79">
        <v>4</v>
      </c>
      <c r="AL234" s="82" t="s">
        <v>1938</v>
      </c>
      <c r="AM234" s="79" t="s">
        <v>1959</v>
      </c>
      <c r="AN234" s="79" t="b">
        <v>0</v>
      </c>
      <c r="AO234" s="82" t="s">
        <v>1782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353</v>
      </c>
      <c r="B235" s="64" t="s">
        <v>462</v>
      </c>
      <c r="C235" s="65" t="s">
        <v>5566</v>
      </c>
      <c r="D235" s="66">
        <v>3</v>
      </c>
      <c r="E235" s="67" t="s">
        <v>132</v>
      </c>
      <c r="F235" s="68">
        <v>35</v>
      </c>
      <c r="G235" s="65"/>
      <c r="H235" s="69"/>
      <c r="I235" s="70"/>
      <c r="J235" s="70"/>
      <c r="K235" s="34" t="s">
        <v>65</v>
      </c>
      <c r="L235" s="77">
        <v>235</v>
      </c>
      <c r="M235" s="77"/>
      <c r="N235" s="72"/>
      <c r="O235" s="79" t="s">
        <v>495</v>
      </c>
      <c r="P235" s="81">
        <v>43683.27738425926</v>
      </c>
      <c r="Q235" s="79" t="s">
        <v>623</v>
      </c>
      <c r="R235" s="84" t="s">
        <v>770</v>
      </c>
      <c r="S235" s="79" t="s">
        <v>858</v>
      </c>
      <c r="T235" s="79" t="s">
        <v>963</v>
      </c>
      <c r="U235" s="79"/>
      <c r="V235" s="84" t="s">
        <v>1226</v>
      </c>
      <c r="W235" s="81">
        <v>43683.27738425926</v>
      </c>
      <c r="X235" s="84" t="s">
        <v>1462</v>
      </c>
      <c r="Y235" s="79"/>
      <c r="Z235" s="79"/>
      <c r="AA235" s="82" t="s">
        <v>1783</v>
      </c>
      <c r="AB235" s="79"/>
      <c r="AC235" s="79" t="b">
        <v>0</v>
      </c>
      <c r="AD235" s="79">
        <v>0</v>
      </c>
      <c r="AE235" s="82" t="s">
        <v>1938</v>
      </c>
      <c r="AF235" s="79" t="b">
        <v>0</v>
      </c>
      <c r="AG235" s="79" t="s">
        <v>1948</v>
      </c>
      <c r="AH235" s="79"/>
      <c r="AI235" s="82" t="s">
        <v>1938</v>
      </c>
      <c r="AJ235" s="79" t="b">
        <v>0</v>
      </c>
      <c r="AK235" s="79">
        <v>0</v>
      </c>
      <c r="AL235" s="82" t="s">
        <v>1938</v>
      </c>
      <c r="AM235" s="79" t="s">
        <v>1959</v>
      </c>
      <c r="AN235" s="79" t="b">
        <v>0</v>
      </c>
      <c r="AO235" s="82" t="s">
        <v>1783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353</v>
      </c>
      <c r="B236" s="64" t="s">
        <v>463</v>
      </c>
      <c r="C236" s="65" t="s">
        <v>5566</v>
      </c>
      <c r="D236" s="66">
        <v>3</v>
      </c>
      <c r="E236" s="67" t="s">
        <v>132</v>
      </c>
      <c r="F236" s="68">
        <v>35</v>
      </c>
      <c r="G236" s="65"/>
      <c r="H236" s="69"/>
      <c r="I236" s="70"/>
      <c r="J236" s="70"/>
      <c r="K236" s="34" t="s">
        <v>65</v>
      </c>
      <c r="L236" s="77">
        <v>236</v>
      </c>
      <c r="M236" s="77"/>
      <c r="N236" s="72"/>
      <c r="O236" s="79" t="s">
        <v>495</v>
      </c>
      <c r="P236" s="81">
        <v>43683.27738425926</v>
      </c>
      <c r="Q236" s="79" t="s">
        <v>623</v>
      </c>
      <c r="R236" s="84" t="s">
        <v>770</v>
      </c>
      <c r="S236" s="79" t="s">
        <v>858</v>
      </c>
      <c r="T236" s="79" t="s">
        <v>963</v>
      </c>
      <c r="U236" s="79"/>
      <c r="V236" s="84" t="s">
        <v>1226</v>
      </c>
      <c r="W236" s="81">
        <v>43683.27738425926</v>
      </c>
      <c r="X236" s="84" t="s">
        <v>1462</v>
      </c>
      <c r="Y236" s="79"/>
      <c r="Z236" s="79"/>
      <c r="AA236" s="82" t="s">
        <v>1783</v>
      </c>
      <c r="AB236" s="79"/>
      <c r="AC236" s="79" t="b">
        <v>0</v>
      </c>
      <c r="AD236" s="79">
        <v>0</v>
      </c>
      <c r="AE236" s="82" t="s">
        <v>1938</v>
      </c>
      <c r="AF236" s="79" t="b">
        <v>0</v>
      </c>
      <c r="AG236" s="79" t="s">
        <v>1948</v>
      </c>
      <c r="AH236" s="79"/>
      <c r="AI236" s="82" t="s">
        <v>1938</v>
      </c>
      <c r="AJ236" s="79" t="b">
        <v>0</v>
      </c>
      <c r="AK236" s="79">
        <v>0</v>
      </c>
      <c r="AL236" s="82" t="s">
        <v>1938</v>
      </c>
      <c r="AM236" s="79" t="s">
        <v>1959</v>
      </c>
      <c r="AN236" s="79" t="b">
        <v>0</v>
      </c>
      <c r="AO236" s="82" t="s">
        <v>1783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353</v>
      </c>
      <c r="B237" s="64" t="s">
        <v>464</v>
      </c>
      <c r="C237" s="65" t="s">
        <v>5566</v>
      </c>
      <c r="D237" s="66">
        <v>3</v>
      </c>
      <c r="E237" s="67" t="s">
        <v>132</v>
      </c>
      <c r="F237" s="68">
        <v>35</v>
      </c>
      <c r="G237" s="65"/>
      <c r="H237" s="69"/>
      <c r="I237" s="70"/>
      <c r="J237" s="70"/>
      <c r="K237" s="34" t="s">
        <v>65</v>
      </c>
      <c r="L237" s="77">
        <v>237</v>
      </c>
      <c r="M237" s="77"/>
      <c r="N237" s="72"/>
      <c r="O237" s="79" t="s">
        <v>495</v>
      </c>
      <c r="P237" s="81">
        <v>43683.27738425926</v>
      </c>
      <c r="Q237" s="79" t="s">
        <v>623</v>
      </c>
      <c r="R237" s="84" t="s">
        <v>770</v>
      </c>
      <c r="S237" s="79" t="s">
        <v>858</v>
      </c>
      <c r="T237" s="79" t="s">
        <v>963</v>
      </c>
      <c r="U237" s="79"/>
      <c r="V237" s="84" t="s">
        <v>1226</v>
      </c>
      <c r="W237" s="81">
        <v>43683.27738425926</v>
      </c>
      <c r="X237" s="84" t="s">
        <v>1462</v>
      </c>
      <c r="Y237" s="79"/>
      <c r="Z237" s="79"/>
      <c r="AA237" s="82" t="s">
        <v>1783</v>
      </c>
      <c r="AB237" s="79"/>
      <c r="AC237" s="79" t="b">
        <v>0</v>
      </c>
      <c r="AD237" s="79">
        <v>0</v>
      </c>
      <c r="AE237" s="82" t="s">
        <v>1938</v>
      </c>
      <c r="AF237" s="79" t="b">
        <v>0</v>
      </c>
      <c r="AG237" s="79" t="s">
        <v>1948</v>
      </c>
      <c r="AH237" s="79"/>
      <c r="AI237" s="82" t="s">
        <v>1938</v>
      </c>
      <c r="AJ237" s="79" t="b">
        <v>0</v>
      </c>
      <c r="AK237" s="79">
        <v>0</v>
      </c>
      <c r="AL237" s="82" t="s">
        <v>1938</v>
      </c>
      <c r="AM237" s="79" t="s">
        <v>1959</v>
      </c>
      <c r="AN237" s="79" t="b">
        <v>0</v>
      </c>
      <c r="AO237" s="82" t="s">
        <v>1783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353</v>
      </c>
      <c r="B238" s="64" t="s">
        <v>465</v>
      </c>
      <c r="C238" s="65" t="s">
        <v>5566</v>
      </c>
      <c r="D238" s="66">
        <v>3</v>
      </c>
      <c r="E238" s="67" t="s">
        <v>132</v>
      </c>
      <c r="F238" s="68">
        <v>35</v>
      </c>
      <c r="G238" s="65"/>
      <c r="H238" s="69"/>
      <c r="I238" s="70"/>
      <c r="J238" s="70"/>
      <c r="K238" s="34" t="s">
        <v>65</v>
      </c>
      <c r="L238" s="77">
        <v>238</v>
      </c>
      <c r="M238" s="77"/>
      <c r="N238" s="72"/>
      <c r="O238" s="79" t="s">
        <v>495</v>
      </c>
      <c r="P238" s="81">
        <v>43683.27945601852</v>
      </c>
      <c r="Q238" s="79" t="s">
        <v>624</v>
      </c>
      <c r="R238" s="84" t="s">
        <v>771</v>
      </c>
      <c r="S238" s="79" t="s">
        <v>859</v>
      </c>
      <c r="T238" s="79" t="s">
        <v>964</v>
      </c>
      <c r="U238" s="79"/>
      <c r="V238" s="84" t="s">
        <v>1226</v>
      </c>
      <c r="W238" s="81">
        <v>43683.27945601852</v>
      </c>
      <c r="X238" s="84" t="s">
        <v>1463</v>
      </c>
      <c r="Y238" s="79"/>
      <c r="Z238" s="79"/>
      <c r="AA238" s="82" t="s">
        <v>1784</v>
      </c>
      <c r="AB238" s="79"/>
      <c r="AC238" s="79" t="b">
        <v>0</v>
      </c>
      <c r="AD238" s="79">
        <v>0</v>
      </c>
      <c r="AE238" s="82" t="s">
        <v>1938</v>
      </c>
      <c r="AF238" s="79" t="b">
        <v>0</v>
      </c>
      <c r="AG238" s="79" t="s">
        <v>1948</v>
      </c>
      <c r="AH238" s="79"/>
      <c r="AI238" s="82" t="s">
        <v>1938</v>
      </c>
      <c r="AJ238" s="79" t="b">
        <v>0</v>
      </c>
      <c r="AK238" s="79">
        <v>0</v>
      </c>
      <c r="AL238" s="82" t="s">
        <v>1938</v>
      </c>
      <c r="AM238" s="79" t="s">
        <v>1959</v>
      </c>
      <c r="AN238" s="79" t="b">
        <v>0</v>
      </c>
      <c r="AO238" s="82" t="s">
        <v>1784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1</v>
      </c>
      <c r="BG238" s="49">
        <v>4.761904761904762</v>
      </c>
      <c r="BH238" s="48">
        <v>0</v>
      </c>
      <c r="BI238" s="49">
        <v>0</v>
      </c>
      <c r="BJ238" s="48">
        <v>20</v>
      </c>
      <c r="BK238" s="49">
        <v>95.23809523809524</v>
      </c>
      <c r="BL238" s="48">
        <v>21</v>
      </c>
    </row>
    <row r="239" spans="1:64" ht="15">
      <c r="A239" s="64" t="s">
        <v>353</v>
      </c>
      <c r="B239" s="64" t="s">
        <v>466</v>
      </c>
      <c r="C239" s="65" t="s">
        <v>5566</v>
      </c>
      <c r="D239" s="66">
        <v>3</v>
      </c>
      <c r="E239" s="67" t="s">
        <v>132</v>
      </c>
      <c r="F239" s="68">
        <v>35</v>
      </c>
      <c r="G239" s="65"/>
      <c r="H239" s="69"/>
      <c r="I239" s="70"/>
      <c r="J239" s="70"/>
      <c r="K239" s="34" t="s">
        <v>65</v>
      </c>
      <c r="L239" s="77">
        <v>239</v>
      </c>
      <c r="M239" s="77"/>
      <c r="N239" s="72"/>
      <c r="O239" s="79" t="s">
        <v>495</v>
      </c>
      <c r="P239" s="81">
        <v>43683.30533564815</v>
      </c>
      <c r="Q239" s="79" t="s">
        <v>625</v>
      </c>
      <c r="R239" s="84" t="s">
        <v>772</v>
      </c>
      <c r="S239" s="79" t="s">
        <v>860</v>
      </c>
      <c r="T239" s="79" t="s">
        <v>893</v>
      </c>
      <c r="U239" s="79"/>
      <c r="V239" s="84" t="s">
        <v>1226</v>
      </c>
      <c r="W239" s="81">
        <v>43683.30533564815</v>
      </c>
      <c r="X239" s="84" t="s">
        <v>1464</v>
      </c>
      <c r="Y239" s="79"/>
      <c r="Z239" s="79"/>
      <c r="AA239" s="82" t="s">
        <v>1785</v>
      </c>
      <c r="AB239" s="79"/>
      <c r="AC239" s="79" t="b">
        <v>0</v>
      </c>
      <c r="AD239" s="79">
        <v>0</v>
      </c>
      <c r="AE239" s="82" t="s">
        <v>1938</v>
      </c>
      <c r="AF239" s="79" t="b">
        <v>0</v>
      </c>
      <c r="AG239" s="79" t="s">
        <v>1948</v>
      </c>
      <c r="AH239" s="79"/>
      <c r="AI239" s="82" t="s">
        <v>1938</v>
      </c>
      <c r="AJ239" s="79" t="b">
        <v>0</v>
      </c>
      <c r="AK239" s="79">
        <v>0</v>
      </c>
      <c r="AL239" s="82" t="s">
        <v>1938</v>
      </c>
      <c r="AM239" s="79" t="s">
        <v>1959</v>
      </c>
      <c r="AN239" s="79" t="b">
        <v>0</v>
      </c>
      <c r="AO239" s="82" t="s">
        <v>1785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13</v>
      </c>
      <c r="BK239" s="49">
        <v>100</v>
      </c>
      <c r="BL239" s="48">
        <v>13</v>
      </c>
    </row>
    <row r="240" spans="1:64" ht="15">
      <c r="A240" s="64" t="s">
        <v>353</v>
      </c>
      <c r="B240" s="64" t="s">
        <v>467</v>
      </c>
      <c r="C240" s="65" t="s">
        <v>5566</v>
      </c>
      <c r="D240" s="66">
        <v>3</v>
      </c>
      <c r="E240" s="67" t="s">
        <v>132</v>
      </c>
      <c r="F240" s="68">
        <v>35</v>
      </c>
      <c r="G240" s="65"/>
      <c r="H240" s="69"/>
      <c r="I240" s="70"/>
      <c r="J240" s="70"/>
      <c r="K240" s="34" t="s">
        <v>65</v>
      </c>
      <c r="L240" s="77">
        <v>240</v>
      </c>
      <c r="M240" s="77"/>
      <c r="N240" s="72"/>
      <c r="O240" s="79" t="s">
        <v>495</v>
      </c>
      <c r="P240" s="81">
        <v>43683.34556712963</v>
      </c>
      <c r="Q240" s="79" t="s">
        <v>626</v>
      </c>
      <c r="R240" s="84" t="s">
        <v>773</v>
      </c>
      <c r="S240" s="79" t="s">
        <v>861</v>
      </c>
      <c r="T240" s="79" t="s">
        <v>965</v>
      </c>
      <c r="U240" s="79"/>
      <c r="V240" s="84" t="s">
        <v>1226</v>
      </c>
      <c r="W240" s="81">
        <v>43683.34556712963</v>
      </c>
      <c r="X240" s="84" t="s">
        <v>1465</v>
      </c>
      <c r="Y240" s="79"/>
      <c r="Z240" s="79"/>
      <c r="AA240" s="82" t="s">
        <v>1786</v>
      </c>
      <c r="AB240" s="79"/>
      <c r="AC240" s="79" t="b">
        <v>0</v>
      </c>
      <c r="AD240" s="79">
        <v>2</v>
      </c>
      <c r="AE240" s="82" t="s">
        <v>1938</v>
      </c>
      <c r="AF240" s="79" t="b">
        <v>0</v>
      </c>
      <c r="AG240" s="79" t="s">
        <v>1948</v>
      </c>
      <c r="AH240" s="79"/>
      <c r="AI240" s="82" t="s">
        <v>1938</v>
      </c>
      <c r="AJ240" s="79" t="b">
        <v>0</v>
      </c>
      <c r="AK240" s="79">
        <v>4</v>
      </c>
      <c r="AL240" s="82" t="s">
        <v>1938</v>
      </c>
      <c r="AM240" s="79" t="s">
        <v>1959</v>
      </c>
      <c r="AN240" s="79" t="b">
        <v>0</v>
      </c>
      <c r="AO240" s="82" t="s">
        <v>1786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353</v>
      </c>
      <c r="B241" s="64" t="s">
        <v>468</v>
      </c>
      <c r="C241" s="65" t="s">
        <v>5566</v>
      </c>
      <c r="D241" s="66">
        <v>3</v>
      </c>
      <c r="E241" s="67" t="s">
        <v>132</v>
      </c>
      <c r="F241" s="68">
        <v>35</v>
      </c>
      <c r="G241" s="65"/>
      <c r="H241" s="69"/>
      <c r="I241" s="70"/>
      <c r="J241" s="70"/>
      <c r="K241" s="34" t="s">
        <v>65</v>
      </c>
      <c r="L241" s="77">
        <v>241</v>
      </c>
      <c r="M241" s="77"/>
      <c r="N241" s="72"/>
      <c r="O241" s="79" t="s">
        <v>495</v>
      </c>
      <c r="P241" s="81">
        <v>43683.34556712963</v>
      </c>
      <c r="Q241" s="79" t="s">
        <v>626</v>
      </c>
      <c r="R241" s="84" t="s">
        <v>773</v>
      </c>
      <c r="S241" s="79" t="s">
        <v>861</v>
      </c>
      <c r="T241" s="79" t="s">
        <v>965</v>
      </c>
      <c r="U241" s="79"/>
      <c r="V241" s="84" t="s">
        <v>1226</v>
      </c>
      <c r="W241" s="81">
        <v>43683.34556712963</v>
      </c>
      <c r="X241" s="84" t="s">
        <v>1465</v>
      </c>
      <c r="Y241" s="79"/>
      <c r="Z241" s="79"/>
      <c r="AA241" s="82" t="s">
        <v>1786</v>
      </c>
      <c r="AB241" s="79"/>
      <c r="AC241" s="79" t="b">
        <v>0</v>
      </c>
      <c r="AD241" s="79">
        <v>2</v>
      </c>
      <c r="AE241" s="82" t="s">
        <v>1938</v>
      </c>
      <c r="AF241" s="79" t="b">
        <v>0</v>
      </c>
      <c r="AG241" s="79" t="s">
        <v>1948</v>
      </c>
      <c r="AH241" s="79"/>
      <c r="AI241" s="82" t="s">
        <v>1938</v>
      </c>
      <c r="AJ241" s="79" t="b">
        <v>0</v>
      </c>
      <c r="AK241" s="79">
        <v>4</v>
      </c>
      <c r="AL241" s="82" t="s">
        <v>1938</v>
      </c>
      <c r="AM241" s="79" t="s">
        <v>1959</v>
      </c>
      <c r="AN241" s="79" t="b">
        <v>0</v>
      </c>
      <c r="AO241" s="82" t="s">
        <v>1786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1</v>
      </c>
      <c r="BG241" s="49">
        <v>4.3478260869565215</v>
      </c>
      <c r="BH241" s="48">
        <v>0</v>
      </c>
      <c r="BI241" s="49">
        <v>0</v>
      </c>
      <c r="BJ241" s="48">
        <v>22</v>
      </c>
      <c r="BK241" s="49">
        <v>95.65217391304348</v>
      </c>
      <c r="BL241" s="48">
        <v>23</v>
      </c>
    </row>
    <row r="242" spans="1:64" ht="15">
      <c r="A242" s="64" t="s">
        <v>354</v>
      </c>
      <c r="B242" s="64" t="s">
        <v>353</v>
      </c>
      <c r="C242" s="65" t="s">
        <v>5566</v>
      </c>
      <c r="D242" s="66">
        <v>3</v>
      </c>
      <c r="E242" s="67" t="s">
        <v>132</v>
      </c>
      <c r="F242" s="68">
        <v>35</v>
      </c>
      <c r="G242" s="65"/>
      <c r="H242" s="69"/>
      <c r="I242" s="70"/>
      <c r="J242" s="70"/>
      <c r="K242" s="34" t="s">
        <v>66</v>
      </c>
      <c r="L242" s="77">
        <v>242</v>
      </c>
      <c r="M242" s="77"/>
      <c r="N242" s="72"/>
      <c r="O242" s="79" t="s">
        <v>495</v>
      </c>
      <c r="P242" s="81">
        <v>43685.80600694445</v>
      </c>
      <c r="Q242" s="79" t="s">
        <v>627</v>
      </c>
      <c r="R242" s="79"/>
      <c r="S242" s="79"/>
      <c r="T242" s="79" t="s">
        <v>893</v>
      </c>
      <c r="U242" s="79"/>
      <c r="V242" s="84" t="s">
        <v>1227</v>
      </c>
      <c r="W242" s="81">
        <v>43685.80600694445</v>
      </c>
      <c r="X242" s="84" t="s">
        <v>1466</v>
      </c>
      <c r="Y242" s="79"/>
      <c r="Z242" s="79"/>
      <c r="AA242" s="82" t="s">
        <v>1787</v>
      </c>
      <c r="AB242" s="79"/>
      <c r="AC242" s="79" t="b">
        <v>0</v>
      </c>
      <c r="AD242" s="79">
        <v>0</v>
      </c>
      <c r="AE242" s="82" t="s">
        <v>1938</v>
      </c>
      <c r="AF242" s="79" t="b">
        <v>0</v>
      </c>
      <c r="AG242" s="79" t="s">
        <v>1948</v>
      </c>
      <c r="AH242" s="79"/>
      <c r="AI242" s="82" t="s">
        <v>1938</v>
      </c>
      <c r="AJ242" s="79" t="b">
        <v>0</v>
      </c>
      <c r="AK242" s="79">
        <v>1</v>
      </c>
      <c r="AL242" s="82" t="s">
        <v>1788</v>
      </c>
      <c r="AM242" s="79" t="s">
        <v>1961</v>
      </c>
      <c r="AN242" s="79" t="b">
        <v>0</v>
      </c>
      <c r="AO242" s="82" t="s">
        <v>1788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1</v>
      </c>
      <c r="BE242" s="49">
        <v>6.666666666666667</v>
      </c>
      <c r="BF242" s="48">
        <v>0</v>
      </c>
      <c r="BG242" s="49">
        <v>0</v>
      </c>
      <c r="BH242" s="48">
        <v>0</v>
      </c>
      <c r="BI242" s="49">
        <v>0</v>
      </c>
      <c r="BJ242" s="48">
        <v>14</v>
      </c>
      <c r="BK242" s="49">
        <v>93.33333333333333</v>
      </c>
      <c r="BL242" s="48">
        <v>15</v>
      </c>
    </row>
    <row r="243" spans="1:64" ht="15">
      <c r="A243" s="64" t="s">
        <v>353</v>
      </c>
      <c r="B243" s="64" t="s">
        <v>354</v>
      </c>
      <c r="C243" s="65" t="s">
        <v>5566</v>
      </c>
      <c r="D243" s="66">
        <v>3</v>
      </c>
      <c r="E243" s="67" t="s">
        <v>132</v>
      </c>
      <c r="F243" s="68">
        <v>35</v>
      </c>
      <c r="G243" s="65"/>
      <c r="H243" s="69"/>
      <c r="I243" s="70"/>
      <c r="J243" s="70"/>
      <c r="K243" s="34" t="s">
        <v>66</v>
      </c>
      <c r="L243" s="77">
        <v>243</v>
      </c>
      <c r="M243" s="77"/>
      <c r="N243" s="72"/>
      <c r="O243" s="79" t="s">
        <v>495</v>
      </c>
      <c r="P243" s="81">
        <v>43685.70959490741</v>
      </c>
      <c r="Q243" s="79" t="s">
        <v>628</v>
      </c>
      <c r="R243" s="84" t="s">
        <v>774</v>
      </c>
      <c r="S243" s="79" t="s">
        <v>857</v>
      </c>
      <c r="T243" s="79" t="s">
        <v>893</v>
      </c>
      <c r="U243" s="79"/>
      <c r="V243" s="84" t="s">
        <v>1226</v>
      </c>
      <c r="W243" s="81">
        <v>43685.70959490741</v>
      </c>
      <c r="X243" s="84" t="s">
        <v>1467</v>
      </c>
      <c r="Y243" s="79"/>
      <c r="Z243" s="79"/>
      <c r="AA243" s="82" t="s">
        <v>1788</v>
      </c>
      <c r="AB243" s="79"/>
      <c r="AC243" s="79" t="b">
        <v>0</v>
      </c>
      <c r="AD243" s="79">
        <v>2</v>
      </c>
      <c r="AE243" s="82" t="s">
        <v>1938</v>
      </c>
      <c r="AF243" s="79" t="b">
        <v>0</v>
      </c>
      <c r="AG243" s="79" t="s">
        <v>1948</v>
      </c>
      <c r="AH243" s="79"/>
      <c r="AI243" s="82" t="s">
        <v>1938</v>
      </c>
      <c r="AJ243" s="79" t="b">
        <v>0</v>
      </c>
      <c r="AK243" s="79">
        <v>1</v>
      </c>
      <c r="AL243" s="82" t="s">
        <v>1938</v>
      </c>
      <c r="AM243" s="79" t="s">
        <v>1959</v>
      </c>
      <c r="AN243" s="79" t="b">
        <v>0</v>
      </c>
      <c r="AO243" s="82" t="s">
        <v>1788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1</v>
      </c>
      <c r="BE243" s="49">
        <v>7.142857142857143</v>
      </c>
      <c r="BF243" s="48">
        <v>0</v>
      </c>
      <c r="BG243" s="49">
        <v>0</v>
      </c>
      <c r="BH243" s="48">
        <v>0</v>
      </c>
      <c r="BI243" s="49">
        <v>0</v>
      </c>
      <c r="BJ243" s="48">
        <v>13</v>
      </c>
      <c r="BK243" s="49">
        <v>92.85714285714286</v>
      </c>
      <c r="BL243" s="48">
        <v>14</v>
      </c>
    </row>
    <row r="244" spans="1:64" ht="15">
      <c r="A244" s="64" t="s">
        <v>353</v>
      </c>
      <c r="B244" s="64" t="s">
        <v>469</v>
      </c>
      <c r="C244" s="65" t="s">
        <v>5566</v>
      </c>
      <c r="D244" s="66">
        <v>3</v>
      </c>
      <c r="E244" s="67" t="s">
        <v>132</v>
      </c>
      <c r="F244" s="68">
        <v>35</v>
      </c>
      <c r="G244" s="65"/>
      <c r="H244" s="69"/>
      <c r="I244" s="70"/>
      <c r="J244" s="70"/>
      <c r="K244" s="34" t="s">
        <v>65</v>
      </c>
      <c r="L244" s="77">
        <v>244</v>
      </c>
      <c r="M244" s="77"/>
      <c r="N244" s="72"/>
      <c r="O244" s="79" t="s">
        <v>495</v>
      </c>
      <c r="P244" s="81">
        <v>43685.71162037037</v>
      </c>
      <c r="Q244" s="79" t="s">
        <v>629</v>
      </c>
      <c r="R244" s="84" t="s">
        <v>775</v>
      </c>
      <c r="S244" s="79" t="s">
        <v>862</v>
      </c>
      <c r="T244" s="79" t="s">
        <v>965</v>
      </c>
      <c r="U244" s="79"/>
      <c r="V244" s="84" t="s">
        <v>1226</v>
      </c>
      <c r="W244" s="81">
        <v>43685.71162037037</v>
      </c>
      <c r="X244" s="84" t="s">
        <v>1468</v>
      </c>
      <c r="Y244" s="79"/>
      <c r="Z244" s="79"/>
      <c r="AA244" s="82" t="s">
        <v>1789</v>
      </c>
      <c r="AB244" s="79"/>
      <c r="AC244" s="79" t="b">
        <v>0</v>
      </c>
      <c r="AD244" s="79">
        <v>1</v>
      </c>
      <c r="AE244" s="82" t="s">
        <v>1938</v>
      </c>
      <c r="AF244" s="79" t="b">
        <v>0</v>
      </c>
      <c r="AG244" s="79" t="s">
        <v>1948</v>
      </c>
      <c r="AH244" s="79"/>
      <c r="AI244" s="82" t="s">
        <v>1938</v>
      </c>
      <c r="AJ244" s="79" t="b">
        <v>0</v>
      </c>
      <c r="AK244" s="79">
        <v>0</v>
      </c>
      <c r="AL244" s="82" t="s">
        <v>1938</v>
      </c>
      <c r="AM244" s="79" t="s">
        <v>1959</v>
      </c>
      <c r="AN244" s="79" t="b">
        <v>0</v>
      </c>
      <c r="AO244" s="82" t="s">
        <v>1789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353</v>
      </c>
      <c r="B245" s="64" t="s">
        <v>470</v>
      </c>
      <c r="C245" s="65" t="s">
        <v>5566</v>
      </c>
      <c r="D245" s="66">
        <v>3</v>
      </c>
      <c r="E245" s="67" t="s">
        <v>132</v>
      </c>
      <c r="F245" s="68">
        <v>35</v>
      </c>
      <c r="G245" s="65"/>
      <c r="H245" s="69"/>
      <c r="I245" s="70"/>
      <c r="J245" s="70"/>
      <c r="K245" s="34" t="s">
        <v>65</v>
      </c>
      <c r="L245" s="77">
        <v>245</v>
      </c>
      <c r="M245" s="77"/>
      <c r="N245" s="72"/>
      <c r="O245" s="79" t="s">
        <v>495</v>
      </c>
      <c r="P245" s="81">
        <v>43685.71162037037</v>
      </c>
      <c r="Q245" s="79" t="s">
        <v>629</v>
      </c>
      <c r="R245" s="84" t="s">
        <v>775</v>
      </c>
      <c r="S245" s="79" t="s">
        <v>862</v>
      </c>
      <c r="T245" s="79" t="s">
        <v>965</v>
      </c>
      <c r="U245" s="79"/>
      <c r="V245" s="84" t="s">
        <v>1226</v>
      </c>
      <c r="W245" s="81">
        <v>43685.71162037037</v>
      </c>
      <c r="X245" s="84" t="s">
        <v>1468</v>
      </c>
      <c r="Y245" s="79"/>
      <c r="Z245" s="79"/>
      <c r="AA245" s="82" t="s">
        <v>1789</v>
      </c>
      <c r="AB245" s="79"/>
      <c r="AC245" s="79" t="b">
        <v>0</v>
      </c>
      <c r="AD245" s="79">
        <v>1</v>
      </c>
      <c r="AE245" s="82" t="s">
        <v>1938</v>
      </c>
      <c r="AF245" s="79" t="b">
        <v>0</v>
      </c>
      <c r="AG245" s="79" t="s">
        <v>1948</v>
      </c>
      <c r="AH245" s="79"/>
      <c r="AI245" s="82" t="s">
        <v>1938</v>
      </c>
      <c r="AJ245" s="79" t="b">
        <v>0</v>
      </c>
      <c r="AK245" s="79">
        <v>0</v>
      </c>
      <c r="AL245" s="82" t="s">
        <v>1938</v>
      </c>
      <c r="AM245" s="79" t="s">
        <v>1959</v>
      </c>
      <c r="AN245" s="79" t="b">
        <v>0</v>
      </c>
      <c r="AO245" s="82" t="s">
        <v>1789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353</v>
      </c>
      <c r="B246" s="64" t="s">
        <v>471</v>
      </c>
      <c r="C246" s="65" t="s">
        <v>5566</v>
      </c>
      <c r="D246" s="66">
        <v>3</v>
      </c>
      <c r="E246" s="67" t="s">
        <v>132</v>
      </c>
      <c r="F246" s="68">
        <v>35</v>
      </c>
      <c r="G246" s="65"/>
      <c r="H246" s="69"/>
      <c r="I246" s="70"/>
      <c r="J246" s="70"/>
      <c r="K246" s="34" t="s">
        <v>65</v>
      </c>
      <c r="L246" s="77">
        <v>246</v>
      </c>
      <c r="M246" s="77"/>
      <c r="N246" s="72"/>
      <c r="O246" s="79" t="s">
        <v>495</v>
      </c>
      <c r="P246" s="81">
        <v>43685.71162037037</v>
      </c>
      <c r="Q246" s="79" t="s">
        <v>629</v>
      </c>
      <c r="R246" s="84" t="s">
        <v>775</v>
      </c>
      <c r="S246" s="79" t="s">
        <v>862</v>
      </c>
      <c r="T246" s="79" t="s">
        <v>965</v>
      </c>
      <c r="U246" s="79"/>
      <c r="V246" s="84" t="s">
        <v>1226</v>
      </c>
      <c r="W246" s="81">
        <v>43685.71162037037</v>
      </c>
      <c r="X246" s="84" t="s">
        <v>1468</v>
      </c>
      <c r="Y246" s="79"/>
      <c r="Z246" s="79"/>
      <c r="AA246" s="82" t="s">
        <v>1789</v>
      </c>
      <c r="AB246" s="79"/>
      <c r="AC246" s="79" t="b">
        <v>0</v>
      </c>
      <c r="AD246" s="79">
        <v>1</v>
      </c>
      <c r="AE246" s="82" t="s">
        <v>1938</v>
      </c>
      <c r="AF246" s="79" t="b">
        <v>0</v>
      </c>
      <c r="AG246" s="79" t="s">
        <v>1948</v>
      </c>
      <c r="AH246" s="79"/>
      <c r="AI246" s="82" t="s">
        <v>1938</v>
      </c>
      <c r="AJ246" s="79" t="b">
        <v>0</v>
      </c>
      <c r="AK246" s="79">
        <v>0</v>
      </c>
      <c r="AL246" s="82" t="s">
        <v>1938</v>
      </c>
      <c r="AM246" s="79" t="s">
        <v>1959</v>
      </c>
      <c r="AN246" s="79" t="b">
        <v>0</v>
      </c>
      <c r="AO246" s="82" t="s">
        <v>1789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20</v>
      </c>
      <c r="BK246" s="49">
        <v>100</v>
      </c>
      <c r="BL246" s="48">
        <v>20</v>
      </c>
    </row>
    <row r="247" spans="1:64" ht="15">
      <c r="A247" s="64" t="s">
        <v>353</v>
      </c>
      <c r="B247" s="64" t="s">
        <v>472</v>
      </c>
      <c r="C247" s="65" t="s">
        <v>5566</v>
      </c>
      <c r="D247" s="66">
        <v>3</v>
      </c>
      <c r="E247" s="67" t="s">
        <v>132</v>
      </c>
      <c r="F247" s="68">
        <v>35</v>
      </c>
      <c r="G247" s="65"/>
      <c r="H247" s="69"/>
      <c r="I247" s="70"/>
      <c r="J247" s="70"/>
      <c r="K247" s="34" t="s">
        <v>65</v>
      </c>
      <c r="L247" s="77">
        <v>247</v>
      </c>
      <c r="M247" s="77"/>
      <c r="N247" s="72"/>
      <c r="O247" s="79" t="s">
        <v>495</v>
      </c>
      <c r="P247" s="81">
        <v>43686.56576388889</v>
      </c>
      <c r="Q247" s="79" t="s">
        <v>630</v>
      </c>
      <c r="R247" s="84" t="s">
        <v>776</v>
      </c>
      <c r="S247" s="79" t="s">
        <v>852</v>
      </c>
      <c r="T247" s="79" t="s">
        <v>966</v>
      </c>
      <c r="U247" s="79"/>
      <c r="V247" s="84" t="s">
        <v>1226</v>
      </c>
      <c r="W247" s="81">
        <v>43686.56576388889</v>
      </c>
      <c r="X247" s="84" t="s">
        <v>1469</v>
      </c>
      <c r="Y247" s="79"/>
      <c r="Z247" s="79"/>
      <c r="AA247" s="82" t="s">
        <v>1790</v>
      </c>
      <c r="AB247" s="79"/>
      <c r="AC247" s="79" t="b">
        <v>0</v>
      </c>
      <c r="AD247" s="79">
        <v>0</v>
      </c>
      <c r="AE247" s="82" t="s">
        <v>1938</v>
      </c>
      <c r="AF247" s="79" t="b">
        <v>0</v>
      </c>
      <c r="AG247" s="79" t="s">
        <v>1948</v>
      </c>
      <c r="AH247" s="79"/>
      <c r="AI247" s="82" t="s">
        <v>1938</v>
      </c>
      <c r="AJ247" s="79" t="b">
        <v>0</v>
      </c>
      <c r="AK247" s="79">
        <v>1</v>
      </c>
      <c r="AL247" s="82" t="s">
        <v>1938</v>
      </c>
      <c r="AM247" s="79" t="s">
        <v>1959</v>
      </c>
      <c r="AN247" s="79" t="b">
        <v>0</v>
      </c>
      <c r="AO247" s="82" t="s">
        <v>1790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353</v>
      </c>
      <c r="B248" s="64" t="s">
        <v>473</v>
      </c>
      <c r="C248" s="65" t="s">
        <v>5566</v>
      </c>
      <c r="D248" s="66">
        <v>3</v>
      </c>
      <c r="E248" s="67" t="s">
        <v>132</v>
      </c>
      <c r="F248" s="68">
        <v>35</v>
      </c>
      <c r="G248" s="65"/>
      <c r="H248" s="69"/>
      <c r="I248" s="70"/>
      <c r="J248" s="70"/>
      <c r="K248" s="34" t="s">
        <v>65</v>
      </c>
      <c r="L248" s="77">
        <v>248</v>
      </c>
      <c r="M248" s="77"/>
      <c r="N248" s="72"/>
      <c r="O248" s="79" t="s">
        <v>495</v>
      </c>
      <c r="P248" s="81">
        <v>43686.56576388889</v>
      </c>
      <c r="Q248" s="79" t="s">
        <v>630</v>
      </c>
      <c r="R248" s="84" t="s">
        <v>776</v>
      </c>
      <c r="S248" s="79" t="s">
        <v>852</v>
      </c>
      <c r="T248" s="79" t="s">
        <v>966</v>
      </c>
      <c r="U248" s="79"/>
      <c r="V248" s="84" t="s">
        <v>1226</v>
      </c>
      <c r="W248" s="81">
        <v>43686.56576388889</v>
      </c>
      <c r="X248" s="84" t="s">
        <v>1469</v>
      </c>
      <c r="Y248" s="79"/>
      <c r="Z248" s="79"/>
      <c r="AA248" s="82" t="s">
        <v>1790</v>
      </c>
      <c r="AB248" s="79"/>
      <c r="AC248" s="79" t="b">
        <v>0</v>
      </c>
      <c r="AD248" s="79">
        <v>0</v>
      </c>
      <c r="AE248" s="82" t="s">
        <v>1938</v>
      </c>
      <c r="AF248" s="79" t="b">
        <v>0</v>
      </c>
      <c r="AG248" s="79" t="s">
        <v>1948</v>
      </c>
      <c r="AH248" s="79"/>
      <c r="AI248" s="82" t="s">
        <v>1938</v>
      </c>
      <c r="AJ248" s="79" t="b">
        <v>0</v>
      </c>
      <c r="AK248" s="79">
        <v>1</v>
      </c>
      <c r="AL248" s="82" t="s">
        <v>1938</v>
      </c>
      <c r="AM248" s="79" t="s">
        <v>1959</v>
      </c>
      <c r="AN248" s="79" t="b">
        <v>0</v>
      </c>
      <c r="AO248" s="82" t="s">
        <v>1790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20</v>
      </c>
      <c r="BK248" s="49">
        <v>100</v>
      </c>
      <c r="BL248" s="48">
        <v>20</v>
      </c>
    </row>
    <row r="249" spans="1:64" ht="15">
      <c r="A249" s="64" t="s">
        <v>353</v>
      </c>
      <c r="B249" s="64" t="s">
        <v>474</v>
      </c>
      <c r="C249" s="65" t="s">
        <v>5566</v>
      </c>
      <c r="D249" s="66">
        <v>3</v>
      </c>
      <c r="E249" s="67" t="s">
        <v>132</v>
      </c>
      <c r="F249" s="68">
        <v>35</v>
      </c>
      <c r="G249" s="65"/>
      <c r="H249" s="69"/>
      <c r="I249" s="70"/>
      <c r="J249" s="70"/>
      <c r="K249" s="34" t="s">
        <v>65</v>
      </c>
      <c r="L249" s="77">
        <v>249</v>
      </c>
      <c r="M249" s="77"/>
      <c r="N249" s="72"/>
      <c r="O249" s="79" t="s">
        <v>495</v>
      </c>
      <c r="P249" s="81">
        <v>43687.51532407408</v>
      </c>
      <c r="Q249" s="79" t="s">
        <v>631</v>
      </c>
      <c r="R249" s="84" t="s">
        <v>777</v>
      </c>
      <c r="S249" s="79" t="s">
        <v>863</v>
      </c>
      <c r="T249" s="79" t="s">
        <v>967</v>
      </c>
      <c r="U249" s="79"/>
      <c r="V249" s="84" t="s">
        <v>1226</v>
      </c>
      <c r="W249" s="81">
        <v>43687.51532407408</v>
      </c>
      <c r="X249" s="84" t="s">
        <v>1470</v>
      </c>
      <c r="Y249" s="79"/>
      <c r="Z249" s="79"/>
      <c r="AA249" s="82" t="s">
        <v>1791</v>
      </c>
      <c r="AB249" s="79"/>
      <c r="AC249" s="79" t="b">
        <v>0</v>
      </c>
      <c r="AD249" s="79">
        <v>0</v>
      </c>
      <c r="AE249" s="82" t="s">
        <v>1938</v>
      </c>
      <c r="AF249" s="79" t="b">
        <v>0</v>
      </c>
      <c r="AG249" s="79" t="s">
        <v>1948</v>
      </c>
      <c r="AH249" s="79"/>
      <c r="AI249" s="82" t="s">
        <v>1938</v>
      </c>
      <c r="AJ249" s="79" t="b">
        <v>0</v>
      </c>
      <c r="AK249" s="79">
        <v>0</v>
      </c>
      <c r="AL249" s="82" t="s">
        <v>1938</v>
      </c>
      <c r="AM249" s="79" t="s">
        <v>1959</v>
      </c>
      <c r="AN249" s="79" t="b">
        <v>0</v>
      </c>
      <c r="AO249" s="82" t="s">
        <v>1791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353</v>
      </c>
      <c r="B250" s="64" t="s">
        <v>475</v>
      </c>
      <c r="C250" s="65" t="s">
        <v>5566</v>
      </c>
      <c r="D250" s="66">
        <v>3</v>
      </c>
      <c r="E250" s="67" t="s">
        <v>132</v>
      </c>
      <c r="F250" s="68">
        <v>35</v>
      </c>
      <c r="G250" s="65"/>
      <c r="H250" s="69"/>
      <c r="I250" s="70"/>
      <c r="J250" s="70"/>
      <c r="K250" s="34" t="s">
        <v>65</v>
      </c>
      <c r="L250" s="77">
        <v>250</v>
      </c>
      <c r="M250" s="77"/>
      <c r="N250" s="72"/>
      <c r="O250" s="79" t="s">
        <v>495</v>
      </c>
      <c r="P250" s="81">
        <v>43687.51532407408</v>
      </c>
      <c r="Q250" s="79" t="s">
        <v>631</v>
      </c>
      <c r="R250" s="84" t="s">
        <v>777</v>
      </c>
      <c r="S250" s="79" t="s">
        <v>863</v>
      </c>
      <c r="T250" s="79" t="s">
        <v>967</v>
      </c>
      <c r="U250" s="79"/>
      <c r="V250" s="84" t="s">
        <v>1226</v>
      </c>
      <c r="W250" s="81">
        <v>43687.51532407408</v>
      </c>
      <c r="X250" s="84" t="s">
        <v>1470</v>
      </c>
      <c r="Y250" s="79"/>
      <c r="Z250" s="79"/>
      <c r="AA250" s="82" t="s">
        <v>1791</v>
      </c>
      <c r="AB250" s="79"/>
      <c r="AC250" s="79" t="b">
        <v>0</v>
      </c>
      <c r="AD250" s="79">
        <v>0</v>
      </c>
      <c r="AE250" s="82" t="s">
        <v>1938</v>
      </c>
      <c r="AF250" s="79" t="b">
        <v>0</v>
      </c>
      <c r="AG250" s="79" t="s">
        <v>1948</v>
      </c>
      <c r="AH250" s="79"/>
      <c r="AI250" s="82" t="s">
        <v>1938</v>
      </c>
      <c r="AJ250" s="79" t="b">
        <v>0</v>
      </c>
      <c r="AK250" s="79">
        <v>0</v>
      </c>
      <c r="AL250" s="82" t="s">
        <v>1938</v>
      </c>
      <c r="AM250" s="79" t="s">
        <v>1959</v>
      </c>
      <c r="AN250" s="79" t="b">
        <v>0</v>
      </c>
      <c r="AO250" s="82" t="s">
        <v>1791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21</v>
      </c>
      <c r="BK250" s="49">
        <v>100</v>
      </c>
      <c r="BL250" s="48">
        <v>21</v>
      </c>
    </row>
    <row r="251" spans="1:64" ht="15">
      <c r="A251" s="64" t="s">
        <v>353</v>
      </c>
      <c r="B251" s="64" t="s">
        <v>341</v>
      </c>
      <c r="C251" s="65" t="s">
        <v>5566</v>
      </c>
      <c r="D251" s="66">
        <v>3</v>
      </c>
      <c r="E251" s="67" t="s">
        <v>132</v>
      </c>
      <c r="F251" s="68">
        <v>35</v>
      </c>
      <c r="G251" s="65"/>
      <c r="H251" s="69"/>
      <c r="I251" s="70"/>
      <c r="J251" s="70"/>
      <c r="K251" s="34" t="s">
        <v>65</v>
      </c>
      <c r="L251" s="77">
        <v>251</v>
      </c>
      <c r="M251" s="77"/>
      <c r="N251" s="72"/>
      <c r="O251" s="79" t="s">
        <v>495</v>
      </c>
      <c r="P251" s="81">
        <v>43687.51532407408</v>
      </c>
      <c r="Q251" s="79" t="s">
        <v>631</v>
      </c>
      <c r="R251" s="84" t="s">
        <v>777</v>
      </c>
      <c r="S251" s="79" t="s">
        <v>863</v>
      </c>
      <c r="T251" s="79" t="s">
        <v>967</v>
      </c>
      <c r="U251" s="79"/>
      <c r="V251" s="84" t="s">
        <v>1226</v>
      </c>
      <c r="W251" s="81">
        <v>43687.51532407408</v>
      </c>
      <c r="X251" s="84" t="s">
        <v>1470</v>
      </c>
      <c r="Y251" s="79"/>
      <c r="Z251" s="79"/>
      <c r="AA251" s="82" t="s">
        <v>1791</v>
      </c>
      <c r="AB251" s="79"/>
      <c r="AC251" s="79" t="b">
        <v>0</v>
      </c>
      <c r="AD251" s="79">
        <v>0</v>
      </c>
      <c r="AE251" s="82" t="s">
        <v>1938</v>
      </c>
      <c r="AF251" s="79" t="b">
        <v>0</v>
      </c>
      <c r="AG251" s="79" t="s">
        <v>1948</v>
      </c>
      <c r="AH251" s="79"/>
      <c r="AI251" s="82" t="s">
        <v>1938</v>
      </c>
      <c r="AJ251" s="79" t="b">
        <v>0</v>
      </c>
      <c r="AK251" s="79">
        <v>0</v>
      </c>
      <c r="AL251" s="82" t="s">
        <v>1938</v>
      </c>
      <c r="AM251" s="79" t="s">
        <v>1959</v>
      </c>
      <c r="AN251" s="79" t="b">
        <v>0</v>
      </c>
      <c r="AO251" s="82" t="s">
        <v>1791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15</v>
      </c>
      <c r="BD251" s="48"/>
      <c r="BE251" s="49"/>
      <c r="BF251" s="48"/>
      <c r="BG251" s="49"/>
      <c r="BH251" s="48"/>
      <c r="BI251" s="49"/>
      <c r="BJ251" s="48"/>
      <c r="BK251" s="49"/>
      <c r="BL251" s="48"/>
    </row>
    <row r="252" spans="1:64" ht="15">
      <c r="A252" s="64" t="s">
        <v>355</v>
      </c>
      <c r="B252" s="64" t="s">
        <v>353</v>
      </c>
      <c r="C252" s="65" t="s">
        <v>5566</v>
      </c>
      <c r="D252" s="66">
        <v>3</v>
      </c>
      <c r="E252" s="67" t="s">
        <v>132</v>
      </c>
      <c r="F252" s="68">
        <v>35</v>
      </c>
      <c r="G252" s="65"/>
      <c r="H252" s="69"/>
      <c r="I252" s="70"/>
      <c r="J252" s="70"/>
      <c r="K252" s="34" t="s">
        <v>65</v>
      </c>
      <c r="L252" s="77">
        <v>252</v>
      </c>
      <c r="M252" s="77"/>
      <c r="N252" s="72"/>
      <c r="O252" s="79" t="s">
        <v>495</v>
      </c>
      <c r="P252" s="81">
        <v>43687.546851851854</v>
      </c>
      <c r="Q252" s="79" t="s">
        <v>632</v>
      </c>
      <c r="R252" s="79"/>
      <c r="S252" s="79"/>
      <c r="T252" s="79" t="s">
        <v>968</v>
      </c>
      <c r="U252" s="79"/>
      <c r="V252" s="84" t="s">
        <v>1228</v>
      </c>
      <c r="W252" s="81">
        <v>43687.546851851854</v>
      </c>
      <c r="X252" s="84" t="s">
        <v>1471</v>
      </c>
      <c r="Y252" s="79"/>
      <c r="Z252" s="79"/>
      <c r="AA252" s="82" t="s">
        <v>1792</v>
      </c>
      <c r="AB252" s="79"/>
      <c r="AC252" s="79" t="b">
        <v>0</v>
      </c>
      <c r="AD252" s="79">
        <v>0</v>
      </c>
      <c r="AE252" s="82" t="s">
        <v>1938</v>
      </c>
      <c r="AF252" s="79" t="b">
        <v>0</v>
      </c>
      <c r="AG252" s="79" t="s">
        <v>1948</v>
      </c>
      <c r="AH252" s="79"/>
      <c r="AI252" s="82" t="s">
        <v>1938</v>
      </c>
      <c r="AJ252" s="79" t="b">
        <v>0</v>
      </c>
      <c r="AK252" s="79">
        <v>1</v>
      </c>
      <c r="AL252" s="82" t="s">
        <v>1862</v>
      </c>
      <c r="AM252" s="79" t="s">
        <v>1976</v>
      </c>
      <c r="AN252" s="79" t="b">
        <v>0</v>
      </c>
      <c r="AO252" s="82" t="s">
        <v>1862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17</v>
      </c>
      <c r="BK252" s="49">
        <v>100</v>
      </c>
      <c r="BL252" s="48">
        <v>17</v>
      </c>
    </row>
    <row r="253" spans="1:64" ht="15">
      <c r="A253" s="64" t="s">
        <v>353</v>
      </c>
      <c r="B253" s="64" t="s">
        <v>356</v>
      </c>
      <c r="C253" s="65" t="s">
        <v>5566</v>
      </c>
      <c r="D253" s="66">
        <v>3</v>
      </c>
      <c r="E253" s="67" t="s">
        <v>132</v>
      </c>
      <c r="F253" s="68">
        <v>35</v>
      </c>
      <c r="G253" s="65"/>
      <c r="H253" s="69"/>
      <c r="I253" s="70"/>
      <c r="J253" s="70"/>
      <c r="K253" s="34" t="s">
        <v>66</v>
      </c>
      <c r="L253" s="77">
        <v>253</v>
      </c>
      <c r="M253" s="77"/>
      <c r="N253" s="72"/>
      <c r="O253" s="79" t="s">
        <v>495</v>
      </c>
      <c r="P253" s="81">
        <v>43687.51008101852</v>
      </c>
      <c r="Q253" s="79" t="s">
        <v>633</v>
      </c>
      <c r="R253" s="84" t="s">
        <v>778</v>
      </c>
      <c r="S253" s="79" t="s">
        <v>864</v>
      </c>
      <c r="T253" s="79" t="s">
        <v>969</v>
      </c>
      <c r="U253" s="79"/>
      <c r="V253" s="84" t="s">
        <v>1226</v>
      </c>
      <c r="W253" s="81">
        <v>43687.51008101852</v>
      </c>
      <c r="X253" s="84" t="s">
        <v>1472</v>
      </c>
      <c r="Y253" s="79"/>
      <c r="Z253" s="79"/>
      <c r="AA253" s="82" t="s">
        <v>1793</v>
      </c>
      <c r="AB253" s="79"/>
      <c r="AC253" s="79" t="b">
        <v>0</v>
      </c>
      <c r="AD253" s="79">
        <v>0</v>
      </c>
      <c r="AE253" s="82" t="s">
        <v>1938</v>
      </c>
      <c r="AF253" s="79" t="b">
        <v>0</v>
      </c>
      <c r="AG253" s="79" t="s">
        <v>1948</v>
      </c>
      <c r="AH253" s="79"/>
      <c r="AI253" s="82" t="s">
        <v>1938</v>
      </c>
      <c r="AJ253" s="79" t="b">
        <v>0</v>
      </c>
      <c r="AK253" s="79">
        <v>1</v>
      </c>
      <c r="AL253" s="82" t="s">
        <v>1938</v>
      </c>
      <c r="AM253" s="79" t="s">
        <v>1959</v>
      </c>
      <c r="AN253" s="79" t="b">
        <v>0</v>
      </c>
      <c r="AO253" s="82" t="s">
        <v>1793</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356</v>
      </c>
      <c r="B254" s="64" t="s">
        <v>353</v>
      </c>
      <c r="C254" s="65" t="s">
        <v>5566</v>
      </c>
      <c r="D254" s="66">
        <v>3</v>
      </c>
      <c r="E254" s="67" t="s">
        <v>132</v>
      </c>
      <c r="F254" s="68">
        <v>35</v>
      </c>
      <c r="G254" s="65"/>
      <c r="H254" s="69"/>
      <c r="I254" s="70"/>
      <c r="J254" s="70"/>
      <c r="K254" s="34" t="s">
        <v>66</v>
      </c>
      <c r="L254" s="77">
        <v>254</v>
      </c>
      <c r="M254" s="77"/>
      <c r="N254" s="72"/>
      <c r="O254" s="79" t="s">
        <v>495</v>
      </c>
      <c r="P254" s="81">
        <v>43687.55368055555</v>
      </c>
      <c r="Q254" s="79" t="s">
        <v>621</v>
      </c>
      <c r="R254" s="79"/>
      <c r="S254" s="79"/>
      <c r="T254" s="79"/>
      <c r="U254" s="79"/>
      <c r="V254" s="84" t="s">
        <v>1229</v>
      </c>
      <c r="W254" s="81">
        <v>43687.55368055555</v>
      </c>
      <c r="X254" s="84" t="s">
        <v>1473</v>
      </c>
      <c r="Y254" s="79"/>
      <c r="Z254" s="79"/>
      <c r="AA254" s="82" t="s">
        <v>1794</v>
      </c>
      <c r="AB254" s="79"/>
      <c r="AC254" s="79" t="b">
        <v>0</v>
      </c>
      <c r="AD254" s="79">
        <v>0</v>
      </c>
      <c r="AE254" s="82" t="s">
        <v>1938</v>
      </c>
      <c r="AF254" s="79" t="b">
        <v>0</v>
      </c>
      <c r="AG254" s="79" t="s">
        <v>1948</v>
      </c>
      <c r="AH254" s="79"/>
      <c r="AI254" s="82" t="s">
        <v>1938</v>
      </c>
      <c r="AJ254" s="79" t="b">
        <v>0</v>
      </c>
      <c r="AK254" s="79">
        <v>6</v>
      </c>
      <c r="AL254" s="82" t="s">
        <v>1793</v>
      </c>
      <c r="AM254" s="79" t="s">
        <v>1961</v>
      </c>
      <c r="AN254" s="79" t="b">
        <v>0</v>
      </c>
      <c r="AO254" s="82" t="s">
        <v>1793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5.555555555555555</v>
      </c>
      <c r="BF254" s="48">
        <v>0</v>
      </c>
      <c r="BG254" s="49">
        <v>0</v>
      </c>
      <c r="BH254" s="48">
        <v>0</v>
      </c>
      <c r="BI254" s="49">
        <v>0</v>
      </c>
      <c r="BJ254" s="48">
        <v>17</v>
      </c>
      <c r="BK254" s="49">
        <v>94.44444444444444</v>
      </c>
      <c r="BL254" s="48">
        <v>18</v>
      </c>
    </row>
    <row r="255" spans="1:64" ht="15">
      <c r="A255" s="64" t="s">
        <v>357</v>
      </c>
      <c r="B255" s="64" t="s">
        <v>353</v>
      </c>
      <c r="C255" s="65" t="s">
        <v>5566</v>
      </c>
      <c r="D255" s="66">
        <v>3</v>
      </c>
      <c r="E255" s="67" t="s">
        <v>132</v>
      </c>
      <c r="F255" s="68">
        <v>35</v>
      </c>
      <c r="G255" s="65"/>
      <c r="H255" s="69"/>
      <c r="I255" s="70"/>
      <c r="J255" s="70"/>
      <c r="K255" s="34" t="s">
        <v>65</v>
      </c>
      <c r="L255" s="77">
        <v>255</v>
      </c>
      <c r="M255" s="77"/>
      <c r="N255" s="72"/>
      <c r="O255" s="79" t="s">
        <v>495</v>
      </c>
      <c r="P255" s="81">
        <v>43687.57958333333</v>
      </c>
      <c r="Q255" s="79" t="s">
        <v>621</v>
      </c>
      <c r="R255" s="79"/>
      <c r="S255" s="79"/>
      <c r="T255" s="79"/>
      <c r="U255" s="79"/>
      <c r="V255" s="84" t="s">
        <v>1230</v>
      </c>
      <c r="W255" s="81">
        <v>43687.57958333333</v>
      </c>
      <c r="X255" s="84" t="s">
        <v>1474</v>
      </c>
      <c r="Y255" s="79"/>
      <c r="Z255" s="79"/>
      <c r="AA255" s="82" t="s">
        <v>1795</v>
      </c>
      <c r="AB255" s="79"/>
      <c r="AC255" s="79" t="b">
        <v>0</v>
      </c>
      <c r="AD255" s="79">
        <v>0</v>
      </c>
      <c r="AE255" s="82" t="s">
        <v>1938</v>
      </c>
      <c r="AF255" s="79" t="b">
        <v>0</v>
      </c>
      <c r="AG255" s="79" t="s">
        <v>1948</v>
      </c>
      <c r="AH255" s="79"/>
      <c r="AI255" s="82" t="s">
        <v>1938</v>
      </c>
      <c r="AJ255" s="79" t="b">
        <v>0</v>
      </c>
      <c r="AK255" s="79">
        <v>6</v>
      </c>
      <c r="AL255" s="82" t="s">
        <v>1793</v>
      </c>
      <c r="AM255" s="79" t="s">
        <v>1961</v>
      </c>
      <c r="AN255" s="79" t="b">
        <v>0</v>
      </c>
      <c r="AO255" s="82" t="s">
        <v>1793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5.555555555555555</v>
      </c>
      <c r="BF255" s="48">
        <v>0</v>
      </c>
      <c r="BG255" s="49">
        <v>0</v>
      </c>
      <c r="BH255" s="48">
        <v>0</v>
      </c>
      <c r="BI255" s="49">
        <v>0</v>
      </c>
      <c r="BJ255" s="48">
        <v>17</v>
      </c>
      <c r="BK255" s="49">
        <v>94.44444444444444</v>
      </c>
      <c r="BL255" s="48">
        <v>18</v>
      </c>
    </row>
    <row r="256" spans="1:64" ht="15">
      <c r="A256" s="64" t="s">
        <v>358</v>
      </c>
      <c r="B256" s="64" t="s">
        <v>358</v>
      </c>
      <c r="C256" s="65" t="s">
        <v>5566</v>
      </c>
      <c r="D256" s="66">
        <v>3</v>
      </c>
      <c r="E256" s="67" t="s">
        <v>132</v>
      </c>
      <c r="F256" s="68">
        <v>35</v>
      </c>
      <c r="G256" s="65"/>
      <c r="H256" s="69"/>
      <c r="I256" s="70"/>
      <c r="J256" s="70"/>
      <c r="K256" s="34" t="s">
        <v>65</v>
      </c>
      <c r="L256" s="77">
        <v>256</v>
      </c>
      <c r="M256" s="77"/>
      <c r="N256" s="72"/>
      <c r="O256" s="79" t="s">
        <v>176</v>
      </c>
      <c r="P256" s="81">
        <v>43687.591782407406</v>
      </c>
      <c r="Q256" s="79" t="s">
        <v>634</v>
      </c>
      <c r="R256" s="84" t="s">
        <v>779</v>
      </c>
      <c r="S256" s="79" t="s">
        <v>841</v>
      </c>
      <c r="T256" s="79" t="s">
        <v>970</v>
      </c>
      <c r="U256" s="79"/>
      <c r="V256" s="84" t="s">
        <v>1231</v>
      </c>
      <c r="W256" s="81">
        <v>43687.591782407406</v>
      </c>
      <c r="X256" s="84" t="s">
        <v>1475</v>
      </c>
      <c r="Y256" s="79"/>
      <c r="Z256" s="79"/>
      <c r="AA256" s="82" t="s">
        <v>1796</v>
      </c>
      <c r="AB256" s="79"/>
      <c r="AC256" s="79" t="b">
        <v>0</v>
      </c>
      <c r="AD256" s="79">
        <v>1</v>
      </c>
      <c r="AE256" s="82" t="s">
        <v>1938</v>
      </c>
      <c r="AF256" s="79" t="b">
        <v>1</v>
      </c>
      <c r="AG256" s="79" t="s">
        <v>1948</v>
      </c>
      <c r="AH256" s="79"/>
      <c r="AI256" s="82" t="s">
        <v>1953</v>
      </c>
      <c r="AJ256" s="79" t="b">
        <v>0</v>
      </c>
      <c r="AK256" s="79">
        <v>0</v>
      </c>
      <c r="AL256" s="82" t="s">
        <v>1938</v>
      </c>
      <c r="AM256" s="79" t="s">
        <v>1963</v>
      </c>
      <c r="AN256" s="79" t="b">
        <v>0</v>
      </c>
      <c r="AO256" s="82" t="s">
        <v>1796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19</v>
      </c>
      <c r="BK256" s="49">
        <v>100</v>
      </c>
      <c r="BL256" s="48">
        <v>19</v>
      </c>
    </row>
    <row r="257" spans="1:64" ht="15">
      <c r="A257" s="64" t="s">
        <v>353</v>
      </c>
      <c r="B257" s="64" t="s">
        <v>359</v>
      </c>
      <c r="C257" s="65" t="s">
        <v>5566</v>
      </c>
      <c r="D257" s="66">
        <v>3</v>
      </c>
      <c r="E257" s="67" t="s">
        <v>132</v>
      </c>
      <c r="F257" s="68">
        <v>35</v>
      </c>
      <c r="G257" s="65"/>
      <c r="H257" s="69"/>
      <c r="I257" s="70"/>
      <c r="J257" s="70"/>
      <c r="K257" s="34" t="s">
        <v>66</v>
      </c>
      <c r="L257" s="77">
        <v>257</v>
      </c>
      <c r="M257" s="77"/>
      <c r="N257" s="72"/>
      <c r="O257" s="79" t="s">
        <v>495</v>
      </c>
      <c r="P257" s="81">
        <v>43687.51008101852</v>
      </c>
      <c r="Q257" s="79" t="s">
        <v>633</v>
      </c>
      <c r="R257" s="84" t="s">
        <v>778</v>
      </c>
      <c r="S257" s="79" t="s">
        <v>864</v>
      </c>
      <c r="T257" s="79" t="s">
        <v>969</v>
      </c>
      <c r="U257" s="79"/>
      <c r="V257" s="84" t="s">
        <v>1226</v>
      </c>
      <c r="W257" s="81">
        <v>43687.51008101852</v>
      </c>
      <c r="X257" s="84" t="s">
        <v>1472</v>
      </c>
      <c r="Y257" s="79"/>
      <c r="Z257" s="79"/>
      <c r="AA257" s="82" t="s">
        <v>1793</v>
      </c>
      <c r="AB257" s="79"/>
      <c r="AC257" s="79" t="b">
        <v>0</v>
      </c>
      <c r="AD257" s="79">
        <v>0</v>
      </c>
      <c r="AE257" s="82" t="s">
        <v>1938</v>
      </c>
      <c r="AF257" s="79" t="b">
        <v>0</v>
      </c>
      <c r="AG257" s="79" t="s">
        <v>1948</v>
      </c>
      <c r="AH257" s="79"/>
      <c r="AI257" s="82" t="s">
        <v>1938</v>
      </c>
      <c r="AJ257" s="79" t="b">
        <v>0</v>
      </c>
      <c r="AK257" s="79">
        <v>1</v>
      </c>
      <c r="AL257" s="82" t="s">
        <v>1938</v>
      </c>
      <c r="AM257" s="79" t="s">
        <v>1959</v>
      </c>
      <c r="AN257" s="79" t="b">
        <v>0</v>
      </c>
      <c r="AO257" s="82" t="s">
        <v>1793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359</v>
      </c>
      <c r="B258" s="64" t="s">
        <v>353</v>
      </c>
      <c r="C258" s="65" t="s">
        <v>5566</v>
      </c>
      <c r="D258" s="66">
        <v>3</v>
      </c>
      <c r="E258" s="67" t="s">
        <v>132</v>
      </c>
      <c r="F258" s="68">
        <v>35</v>
      </c>
      <c r="G258" s="65"/>
      <c r="H258" s="69"/>
      <c r="I258" s="70"/>
      <c r="J258" s="70"/>
      <c r="K258" s="34" t="s">
        <v>66</v>
      </c>
      <c r="L258" s="77">
        <v>258</v>
      </c>
      <c r="M258" s="77"/>
      <c r="N258" s="72"/>
      <c r="O258" s="79" t="s">
        <v>495</v>
      </c>
      <c r="P258" s="81">
        <v>43687.8627662037</v>
      </c>
      <c r="Q258" s="79" t="s">
        <v>621</v>
      </c>
      <c r="R258" s="79"/>
      <c r="S258" s="79"/>
      <c r="T258" s="79"/>
      <c r="U258" s="79"/>
      <c r="V258" s="84" t="s">
        <v>1232</v>
      </c>
      <c r="W258" s="81">
        <v>43687.8627662037</v>
      </c>
      <c r="X258" s="84" t="s">
        <v>1476</v>
      </c>
      <c r="Y258" s="79"/>
      <c r="Z258" s="79"/>
      <c r="AA258" s="82" t="s">
        <v>1797</v>
      </c>
      <c r="AB258" s="79"/>
      <c r="AC258" s="79" t="b">
        <v>0</v>
      </c>
      <c r="AD258" s="79">
        <v>0</v>
      </c>
      <c r="AE258" s="82" t="s">
        <v>1938</v>
      </c>
      <c r="AF258" s="79" t="b">
        <v>0</v>
      </c>
      <c r="AG258" s="79" t="s">
        <v>1948</v>
      </c>
      <c r="AH258" s="79"/>
      <c r="AI258" s="82" t="s">
        <v>1938</v>
      </c>
      <c r="AJ258" s="79" t="b">
        <v>0</v>
      </c>
      <c r="AK258" s="79">
        <v>6</v>
      </c>
      <c r="AL258" s="82" t="s">
        <v>1793</v>
      </c>
      <c r="AM258" s="79" t="s">
        <v>1961</v>
      </c>
      <c r="AN258" s="79" t="b">
        <v>0</v>
      </c>
      <c r="AO258" s="82" t="s">
        <v>1793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1</v>
      </c>
      <c r="BE258" s="49">
        <v>5.555555555555555</v>
      </c>
      <c r="BF258" s="48">
        <v>0</v>
      </c>
      <c r="BG258" s="49">
        <v>0</v>
      </c>
      <c r="BH258" s="48">
        <v>0</v>
      </c>
      <c r="BI258" s="49">
        <v>0</v>
      </c>
      <c r="BJ258" s="48">
        <v>17</v>
      </c>
      <c r="BK258" s="49">
        <v>94.44444444444444</v>
      </c>
      <c r="BL258" s="48">
        <v>18</v>
      </c>
    </row>
    <row r="259" spans="1:64" ht="15">
      <c r="A259" s="64" t="s">
        <v>360</v>
      </c>
      <c r="B259" s="64" t="s">
        <v>353</v>
      </c>
      <c r="C259" s="65" t="s">
        <v>5566</v>
      </c>
      <c r="D259" s="66">
        <v>3</v>
      </c>
      <c r="E259" s="67" t="s">
        <v>132</v>
      </c>
      <c r="F259" s="68">
        <v>35</v>
      </c>
      <c r="G259" s="65"/>
      <c r="H259" s="69"/>
      <c r="I259" s="70"/>
      <c r="J259" s="70"/>
      <c r="K259" s="34" t="s">
        <v>65</v>
      </c>
      <c r="L259" s="77">
        <v>259</v>
      </c>
      <c r="M259" s="77"/>
      <c r="N259" s="72"/>
      <c r="O259" s="79" t="s">
        <v>495</v>
      </c>
      <c r="P259" s="81">
        <v>43687.86478009259</v>
      </c>
      <c r="Q259" s="79" t="s">
        <v>621</v>
      </c>
      <c r="R259" s="79"/>
      <c r="S259" s="79"/>
      <c r="T259" s="79"/>
      <c r="U259" s="79"/>
      <c r="V259" s="84" t="s">
        <v>1233</v>
      </c>
      <c r="W259" s="81">
        <v>43687.86478009259</v>
      </c>
      <c r="X259" s="84" t="s">
        <v>1477</v>
      </c>
      <c r="Y259" s="79"/>
      <c r="Z259" s="79"/>
      <c r="AA259" s="82" t="s">
        <v>1798</v>
      </c>
      <c r="AB259" s="79"/>
      <c r="AC259" s="79" t="b">
        <v>0</v>
      </c>
      <c r="AD259" s="79">
        <v>0</v>
      </c>
      <c r="AE259" s="82" t="s">
        <v>1938</v>
      </c>
      <c r="AF259" s="79" t="b">
        <v>0</v>
      </c>
      <c r="AG259" s="79" t="s">
        <v>1948</v>
      </c>
      <c r="AH259" s="79"/>
      <c r="AI259" s="82" t="s">
        <v>1938</v>
      </c>
      <c r="AJ259" s="79" t="b">
        <v>0</v>
      </c>
      <c r="AK259" s="79">
        <v>6</v>
      </c>
      <c r="AL259" s="82" t="s">
        <v>1793</v>
      </c>
      <c r="AM259" s="79" t="s">
        <v>1959</v>
      </c>
      <c r="AN259" s="79" t="b">
        <v>0</v>
      </c>
      <c r="AO259" s="82" t="s">
        <v>1793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1</v>
      </c>
      <c r="BE259" s="49">
        <v>5.555555555555555</v>
      </c>
      <c r="BF259" s="48">
        <v>0</v>
      </c>
      <c r="BG259" s="49">
        <v>0</v>
      </c>
      <c r="BH259" s="48">
        <v>0</v>
      </c>
      <c r="BI259" s="49">
        <v>0</v>
      </c>
      <c r="BJ259" s="48">
        <v>17</v>
      </c>
      <c r="BK259" s="49">
        <v>94.44444444444444</v>
      </c>
      <c r="BL259" s="48">
        <v>18</v>
      </c>
    </row>
    <row r="260" spans="1:64" ht="15">
      <c r="A260" s="64" t="s">
        <v>361</v>
      </c>
      <c r="B260" s="64" t="s">
        <v>361</v>
      </c>
      <c r="C260" s="65" t="s">
        <v>5567</v>
      </c>
      <c r="D260" s="66">
        <v>6.5</v>
      </c>
      <c r="E260" s="67" t="s">
        <v>136</v>
      </c>
      <c r="F260" s="68">
        <v>23.5</v>
      </c>
      <c r="G260" s="65"/>
      <c r="H260" s="69"/>
      <c r="I260" s="70"/>
      <c r="J260" s="70"/>
      <c r="K260" s="34" t="s">
        <v>65</v>
      </c>
      <c r="L260" s="77">
        <v>260</v>
      </c>
      <c r="M260" s="77"/>
      <c r="N260" s="72"/>
      <c r="O260" s="79" t="s">
        <v>176</v>
      </c>
      <c r="P260" s="81">
        <v>43687.88086805555</v>
      </c>
      <c r="Q260" s="79" t="s">
        <v>635</v>
      </c>
      <c r="R260" s="79"/>
      <c r="S260" s="79"/>
      <c r="T260" s="79" t="s">
        <v>971</v>
      </c>
      <c r="U260" s="84" t="s">
        <v>1073</v>
      </c>
      <c r="V260" s="84" t="s">
        <v>1073</v>
      </c>
      <c r="W260" s="81">
        <v>43687.88086805555</v>
      </c>
      <c r="X260" s="84" t="s">
        <v>1478</v>
      </c>
      <c r="Y260" s="79"/>
      <c r="Z260" s="79"/>
      <c r="AA260" s="82" t="s">
        <v>1799</v>
      </c>
      <c r="AB260" s="79"/>
      <c r="AC260" s="79" t="b">
        <v>0</v>
      </c>
      <c r="AD260" s="79">
        <v>0</v>
      </c>
      <c r="AE260" s="82" t="s">
        <v>1938</v>
      </c>
      <c r="AF260" s="79" t="b">
        <v>0</v>
      </c>
      <c r="AG260" s="79" t="s">
        <v>1948</v>
      </c>
      <c r="AH260" s="79"/>
      <c r="AI260" s="82" t="s">
        <v>1938</v>
      </c>
      <c r="AJ260" s="79" t="b">
        <v>0</v>
      </c>
      <c r="AK260" s="79">
        <v>0</v>
      </c>
      <c r="AL260" s="82" t="s">
        <v>1938</v>
      </c>
      <c r="AM260" s="79" t="s">
        <v>1959</v>
      </c>
      <c r="AN260" s="79" t="b">
        <v>0</v>
      </c>
      <c r="AO260" s="82" t="s">
        <v>1799</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3</v>
      </c>
      <c r="BD260" s="48">
        <v>0</v>
      </c>
      <c r="BE260" s="49">
        <v>0</v>
      </c>
      <c r="BF260" s="48">
        <v>0</v>
      </c>
      <c r="BG260" s="49">
        <v>0</v>
      </c>
      <c r="BH260" s="48">
        <v>0</v>
      </c>
      <c r="BI260" s="49">
        <v>0</v>
      </c>
      <c r="BJ260" s="48">
        <v>20</v>
      </c>
      <c r="BK260" s="49">
        <v>100</v>
      </c>
      <c r="BL260" s="48">
        <v>20</v>
      </c>
    </row>
    <row r="261" spans="1:64" ht="15">
      <c r="A261" s="64" t="s">
        <v>361</v>
      </c>
      <c r="B261" s="64" t="s">
        <v>361</v>
      </c>
      <c r="C261" s="65" t="s">
        <v>5567</v>
      </c>
      <c r="D261" s="66">
        <v>6.5</v>
      </c>
      <c r="E261" s="67" t="s">
        <v>136</v>
      </c>
      <c r="F261" s="68">
        <v>23.5</v>
      </c>
      <c r="G261" s="65"/>
      <c r="H261" s="69"/>
      <c r="I261" s="70"/>
      <c r="J261" s="70"/>
      <c r="K261" s="34" t="s">
        <v>65</v>
      </c>
      <c r="L261" s="77">
        <v>261</v>
      </c>
      <c r="M261" s="77"/>
      <c r="N261" s="72"/>
      <c r="O261" s="79" t="s">
        <v>176</v>
      </c>
      <c r="P261" s="81">
        <v>43687.883738425924</v>
      </c>
      <c r="Q261" s="79" t="s">
        <v>636</v>
      </c>
      <c r="R261" s="84" t="s">
        <v>780</v>
      </c>
      <c r="S261" s="79" t="s">
        <v>865</v>
      </c>
      <c r="T261" s="79" t="s">
        <v>972</v>
      </c>
      <c r="U261" s="84" t="s">
        <v>1074</v>
      </c>
      <c r="V261" s="84" t="s">
        <v>1074</v>
      </c>
      <c r="W261" s="81">
        <v>43687.883738425924</v>
      </c>
      <c r="X261" s="84" t="s">
        <v>1479</v>
      </c>
      <c r="Y261" s="79"/>
      <c r="Z261" s="79"/>
      <c r="AA261" s="82" t="s">
        <v>1800</v>
      </c>
      <c r="AB261" s="79"/>
      <c r="AC261" s="79" t="b">
        <v>0</v>
      </c>
      <c r="AD261" s="79">
        <v>0</v>
      </c>
      <c r="AE261" s="82" t="s">
        <v>1938</v>
      </c>
      <c r="AF261" s="79" t="b">
        <v>0</v>
      </c>
      <c r="AG261" s="79" t="s">
        <v>1948</v>
      </c>
      <c r="AH261" s="79"/>
      <c r="AI261" s="82" t="s">
        <v>1938</v>
      </c>
      <c r="AJ261" s="79" t="b">
        <v>0</v>
      </c>
      <c r="AK261" s="79">
        <v>0</v>
      </c>
      <c r="AL261" s="82" t="s">
        <v>1938</v>
      </c>
      <c r="AM261" s="79" t="s">
        <v>1959</v>
      </c>
      <c r="AN261" s="79" t="b">
        <v>0</v>
      </c>
      <c r="AO261" s="82" t="s">
        <v>1800</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3</v>
      </c>
      <c r="BD261" s="48">
        <v>0</v>
      </c>
      <c r="BE261" s="49">
        <v>0</v>
      </c>
      <c r="BF261" s="48">
        <v>1</v>
      </c>
      <c r="BG261" s="49">
        <v>2.9411764705882355</v>
      </c>
      <c r="BH261" s="48">
        <v>0</v>
      </c>
      <c r="BI261" s="49">
        <v>0</v>
      </c>
      <c r="BJ261" s="48">
        <v>33</v>
      </c>
      <c r="BK261" s="49">
        <v>97.05882352941177</v>
      </c>
      <c r="BL261" s="48">
        <v>34</v>
      </c>
    </row>
    <row r="262" spans="1:64" ht="15">
      <c r="A262" s="64" t="s">
        <v>353</v>
      </c>
      <c r="B262" s="64" t="s">
        <v>362</v>
      </c>
      <c r="C262" s="65" t="s">
        <v>5566</v>
      </c>
      <c r="D262" s="66">
        <v>3</v>
      </c>
      <c r="E262" s="67" t="s">
        <v>132</v>
      </c>
      <c r="F262" s="68">
        <v>35</v>
      </c>
      <c r="G262" s="65"/>
      <c r="H262" s="69"/>
      <c r="I262" s="70"/>
      <c r="J262" s="70"/>
      <c r="K262" s="34" t="s">
        <v>66</v>
      </c>
      <c r="L262" s="77">
        <v>262</v>
      </c>
      <c r="M262" s="77"/>
      <c r="N262" s="72"/>
      <c r="O262" s="79" t="s">
        <v>495</v>
      </c>
      <c r="P262" s="81">
        <v>43687.51008101852</v>
      </c>
      <c r="Q262" s="79" t="s">
        <v>633</v>
      </c>
      <c r="R262" s="84" t="s">
        <v>778</v>
      </c>
      <c r="S262" s="79" t="s">
        <v>864</v>
      </c>
      <c r="T262" s="79" t="s">
        <v>969</v>
      </c>
      <c r="U262" s="79"/>
      <c r="V262" s="84" t="s">
        <v>1226</v>
      </c>
      <c r="W262" s="81">
        <v>43687.51008101852</v>
      </c>
      <c r="X262" s="84" t="s">
        <v>1472</v>
      </c>
      <c r="Y262" s="79"/>
      <c r="Z262" s="79"/>
      <c r="AA262" s="82" t="s">
        <v>1793</v>
      </c>
      <c r="AB262" s="79"/>
      <c r="AC262" s="79" t="b">
        <v>0</v>
      </c>
      <c r="AD262" s="79">
        <v>0</v>
      </c>
      <c r="AE262" s="82" t="s">
        <v>1938</v>
      </c>
      <c r="AF262" s="79" t="b">
        <v>0</v>
      </c>
      <c r="AG262" s="79" t="s">
        <v>1948</v>
      </c>
      <c r="AH262" s="79"/>
      <c r="AI262" s="82" t="s">
        <v>1938</v>
      </c>
      <c r="AJ262" s="79" t="b">
        <v>0</v>
      </c>
      <c r="AK262" s="79">
        <v>1</v>
      </c>
      <c r="AL262" s="82" t="s">
        <v>1938</v>
      </c>
      <c r="AM262" s="79" t="s">
        <v>1959</v>
      </c>
      <c r="AN262" s="79" t="b">
        <v>0</v>
      </c>
      <c r="AO262" s="82" t="s">
        <v>1793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1</v>
      </c>
      <c r="BE262" s="49">
        <v>4.545454545454546</v>
      </c>
      <c r="BF262" s="48">
        <v>0</v>
      </c>
      <c r="BG262" s="49">
        <v>0</v>
      </c>
      <c r="BH262" s="48">
        <v>0</v>
      </c>
      <c r="BI262" s="49">
        <v>0</v>
      </c>
      <c r="BJ262" s="48">
        <v>21</v>
      </c>
      <c r="BK262" s="49">
        <v>95.45454545454545</v>
      </c>
      <c r="BL262" s="48">
        <v>22</v>
      </c>
    </row>
    <row r="263" spans="1:64" ht="15">
      <c r="A263" s="64" t="s">
        <v>362</v>
      </c>
      <c r="B263" s="64" t="s">
        <v>353</v>
      </c>
      <c r="C263" s="65" t="s">
        <v>5566</v>
      </c>
      <c r="D263" s="66">
        <v>3</v>
      </c>
      <c r="E263" s="67" t="s">
        <v>132</v>
      </c>
      <c r="F263" s="68">
        <v>35</v>
      </c>
      <c r="G263" s="65"/>
      <c r="H263" s="69"/>
      <c r="I263" s="70"/>
      <c r="J263" s="70"/>
      <c r="K263" s="34" t="s">
        <v>66</v>
      </c>
      <c r="L263" s="77">
        <v>263</v>
      </c>
      <c r="M263" s="77"/>
      <c r="N263" s="72"/>
      <c r="O263" s="79" t="s">
        <v>495</v>
      </c>
      <c r="P263" s="81">
        <v>43688.373344907406</v>
      </c>
      <c r="Q263" s="79" t="s">
        <v>621</v>
      </c>
      <c r="R263" s="79"/>
      <c r="S263" s="79"/>
      <c r="T263" s="79"/>
      <c r="U263" s="79"/>
      <c r="V263" s="84" t="s">
        <v>1234</v>
      </c>
      <c r="W263" s="81">
        <v>43688.373344907406</v>
      </c>
      <c r="X263" s="84" t="s">
        <v>1480</v>
      </c>
      <c r="Y263" s="79"/>
      <c r="Z263" s="79"/>
      <c r="AA263" s="82" t="s">
        <v>1801</v>
      </c>
      <c r="AB263" s="79"/>
      <c r="AC263" s="79" t="b">
        <v>0</v>
      </c>
      <c r="AD263" s="79">
        <v>0</v>
      </c>
      <c r="AE263" s="82" t="s">
        <v>1938</v>
      </c>
      <c r="AF263" s="79" t="b">
        <v>0</v>
      </c>
      <c r="AG263" s="79" t="s">
        <v>1948</v>
      </c>
      <c r="AH263" s="79"/>
      <c r="AI263" s="82" t="s">
        <v>1938</v>
      </c>
      <c r="AJ263" s="79" t="b">
        <v>0</v>
      </c>
      <c r="AK263" s="79">
        <v>6</v>
      </c>
      <c r="AL263" s="82" t="s">
        <v>1793</v>
      </c>
      <c r="AM263" s="79" t="s">
        <v>1961</v>
      </c>
      <c r="AN263" s="79" t="b">
        <v>0</v>
      </c>
      <c r="AO263" s="82" t="s">
        <v>1793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1</v>
      </c>
      <c r="BE263" s="49">
        <v>5.555555555555555</v>
      </c>
      <c r="BF263" s="48">
        <v>0</v>
      </c>
      <c r="BG263" s="49">
        <v>0</v>
      </c>
      <c r="BH263" s="48">
        <v>0</v>
      </c>
      <c r="BI263" s="49">
        <v>0</v>
      </c>
      <c r="BJ263" s="48">
        <v>17</v>
      </c>
      <c r="BK263" s="49">
        <v>94.44444444444444</v>
      </c>
      <c r="BL263" s="48">
        <v>18</v>
      </c>
    </row>
    <row r="264" spans="1:64" ht="15">
      <c r="A264" s="64" t="s">
        <v>363</v>
      </c>
      <c r="B264" s="64" t="s">
        <v>363</v>
      </c>
      <c r="C264" s="65" t="s">
        <v>5566</v>
      </c>
      <c r="D264" s="66">
        <v>3</v>
      </c>
      <c r="E264" s="67" t="s">
        <v>132</v>
      </c>
      <c r="F264" s="68">
        <v>35</v>
      </c>
      <c r="G264" s="65"/>
      <c r="H264" s="69"/>
      <c r="I264" s="70"/>
      <c r="J264" s="70"/>
      <c r="K264" s="34" t="s">
        <v>65</v>
      </c>
      <c r="L264" s="77">
        <v>264</v>
      </c>
      <c r="M264" s="77"/>
      <c r="N264" s="72"/>
      <c r="O264" s="79" t="s">
        <v>176</v>
      </c>
      <c r="P264" s="81">
        <v>43688.45425925926</v>
      </c>
      <c r="Q264" s="79" t="s">
        <v>637</v>
      </c>
      <c r="R264" s="84" t="s">
        <v>781</v>
      </c>
      <c r="S264" s="79" t="s">
        <v>841</v>
      </c>
      <c r="T264" s="79" t="s">
        <v>973</v>
      </c>
      <c r="U264" s="79"/>
      <c r="V264" s="84" t="s">
        <v>1235</v>
      </c>
      <c r="W264" s="81">
        <v>43688.45425925926</v>
      </c>
      <c r="X264" s="84" t="s">
        <v>1481</v>
      </c>
      <c r="Y264" s="79"/>
      <c r="Z264" s="79"/>
      <c r="AA264" s="82" t="s">
        <v>1802</v>
      </c>
      <c r="AB264" s="79"/>
      <c r="AC264" s="79" t="b">
        <v>0</v>
      </c>
      <c r="AD264" s="79">
        <v>2</v>
      </c>
      <c r="AE264" s="82" t="s">
        <v>1938</v>
      </c>
      <c r="AF264" s="79" t="b">
        <v>1</v>
      </c>
      <c r="AG264" s="79" t="s">
        <v>1948</v>
      </c>
      <c r="AH264" s="79"/>
      <c r="AI264" s="82" t="s">
        <v>1954</v>
      </c>
      <c r="AJ264" s="79" t="b">
        <v>0</v>
      </c>
      <c r="AK264" s="79">
        <v>0</v>
      </c>
      <c r="AL264" s="82" t="s">
        <v>1938</v>
      </c>
      <c r="AM264" s="79" t="s">
        <v>1965</v>
      </c>
      <c r="AN264" s="79" t="b">
        <v>0</v>
      </c>
      <c r="AO264" s="82" t="s">
        <v>1802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2</v>
      </c>
      <c r="BE264" s="49">
        <v>7.407407407407407</v>
      </c>
      <c r="BF264" s="48">
        <v>4</v>
      </c>
      <c r="BG264" s="49">
        <v>14.814814814814815</v>
      </c>
      <c r="BH264" s="48">
        <v>0</v>
      </c>
      <c r="BI264" s="49">
        <v>0</v>
      </c>
      <c r="BJ264" s="48">
        <v>21</v>
      </c>
      <c r="BK264" s="49">
        <v>77.77777777777777</v>
      </c>
      <c r="BL264" s="48">
        <v>27</v>
      </c>
    </row>
    <row r="265" spans="1:64" ht="15">
      <c r="A265" s="64" t="s">
        <v>364</v>
      </c>
      <c r="B265" s="64" t="s">
        <v>401</v>
      </c>
      <c r="C265" s="65" t="s">
        <v>5566</v>
      </c>
      <c r="D265" s="66">
        <v>3</v>
      </c>
      <c r="E265" s="67" t="s">
        <v>132</v>
      </c>
      <c r="F265" s="68">
        <v>35</v>
      </c>
      <c r="G265" s="65"/>
      <c r="H265" s="69"/>
      <c r="I265" s="70"/>
      <c r="J265" s="70"/>
      <c r="K265" s="34" t="s">
        <v>65</v>
      </c>
      <c r="L265" s="77">
        <v>265</v>
      </c>
      <c r="M265" s="77"/>
      <c r="N265" s="72"/>
      <c r="O265" s="79" t="s">
        <v>495</v>
      </c>
      <c r="P265" s="81">
        <v>43688.74270833333</v>
      </c>
      <c r="Q265" s="79" t="s">
        <v>638</v>
      </c>
      <c r="R265" s="79"/>
      <c r="S265" s="79"/>
      <c r="T265" s="79" t="s">
        <v>974</v>
      </c>
      <c r="U265" s="79"/>
      <c r="V265" s="84" t="s">
        <v>1236</v>
      </c>
      <c r="W265" s="81">
        <v>43688.74270833333</v>
      </c>
      <c r="X265" s="84" t="s">
        <v>1482</v>
      </c>
      <c r="Y265" s="79"/>
      <c r="Z265" s="79"/>
      <c r="AA265" s="82" t="s">
        <v>1803</v>
      </c>
      <c r="AB265" s="79"/>
      <c r="AC265" s="79" t="b">
        <v>0</v>
      </c>
      <c r="AD265" s="79">
        <v>0</v>
      </c>
      <c r="AE265" s="82" t="s">
        <v>1938</v>
      </c>
      <c r="AF265" s="79" t="b">
        <v>0</v>
      </c>
      <c r="AG265" s="79" t="s">
        <v>1948</v>
      </c>
      <c r="AH265" s="79"/>
      <c r="AI265" s="82" t="s">
        <v>1938</v>
      </c>
      <c r="AJ265" s="79" t="b">
        <v>0</v>
      </c>
      <c r="AK265" s="79">
        <v>2</v>
      </c>
      <c r="AL265" s="82" t="s">
        <v>1790</v>
      </c>
      <c r="AM265" s="79" t="s">
        <v>1959</v>
      </c>
      <c r="AN265" s="79" t="b">
        <v>0</v>
      </c>
      <c r="AO265" s="82" t="s">
        <v>1790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1</v>
      </c>
      <c r="BD265" s="48"/>
      <c r="BE265" s="49"/>
      <c r="BF265" s="48"/>
      <c r="BG265" s="49"/>
      <c r="BH265" s="48"/>
      <c r="BI265" s="49"/>
      <c r="BJ265" s="48"/>
      <c r="BK265" s="49"/>
      <c r="BL265" s="48"/>
    </row>
    <row r="266" spans="1:64" ht="15">
      <c r="A266" s="64" t="s">
        <v>364</v>
      </c>
      <c r="B266" s="64" t="s">
        <v>353</v>
      </c>
      <c r="C266" s="65" t="s">
        <v>5566</v>
      </c>
      <c r="D266" s="66">
        <v>3</v>
      </c>
      <c r="E266" s="67" t="s">
        <v>132</v>
      </c>
      <c r="F266" s="68">
        <v>35</v>
      </c>
      <c r="G266" s="65"/>
      <c r="H266" s="69"/>
      <c r="I266" s="70"/>
      <c r="J266" s="70"/>
      <c r="K266" s="34" t="s">
        <v>65</v>
      </c>
      <c r="L266" s="77">
        <v>266</v>
      </c>
      <c r="M266" s="77"/>
      <c r="N266" s="72"/>
      <c r="O266" s="79" t="s">
        <v>495</v>
      </c>
      <c r="P266" s="81">
        <v>43688.74270833333</v>
      </c>
      <c r="Q266" s="79" t="s">
        <v>638</v>
      </c>
      <c r="R266" s="79"/>
      <c r="S266" s="79"/>
      <c r="T266" s="79" t="s">
        <v>974</v>
      </c>
      <c r="U266" s="79"/>
      <c r="V266" s="84" t="s">
        <v>1236</v>
      </c>
      <c r="W266" s="81">
        <v>43688.74270833333</v>
      </c>
      <c r="X266" s="84" t="s">
        <v>1482</v>
      </c>
      <c r="Y266" s="79"/>
      <c r="Z266" s="79"/>
      <c r="AA266" s="82" t="s">
        <v>1803</v>
      </c>
      <c r="AB266" s="79"/>
      <c r="AC266" s="79" t="b">
        <v>0</v>
      </c>
      <c r="AD266" s="79">
        <v>0</v>
      </c>
      <c r="AE266" s="82" t="s">
        <v>1938</v>
      </c>
      <c r="AF266" s="79" t="b">
        <v>0</v>
      </c>
      <c r="AG266" s="79" t="s">
        <v>1948</v>
      </c>
      <c r="AH266" s="79"/>
      <c r="AI266" s="82" t="s">
        <v>1938</v>
      </c>
      <c r="AJ266" s="79" t="b">
        <v>0</v>
      </c>
      <c r="AK266" s="79">
        <v>2</v>
      </c>
      <c r="AL266" s="82" t="s">
        <v>1790</v>
      </c>
      <c r="AM266" s="79" t="s">
        <v>1959</v>
      </c>
      <c r="AN266" s="79" t="b">
        <v>0</v>
      </c>
      <c r="AO266" s="82" t="s">
        <v>1790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16</v>
      </c>
      <c r="BK266" s="49">
        <v>100</v>
      </c>
      <c r="BL266" s="48">
        <v>16</v>
      </c>
    </row>
    <row r="267" spans="1:64" ht="15">
      <c r="A267" s="64" t="s">
        <v>365</v>
      </c>
      <c r="B267" s="64" t="s">
        <v>365</v>
      </c>
      <c r="C267" s="65" t="s">
        <v>5566</v>
      </c>
      <c r="D267" s="66">
        <v>3</v>
      </c>
      <c r="E267" s="67" t="s">
        <v>132</v>
      </c>
      <c r="F267" s="68">
        <v>35</v>
      </c>
      <c r="G267" s="65"/>
      <c r="H267" s="69"/>
      <c r="I267" s="70"/>
      <c r="J267" s="70"/>
      <c r="K267" s="34" t="s">
        <v>65</v>
      </c>
      <c r="L267" s="77">
        <v>267</v>
      </c>
      <c r="M267" s="77"/>
      <c r="N267" s="72"/>
      <c r="O267" s="79" t="s">
        <v>176</v>
      </c>
      <c r="P267" s="81">
        <v>43688.78265046296</v>
      </c>
      <c r="Q267" s="79" t="s">
        <v>639</v>
      </c>
      <c r="R267" s="79"/>
      <c r="S267" s="79"/>
      <c r="T267" s="79" t="s">
        <v>975</v>
      </c>
      <c r="U267" s="84" t="s">
        <v>1075</v>
      </c>
      <c r="V267" s="84" t="s">
        <v>1075</v>
      </c>
      <c r="W267" s="81">
        <v>43688.78265046296</v>
      </c>
      <c r="X267" s="84" t="s">
        <v>1483</v>
      </c>
      <c r="Y267" s="79"/>
      <c r="Z267" s="79"/>
      <c r="AA267" s="82" t="s">
        <v>1804</v>
      </c>
      <c r="AB267" s="79"/>
      <c r="AC267" s="79" t="b">
        <v>0</v>
      </c>
      <c r="AD267" s="79">
        <v>0</v>
      </c>
      <c r="AE267" s="82" t="s">
        <v>1938</v>
      </c>
      <c r="AF267" s="79" t="b">
        <v>0</v>
      </c>
      <c r="AG267" s="79" t="s">
        <v>1948</v>
      </c>
      <c r="AH267" s="79"/>
      <c r="AI267" s="82" t="s">
        <v>1938</v>
      </c>
      <c r="AJ267" s="79" t="b">
        <v>0</v>
      </c>
      <c r="AK267" s="79">
        <v>1</v>
      </c>
      <c r="AL267" s="82" t="s">
        <v>1938</v>
      </c>
      <c r="AM267" s="79" t="s">
        <v>1977</v>
      </c>
      <c r="AN267" s="79" t="b">
        <v>0</v>
      </c>
      <c r="AO267" s="82" t="s">
        <v>1804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36</v>
      </c>
      <c r="BC267" s="78" t="str">
        <f>REPLACE(INDEX(GroupVertices[Group],MATCH(Edges[[#This Row],[Vertex 2]],GroupVertices[Vertex],0)),1,1,"")</f>
        <v>36</v>
      </c>
      <c r="BD267" s="48">
        <v>0</v>
      </c>
      <c r="BE267" s="49">
        <v>0</v>
      </c>
      <c r="BF267" s="48">
        <v>2</v>
      </c>
      <c r="BG267" s="49">
        <v>7.407407407407407</v>
      </c>
      <c r="BH267" s="48">
        <v>0</v>
      </c>
      <c r="BI267" s="49">
        <v>0</v>
      </c>
      <c r="BJ267" s="48">
        <v>25</v>
      </c>
      <c r="BK267" s="49">
        <v>92.5925925925926</v>
      </c>
      <c r="BL267" s="48">
        <v>27</v>
      </c>
    </row>
    <row r="268" spans="1:64" ht="15">
      <c r="A268" s="64" t="s">
        <v>366</v>
      </c>
      <c r="B268" s="64" t="s">
        <v>365</v>
      </c>
      <c r="C268" s="65" t="s">
        <v>5566</v>
      </c>
      <c r="D268" s="66">
        <v>3</v>
      </c>
      <c r="E268" s="67" t="s">
        <v>132</v>
      </c>
      <c r="F268" s="68">
        <v>35</v>
      </c>
      <c r="G268" s="65"/>
      <c r="H268" s="69"/>
      <c r="I268" s="70"/>
      <c r="J268" s="70"/>
      <c r="K268" s="34" t="s">
        <v>65</v>
      </c>
      <c r="L268" s="77">
        <v>268</v>
      </c>
      <c r="M268" s="77"/>
      <c r="N268" s="72"/>
      <c r="O268" s="79" t="s">
        <v>495</v>
      </c>
      <c r="P268" s="81">
        <v>43688.80106481481</v>
      </c>
      <c r="Q268" s="79" t="s">
        <v>640</v>
      </c>
      <c r="R268" s="79"/>
      <c r="S268" s="79"/>
      <c r="T268" s="79"/>
      <c r="U268" s="79"/>
      <c r="V268" s="84" t="s">
        <v>1237</v>
      </c>
      <c r="W268" s="81">
        <v>43688.80106481481</v>
      </c>
      <c r="X268" s="84" t="s">
        <v>1484</v>
      </c>
      <c r="Y268" s="79"/>
      <c r="Z268" s="79"/>
      <c r="AA268" s="82" t="s">
        <v>1805</v>
      </c>
      <c r="AB268" s="79"/>
      <c r="AC268" s="79" t="b">
        <v>0</v>
      </c>
      <c r="AD268" s="79">
        <v>0</v>
      </c>
      <c r="AE268" s="82" t="s">
        <v>1938</v>
      </c>
      <c r="AF268" s="79" t="b">
        <v>0</v>
      </c>
      <c r="AG268" s="79" t="s">
        <v>1948</v>
      </c>
      <c r="AH268" s="79"/>
      <c r="AI268" s="82" t="s">
        <v>1938</v>
      </c>
      <c r="AJ268" s="79" t="b">
        <v>0</v>
      </c>
      <c r="AK268" s="79">
        <v>1</v>
      </c>
      <c r="AL268" s="82" t="s">
        <v>1804</v>
      </c>
      <c r="AM268" s="79" t="s">
        <v>1961</v>
      </c>
      <c r="AN268" s="79" t="b">
        <v>0</v>
      </c>
      <c r="AO268" s="82" t="s">
        <v>1804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36</v>
      </c>
      <c r="BC268" s="78" t="str">
        <f>REPLACE(INDEX(GroupVertices[Group],MATCH(Edges[[#This Row],[Vertex 2]],GroupVertices[Vertex],0)),1,1,"")</f>
        <v>36</v>
      </c>
      <c r="BD268" s="48">
        <v>0</v>
      </c>
      <c r="BE268" s="49">
        <v>0</v>
      </c>
      <c r="BF268" s="48">
        <v>2</v>
      </c>
      <c r="BG268" s="49">
        <v>10.526315789473685</v>
      </c>
      <c r="BH268" s="48">
        <v>0</v>
      </c>
      <c r="BI268" s="49">
        <v>0</v>
      </c>
      <c r="BJ268" s="48">
        <v>17</v>
      </c>
      <c r="BK268" s="49">
        <v>89.47368421052632</v>
      </c>
      <c r="BL268" s="48">
        <v>19</v>
      </c>
    </row>
    <row r="269" spans="1:64" ht="15">
      <c r="A269" s="64" t="s">
        <v>367</v>
      </c>
      <c r="B269" s="64" t="s">
        <v>476</v>
      </c>
      <c r="C269" s="65" t="s">
        <v>5566</v>
      </c>
      <c r="D269" s="66">
        <v>3</v>
      </c>
      <c r="E269" s="67" t="s">
        <v>132</v>
      </c>
      <c r="F269" s="68">
        <v>35</v>
      </c>
      <c r="G269" s="65"/>
      <c r="H269" s="69"/>
      <c r="I269" s="70"/>
      <c r="J269" s="70"/>
      <c r="K269" s="34" t="s">
        <v>65</v>
      </c>
      <c r="L269" s="77">
        <v>269</v>
      </c>
      <c r="M269" s="77"/>
      <c r="N269" s="72"/>
      <c r="O269" s="79" t="s">
        <v>495</v>
      </c>
      <c r="P269" s="81">
        <v>43688.8696875</v>
      </c>
      <c r="Q269" s="79" t="s">
        <v>641</v>
      </c>
      <c r="R269" s="84" t="s">
        <v>782</v>
      </c>
      <c r="S269" s="79" t="s">
        <v>836</v>
      </c>
      <c r="T269" s="79" t="s">
        <v>976</v>
      </c>
      <c r="U269" s="79"/>
      <c r="V269" s="84" t="s">
        <v>1238</v>
      </c>
      <c r="W269" s="81">
        <v>43688.8696875</v>
      </c>
      <c r="X269" s="84" t="s">
        <v>1485</v>
      </c>
      <c r="Y269" s="79"/>
      <c r="Z269" s="79"/>
      <c r="AA269" s="82" t="s">
        <v>1806</v>
      </c>
      <c r="AB269" s="79"/>
      <c r="AC269" s="79" t="b">
        <v>0</v>
      </c>
      <c r="AD269" s="79">
        <v>0</v>
      </c>
      <c r="AE269" s="82" t="s">
        <v>1938</v>
      </c>
      <c r="AF269" s="79" t="b">
        <v>0</v>
      </c>
      <c r="AG269" s="79" t="s">
        <v>1948</v>
      </c>
      <c r="AH269" s="79"/>
      <c r="AI269" s="82" t="s">
        <v>1938</v>
      </c>
      <c r="AJ269" s="79" t="b">
        <v>0</v>
      </c>
      <c r="AK269" s="79">
        <v>0</v>
      </c>
      <c r="AL269" s="82" t="s">
        <v>1938</v>
      </c>
      <c r="AM269" s="79" t="s">
        <v>1966</v>
      </c>
      <c r="AN269" s="79" t="b">
        <v>0</v>
      </c>
      <c r="AO269" s="82" t="s">
        <v>1806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35</v>
      </c>
      <c r="BC269" s="78" t="str">
        <f>REPLACE(INDEX(GroupVertices[Group],MATCH(Edges[[#This Row],[Vertex 2]],GroupVertices[Vertex],0)),1,1,"")</f>
        <v>35</v>
      </c>
      <c r="BD269" s="48">
        <v>1</v>
      </c>
      <c r="BE269" s="49">
        <v>4.3478260869565215</v>
      </c>
      <c r="BF269" s="48">
        <v>1</v>
      </c>
      <c r="BG269" s="49">
        <v>4.3478260869565215</v>
      </c>
      <c r="BH269" s="48">
        <v>0</v>
      </c>
      <c r="BI269" s="49">
        <v>0</v>
      </c>
      <c r="BJ269" s="48">
        <v>21</v>
      </c>
      <c r="BK269" s="49">
        <v>91.30434782608695</v>
      </c>
      <c r="BL269" s="48">
        <v>23</v>
      </c>
    </row>
    <row r="270" spans="1:64" ht="15">
      <c r="A270" s="64" t="s">
        <v>368</v>
      </c>
      <c r="B270" s="64" t="s">
        <v>368</v>
      </c>
      <c r="C270" s="65" t="s">
        <v>5566</v>
      </c>
      <c r="D270" s="66">
        <v>3</v>
      </c>
      <c r="E270" s="67" t="s">
        <v>132</v>
      </c>
      <c r="F270" s="68">
        <v>35</v>
      </c>
      <c r="G270" s="65"/>
      <c r="H270" s="69"/>
      <c r="I270" s="70"/>
      <c r="J270" s="70"/>
      <c r="K270" s="34" t="s">
        <v>65</v>
      </c>
      <c r="L270" s="77">
        <v>270</v>
      </c>
      <c r="M270" s="77"/>
      <c r="N270" s="72"/>
      <c r="O270" s="79" t="s">
        <v>176</v>
      </c>
      <c r="P270" s="81">
        <v>43686.104375</v>
      </c>
      <c r="Q270" s="79" t="s">
        <v>642</v>
      </c>
      <c r="R270" s="84" t="s">
        <v>783</v>
      </c>
      <c r="S270" s="79" t="s">
        <v>866</v>
      </c>
      <c r="T270" s="79" t="s">
        <v>977</v>
      </c>
      <c r="U270" s="84" t="s">
        <v>1076</v>
      </c>
      <c r="V270" s="84" t="s">
        <v>1076</v>
      </c>
      <c r="W270" s="81">
        <v>43686.104375</v>
      </c>
      <c r="X270" s="84" t="s">
        <v>1486</v>
      </c>
      <c r="Y270" s="79"/>
      <c r="Z270" s="79"/>
      <c r="AA270" s="82" t="s">
        <v>1807</v>
      </c>
      <c r="AB270" s="79"/>
      <c r="AC270" s="79" t="b">
        <v>0</v>
      </c>
      <c r="AD270" s="79">
        <v>0</v>
      </c>
      <c r="AE270" s="82" t="s">
        <v>1938</v>
      </c>
      <c r="AF270" s="79" t="b">
        <v>0</v>
      </c>
      <c r="AG270" s="79" t="s">
        <v>1948</v>
      </c>
      <c r="AH270" s="79"/>
      <c r="AI270" s="82" t="s">
        <v>1938</v>
      </c>
      <c r="AJ270" s="79" t="b">
        <v>0</v>
      </c>
      <c r="AK270" s="79">
        <v>1</v>
      </c>
      <c r="AL270" s="82" t="s">
        <v>1938</v>
      </c>
      <c r="AM270" s="79" t="s">
        <v>1978</v>
      </c>
      <c r="AN270" s="79" t="b">
        <v>0</v>
      </c>
      <c r="AO270" s="82" t="s">
        <v>1807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25</v>
      </c>
      <c r="BC270" s="78" t="str">
        <f>REPLACE(INDEX(GroupVertices[Group],MATCH(Edges[[#This Row],[Vertex 2]],GroupVertices[Vertex],0)),1,1,"")</f>
        <v>25</v>
      </c>
      <c r="BD270" s="48">
        <v>1</v>
      </c>
      <c r="BE270" s="49">
        <v>3.125</v>
      </c>
      <c r="BF270" s="48">
        <v>0</v>
      </c>
      <c r="BG270" s="49">
        <v>0</v>
      </c>
      <c r="BH270" s="48">
        <v>0</v>
      </c>
      <c r="BI270" s="49">
        <v>0</v>
      </c>
      <c r="BJ270" s="48">
        <v>31</v>
      </c>
      <c r="BK270" s="49">
        <v>96.875</v>
      </c>
      <c r="BL270" s="48">
        <v>32</v>
      </c>
    </row>
    <row r="271" spans="1:64" ht="15">
      <c r="A271" s="64" t="s">
        <v>369</v>
      </c>
      <c r="B271" s="64" t="s">
        <v>368</v>
      </c>
      <c r="C271" s="65" t="s">
        <v>5566</v>
      </c>
      <c r="D271" s="66">
        <v>3</v>
      </c>
      <c r="E271" s="67" t="s">
        <v>132</v>
      </c>
      <c r="F271" s="68">
        <v>35</v>
      </c>
      <c r="G271" s="65"/>
      <c r="H271" s="69"/>
      <c r="I271" s="70"/>
      <c r="J271" s="70"/>
      <c r="K271" s="34" t="s">
        <v>65</v>
      </c>
      <c r="L271" s="77">
        <v>271</v>
      </c>
      <c r="M271" s="77"/>
      <c r="N271" s="72"/>
      <c r="O271" s="79" t="s">
        <v>495</v>
      </c>
      <c r="P271" s="81">
        <v>43689.01395833334</v>
      </c>
      <c r="Q271" s="79" t="s">
        <v>593</v>
      </c>
      <c r="R271" s="79"/>
      <c r="S271" s="79"/>
      <c r="T271" s="79"/>
      <c r="U271" s="79"/>
      <c r="V271" s="84" t="s">
        <v>1239</v>
      </c>
      <c r="W271" s="81">
        <v>43689.01395833334</v>
      </c>
      <c r="X271" s="84" t="s">
        <v>1487</v>
      </c>
      <c r="Y271" s="79"/>
      <c r="Z271" s="79"/>
      <c r="AA271" s="82" t="s">
        <v>1808</v>
      </c>
      <c r="AB271" s="79"/>
      <c r="AC271" s="79" t="b">
        <v>0</v>
      </c>
      <c r="AD271" s="79">
        <v>0</v>
      </c>
      <c r="AE271" s="82" t="s">
        <v>1938</v>
      </c>
      <c r="AF271" s="79" t="b">
        <v>0</v>
      </c>
      <c r="AG271" s="79" t="s">
        <v>1948</v>
      </c>
      <c r="AH271" s="79"/>
      <c r="AI271" s="82" t="s">
        <v>1938</v>
      </c>
      <c r="AJ271" s="79" t="b">
        <v>0</v>
      </c>
      <c r="AK271" s="79">
        <v>2</v>
      </c>
      <c r="AL271" s="82" t="s">
        <v>1807</v>
      </c>
      <c r="AM271" s="79" t="s">
        <v>1959</v>
      </c>
      <c r="AN271" s="79" t="b">
        <v>0</v>
      </c>
      <c r="AO271" s="82" t="s">
        <v>1807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25</v>
      </c>
      <c r="BC271" s="78" t="str">
        <f>REPLACE(INDEX(GroupVertices[Group],MATCH(Edges[[#This Row],[Vertex 2]],GroupVertices[Vertex],0)),1,1,"")</f>
        <v>25</v>
      </c>
      <c r="BD271" s="48">
        <v>1</v>
      </c>
      <c r="BE271" s="49">
        <v>3.7037037037037037</v>
      </c>
      <c r="BF271" s="48">
        <v>0</v>
      </c>
      <c r="BG271" s="49">
        <v>0</v>
      </c>
      <c r="BH271" s="48">
        <v>0</v>
      </c>
      <c r="BI271" s="49">
        <v>0</v>
      </c>
      <c r="BJ271" s="48">
        <v>26</v>
      </c>
      <c r="BK271" s="49">
        <v>96.29629629629629</v>
      </c>
      <c r="BL271" s="48">
        <v>27</v>
      </c>
    </row>
    <row r="272" spans="1:64" ht="15">
      <c r="A272" s="64" t="s">
        <v>370</v>
      </c>
      <c r="B272" s="64" t="s">
        <v>477</v>
      </c>
      <c r="C272" s="65" t="s">
        <v>5566</v>
      </c>
      <c r="D272" s="66">
        <v>3</v>
      </c>
      <c r="E272" s="67" t="s">
        <v>132</v>
      </c>
      <c r="F272" s="68">
        <v>35</v>
      </c>
      <c r="G272" s="65"/>
      <c r="H272" s="69"/>
      <c r="I272" s="70"/>
      <c r="J272" s="70"/>
      <c r="K272" s="34" t="s">
        <v>65</v>
      </c>
      <c r="L272" s="77">
        <v>272</v>
      </c>
      <c r="M272" s="77"/>
      <c r="N272" s="72"/>
      <c r="O272" s="79" t="s">
        <v>495</v>
      </c>
      <c r="P272" s="81">
        <v>43689.40935185185</v>
      </c>
      <c r="Q272" s="79" t="s">
        <v>643</v>
      </c>
      <c r="R272" s="79" t="s">
        <v>784</v>
      </c>
      <c r="S272" s="79" t="s">
        <v>867</v>
      </c>
      <c r="T272" s="79" t="s">
        <v>978</v>
      </c>
      <c r="U272" s="79"/>
      <c r="V272" s="84" t="s">
        <v>1240</v>
      </c>
      <c r="W272" s="81">
        <v>43689.40935185185</v>
      </c>
      <c r="X272" s="84" t="s">
        <v>1488</v>
      </c>
      <c r="Y272" s="79"/>
      <c r="Z272" s="79"/>
      <c r="AA272" s="82" t="s">
        <v>1809</v>
      </c>
      <c r="AB272" s="79"/>
      <c r="AC272" s="79" t="b">
        <v>0</v>
      </c>
      <c r="AD272" s="79">
        <v>3</v>
      </c>
      <c r="AE272" s="82" t="s">
        <v>1938</v>
      </c>
      <c r="AF272" s="79" t="b">
        <v>1</v>
      </c>
      <c r="AG272" s="79" t="s">
        <v>1948</v>
      </c>
      <c r="AH272" s="79"/>
      <c r="AI272" s="82" t="s">
        <v>1955</v>
      </c>
      <c r="AJ272" s="79" t="b">
        <v>0</v>
      </c>
      <c r="AK272" s="79">
        <v>0</v>
      </c>
      <c r="AL272" s="82" t="s">
        <v>1938</v>
      </c>
      <c r="AM272" s="79" t="s">
        <v>1959</v>
      </c>
      <c r="AN272" s="79" t="b">
        <v>0</v>
      </c>
      <c r="AO272" s="82" t="s">
        <v>1809</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24</v>
      </c>
      <c r="BC272" s="78" t="str">
        <f>REPLACE(INDEX(GroupVertices[Group],MATCH(Edges[[#This Row],[Vertex 2]],GroupVertices[Vertex],0)),1,1,"")</f>
        <v>24</v>
      </c>
      <c r="BD272" s="48"/>
      <c r="BE272" s="49"/>
      <c r="BF272" s="48"/>
      <c r="BG272" s="49"/>
      <c r="BH272" s="48"/>
      <c r="BI272" s="49"/>
      <c r="BJ272" s="48"/>
      <c r="BK272" s="49"/>
      <c r="BL272" s="48"/>
    </row>
    <row r="273" spans="1:64" ht="15">
      <c r="A273" s="64" t="s">
        <v>370</v>
      </c>
      <c r="B273" s="64" t="s">
        <v>478</v>
      </c>
      <c r="C273" s="65" t="s">
        <v>5566</v>
      </c>
      <c r="D273" s="66">
        <v>3</v>
      </c>
      <c r="E273" s="67" t="s">
        <v>132</v>
      </c>
      <c r="F273" s="68">
        <v>35</v>
      </c>
      <c r="G273" s="65"/>
      <c r="H273" s="69"/>
      <c r="I273" s="70"/>
      <c r="J273" s="70"/>
      <c r="K273" s="34" t="s">
        <v>65</v>
      </c>
      <c r="L273" s="77">
        <v>273</v>
      </c>
      <c r="M273" s="77"/>
      <c r="N273" s="72"/>
      <c r="O273" s="79" t="s">
        <v>495</v>
      </c>
      <c r="P273" s="81">
        <v>43689.40935185185</v>
      </c>
      <c r="Q273" s="79" t="s">
        <v>643</v>
      </c>
      <c r="R273" s="79" t="s">
        <v>784</v>
      </c>
      <c r="S273" s="79" t="s">
        <v>867</v>
      </c>
      <c r="T273" s="79" t="s">
        <v>978</v>
      </c>
      <c r="U273" s="79"/>
      <c r="V273" s="84" t="s">
        <v>1240</v>
      </c>
      <c r="W273" s="81">
        <v>43689.40935185185</v>
      </c>
      <c r="X273" s="84" t="s">
        <v>1488</v>
      </c>
      <c r="Y273" s="79"/>
      <c r="Z273" s="79"/>
      <c r="AA273" s="82" t="s">
        <v>1809</v>
      </c>
      <c r="AB273" s="79"/>
      <c r="AC273" s="79" t="b">
        <v>0</v>
      </c>
      <c r="AD273" s="79">
        <v>3</v>
      </c>
      <c r="AE273" s="82" t="s">
        <v>1938</v>
      </c>
      <c r="AF273" s="79" t="b">
        <v>1</v>
      </c>
      <c r="AG273" s="79" t="s">
        <v>1948</v>
      </c>
      <c r="AH273" s="79"/>
      <c r="AI273" s="82" t="s">
        <v>1955</v>
      </c>
      <c r="AJ273" s="79" t="b">
        <v>0</v>
      </c>
      <c r="AK273" s="79">
        <v>0</v>
      </c>
      <c r="AL273" s="82" t="s">
        <v>1938</v>
      </c>
      <c r="AM273" s="79" t="s">
        <v>1959</v>
      </c>
      <c r="AN273" s="79" t="b">
        <v>0</v>
      </c>
      <c r="AO273" s="82" t="s">
        <v>1809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24</v>
      </c>
      <c r="BC273" s="78" t="str">
        <f>REPLACE(INDEX(GroupVertices[Group],MATCH(Edges[[#This Row],[Vertex 2]],GroupVertices[Vertex],0)),1,1,"")</f>
        <v>24</v>
      </c>
      <c r="BD273" s="48">
        <v>0</v>
      </c>
      <c r="BE273" s="49">
        <v>0</v>
      </c>
      <c r="BF273" s="48">
        <v>1</v>
      </c>
      <c r="BG273" s="49">
        <v>2.5641025641025643</v>
      </c>
      <c r="BH273" s="48">
        <v>0</v>
      </c>
      <c r="BI273" s="49">
        <v>0</v>
      </c>
      <c r="BJ273" s="48">
        <v>38</v>
      </c>
      <c r="BK273" s="49">
        <v>97.43589743589743</v>
      </c>
      <c r="BL273" s="48">
        <v>39</v>
      </c>
    </row>
    <row r="274" spans="1:64" ht="15">
      <c r="A274" s="64" t="s">
        <v>371</v>
      </c>
      <c r="B274" s="64" t="s">
        <v>371</v>
      </c>
      <c r="C274" s="65" t="s">
        <v>5566</v>
      </c>
      <c r="D274" s="66">
        <v>3</v>
      </c>
      <c r="E274" s="67" t="s">
        <v>132</v>
      </c>
      <c r="F274" s="68">
        <v>35</v>
      </c>
      <c r="G274" s="65"/>
      <c r="H274" s="69"/>
      <c r="I274" s="70"/>
      <c r="J274" s="70"/>
      <c r="K274" s="34" t="s">
        <v>65</v>
      </c>
      <c r="L274" s="77">
        <v>274</v>
      </c>
      <c r="M274" s="77"/>
      <c r="N274" s="72"/>
      <c r="O274" s="79" t="s">
        <v>176</v>
      </c>
      <c r="P274" s="81">
        <v>43689.48787037037</v>
      </c>
      <c r="Q274" s="79" t="s">
        <v>644</v>
      </c>
      <c r="R274" s="79"/>
      <c r="S274" s="79"/>
      <c r="T274" s="79" t="s">
        <v>979</v>
      </c>
      <c r="U274" s="79"/>
      <c r="V274" s="84" t="s">
        <v>1241</v>
      </c>
      <c r="W274" s="81">
        <v>43689.48787037037</v>
      </c>
      <c r="X274" s="84" t="s">
        <v>1489</v>
      </c>
      <c r="Y274" s="79"/>
      <c r="Z274" s="79"/>
      <c r="AA274" s="82" t="s">
        <v>1810</v>
      </c>
      <c r="AB274" s="79"/>
      <c r="AC274" s="79" t="b">
        <v>0</v>
      </c>
      <c r="AD274" s="79">
        <v>0</v>
      </c>
      <c r="AE274" s="82" t="s">
        <v>1938</v>
      </c>
      <c r="AF274" s="79" t="b">
        <v>0</v>
      </c>
      <c r="AG274" s="79" t="s">
        <v>1948</v>
      </c>
      <c r="AH274" s="79"/>
      <c r="AI274" s="82" t="s">
        <v>1938</v>
      </c>
      <c r="AJ274" s="79" t="b">
        <v>0</v>
      </c>
      <c r="AK274" s="79">
        <v>0</v>
      </c>
      <c r="AL274" s="82" t="s">
        <v>1938</v>
      </c>
      <c r="AM274" s="79" t="s">
        <v>1961</v>
      </c>
      <c r="AN274" s="79" t="b">
        <v>0</v>
      </c>
      <c r="AO274" s="82" t="s">
        <v>1810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2</v>
      </c>
      <c r="BE274" s="49">
        <v>11.764705882352942</v>
      </c>
      <c r="BF274" s="48">
        <v>0</v>
      </c>
      <c r="BG274" s="49">
        <v>0</v>
      </c>
      <c r="BH274" s="48">
        <v>0</v>
      </c>
      <c r="BI274" s="49">
        <v>0</v>
      </c>
      <c r="BJ274" s="48">
        <v>15</v>
      </c>
      <c r="BK274" s="49">
        <v>88.23529411764706</v>
      </c>
      <c r="BL274" s="48">
        <v>17</v>
      </c>
    </row>
    <row r="275" spans="1:64" ht="15">
      <c r="A275" s="64" t="s">
        <v>372</v>
      </c>
      <c r="B275" s="64" t="s">
        <v>479</v>
      </c>
      <c r="C275" s="65" t="s">
        <v>5566</v>
      </c>
      <c r="D275" s="66">
        <v>3</v>
      </c>
      <c r="E275" s="67" t="s">
        <v>132</v>
      </c>
      <c r="F275" s="68">
        <v>35</v>
      </c>
      <c r="G275" s="65"/>
      <c r="H275" s="69"/>
      <c r="I275" s="70"/>
      <c r="J275" s="70"/>
      <c r="K275" s="34" t="s">
        <v>65</v>
      </c>
      <c r="L275" s="77">
        <v>275</v>
      </c>
      <c r="M275" s="77"/>
      <c r="N275" s="72"/>
      <c r="O275" s="79" t="s">
        <v>495</v>
      </c>
      <c r="P275" s="81">
        <v>43689.50262731482</v>
      </c>
      <c r="Q275" s="79" t="s">
        <v>645</v>
      </c>
      <c r="R275" s="79"/>
      <c r="S275" s="79"/>
      <c r="T275" s="79" t="s">
        <v>893</v>
      </c>
      <c r="U275" s="84" t="s">
        <v>1077</v>
      </c>
      <c r="V275" s="84" t="s">
        <v>1077</v>
      </c>
      <c r="W275" s="81">
        <v>43689.50262731482</v>
      </c>
      <c r="X275" s="84" t="s">
        <v>1490</v>
      </c>
      <c r="Y275" s="79"/>
      <c r="Z275" s="79"/>
      <c r="AA275" s="82" t="s">
        <v>1811</v>
      </c>
      <c r="AB275" s="79"/>
      <c r="AC275" s="79" t="b">
        <v>0</v>
      </c>
      <c r="AD275" s="79">
        <v>5</v>
      </c>
      <c r="AE275" s="82" t="s">
        <v>1938</v>
      </c>
      <c r="AF275" s="79" t="b">
        <v>0</v>
      </c>
      <c r="AG275" s="79" t="s">
        <v>1948</v>
      </c>
      <c r="AH275" s="79"/>
      <c r="AI275" s="82" t="s">
        <v>1938</v>
      </c>
      <c r="AJ275" s="79" t="b">
        <v>0</v>
      </c>
      <c r="AK275" s="79">
        <v>1</v>
      </c>
      <c r="AL275" s="82" t="s">
        <v>1938</v>
      </c>
      <c r="AM275" s="79" t="s">
        <v>1961</v>
      </c>
      <c r="AN275" s="79" t="b">
        <v>0</v>
      </c>
      <c r="AO275" s="82" t="s">
        <v>1811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9</v>
      </c>
      <c r="BC275" s="78" t="str">
        <f>REPLACE(INDEX(GroupVertices[Group],MATCH(Edges[[#This Row],[Vertex 2]],GroupVertices[Vertex],0)),1,1,"")</f>
        <v>9</v>
      </c>
      <c r="BD275" s="48"/>
      <c r="BE275" s="49"/>
      <c r="BF275" s="48"/>
      <c r="BG275" s="49"/>
      <c r="BH275" s="48"/>
      <c r="BI275" s="49"/>
      <c r="BJ275" s="48"/>
      <c r="BK275" s="49"/>
      <c r="BL275" s="48"/>
    </row>
    <row r="276" spans="1:64" ht="15">
      <c r="A276" s="64" t="s">
        <v>373</v>
      </c>
      <c r="B276" s="64" t="s">
        <v>445</v>
      </c>
      <c r="C276" s="65" t="s">
        <v>5566</v>
      </c>
      <c r="D276" s="66">
        <v>3</v>
      </c>
      <c r="E276" s="67" t="s">
        <v>132</v>
      </c>
      <c r="F276" s="68">
        <v>35</v>
      </c>
      <c r="G276" s="65"/>
      <c r="H276" s="69"/>
      <c r="I276" s="70"/>
      <c r="J276" s="70"/>
      <c r="K276" s="34" t="s">
        <v>65</v>
      </c>
      <c r="L276" s="77">
        <v>276</v>
      </c>
      <c r="M276" s="77"/>
      <c r="N276" s="72"/>
      <c r="O276" s="79" t="s">
        <v>495</v>
      </c>
      <c r="P276" s="81">
        <v>43684.54305555556</v>
      </c>
      <c r="Q276" s="79" t="s">
        <v>646</v>
      </c>
      <c r="R276" s="84" t="s">
        <v>785</v>
      </c>
      <c r="S276" s="79" t="s">
        <v>868</v>
      </c>
      <c r="T276" s="79" t="s">
        <v>980</v>
      </c>
      <c r="U276" s="79"/>
      <c r="V276" s="84" t="s">
        <v>1242</v>
      </c>
      <c r="W276" s="81">
        <v>43684.54305555556</v>
      </c>
      <c r="X276" s="84" t="s">
        <v>1491</v>
      </c>
      <c r="Y276" s="79"/>
      <c r="Z276" s="79"/>
      <c r="AA276" s="82" t="s">
        <v>1812</v>
      </c>
      <c r="AB276" s="79"/>
      <c r="AC276" s="79" t="b">
        <v>0</v>
      </c>
      <c r="AD276" s="79">
        <v>1</v>
      </c>
      <c r="AE276" s="82" t="s">
        <v>1938</v>
      </c>
      <c r="AF276" s="79" t="b">
        <v>0</v>
      </c>
      <c r="AG276" s="79" t="s">
        <v>1948</v>
      </c>
      <c r="AH276" s="79"/>
      <c r="AI276" s="82" t="s">
        <v>1938</v>
      </c>
      <c r="AJ276" s="79" t="b">
        <v>0</v>
      </c>
      <c r="AK276" s="79">
        <v>0</v>
      </c>
      <c r="AL276" s="82" t="s">
        <v>1938</v>
      </c>
      <c r="AM276" s="79" t="s">
        <v>1959</v>
      </c>
      <c r="AN276" s="79" t="b">
        <v>0</v>
      </c>
      <c r="AO276" s="82" t="s">
        <v>1812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26</v>
      </c>
      <c r="BK276" s="49">
        <v>100</v>
      </c>
      <c r="BL276" s="48">
        <v>26</v>
      </c>
    </row>
    <row r="277" spans="1:64" ht="15">
      <c r="A277" s="64" t="s">
        <v>372</v>
      </c>
      <c r="B277" s="64" t="s">
        <v>374</v>
      </c>
      <c r="C277" s="65" t="s">
        <v>5566</v>
      </c>
      <c r="D277" s="66">
        <v>3</v>
      </c>
      <c r="E277" s="67" t="s">
        <v>132</v>
      </c>
      <c r="F277" s="68">
        <v>35</v>
      </c>
      <c r="G277" s="65"/>
      <c r="H277" s="69"/>
      <c r="I277" s="70"/>
      <c r="J277" s="70"/>
      <c r="K277" s="34" t="s">
        <v>66</v>
      </c>
      <c r="L277" s="77">
        <v>277</v>
      </c>
      <c r="M277" s="77"/>
      <c r="N277" s="72"/>
      <c r="O277" s="79" t="s">
        <v>495</v>
      </c>
      <c r="P277" s="81">
        <v>43689.50262731482</v>
      </c>
      <c r="Q277" s="79" t="s">
        <v>645</v>
      </c>
      <c r="R277" s="79"/>
      <c r="S277" s="79"/>
      <c r="T277" s="79" t="s">
        <v>893</v>
      </c>
      <c r="U277" s="84" t="s">
        <v>1077</v>
      </c>
      <c r="V277" s="84" t="s">
        <v>1077</v>
      </c>
      <c r="W277" s="81">
        <v>43689.50262731482</v>
      </c>
      <c r="X277" s="84" t="s">
        <v>1490</v>
      </c>
      <c r="Y277" s="79"/>
      <c r="Z277" s="79"/>
      <c r="AA277" s="82" t="s">
        <v>1811</v>
      </c>
      <c r="AB277" s="79"/>
      <c r="AC277" s="79" t="b">
        <v>0</v>
      </c>
      <c r="AD277" s="79">
        <v>5</v>
      </c>
      <c r="AE277" s="82" t="s">
        <v>1938</v>
      </c>
      <c r="AF277" s="79" t="b">
        <v>0</v>
      </c>
      <c r="AG277" s="79" t="s">
        <v>1948</v>
      </c>
      <c r="AH277" s="79"/>
      <c r="AI277" s="82" t="s">
        <v>1938</v>
      </c>
      <c r="AJ277" s="79" t="b">
        <v>0</v>
      </c>
      <c r="AK277" s="79">
        <v>1</v>
      </c>
      <c r="AL277" s="82" t="s">
        <v>1938</v>
      </c>
      <c r="AM277" s="79" t="s">
        <v>1961</v>
      </c>
      <c r="AN277" s="79" t="b">
        <v>0</v>
      </c>
      <c r="AO277" s="82" t="s">
        <v>1811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9</v>
      </c>
      <c r="BC277" s="78" t="str">
        <f>REPLACE(INDEX(GroupVertices[Group],MATCH(Edges[[#This Row],[Vertex 2]],GroupVertices[Vertex],0)),1,1,"")</f>
        <v>9</v>
      </c>
      <c r="BD277" s="48"/>
      <c r="BE277" s="49"/>
      <c r="BF277" s="48"/>
      <c r="BG277" s="49"/>
      <c r="BH277" s="48"/>
      <c r="BI277" s="49"/>
      <c r="BJ277" s="48"/>
      <c r="BK277" s="49"/>
      <c r="BL277" s="48"/>
    </row>
    <row r="278" spans="1:64" ht="15">
      <c r="A278" s="64" t="s">
        <v>374</v>
      </c>
      <c r="B278" s="64" t="s">
        <v>480</v>
      </c>
      <c r="C278" s="65" t="s">
        <v>5566</v>
      </c>
      <c r="D278" s="66">
        <v>3</v>
      </c>
      <c r="E278" s="67" t="s">
        <v>132</v>
      </c>
      <c r="F278" s="68">
        <v>35</v>
      </c>
      <c r="G278" s="65"/>
      <c r="H278" s="69"/>
      <c r="I278" s="70"/>
      <c r="J278" s="70"/>
      <c r="K278" s="34" t="s">
        <v>65</v>
      </c>
      <c r="L278" s="77">
        <v>278</v>
      </c>
      <c r="M278" s="77"/>
      <c r="N278" s="72"/>
      <c r="O278" s="79" t="s">
        <v>495</v>
      </c>
      <c r="P278" s="81">
        <v>43689.54133101852</v>
      </c>
      <c r="Q278" s="79" t="s">
        <v>647</v>
      </c>
      <c r="R278" s="79"/>
      <c r="S278" s="79"/>
      <c r="T278" s="79" t="s">
        <v>893</v>
      </c>
      <c r="U278" s="79"/>
      <c r="V278" s="84" t="s">
        <v>1243</v>
      </c>
      <c r="W278" s="81">
        <v>43689.54133101852</v>
      </c>
      <c r="X278" s="84" t="s">
        <v>1492</v>
      </c>
      <c r="Y278" s="79"/>
      <c r="Z278" s="79"/>
      <c r="AA278" s="82" t="s">
        <v>1813</v>
      </c>
      <c r="AB278" s="79"/>
      <c r="AC278" s="79" t="b">
        <v>0</v>
      </c>
      <c r="AD278" s="79">
        <v>0</v>
      </c>
      <c r="AE278" s="82" t="s">
        <v>1938</v>
      </c>
      <c r="AF278" s="79" t="b">
        <v>0</v>
      </c>
      <c r="AG278" s="79" t="s">
        <v>1948</v>
      </c>
      <c r="AH278" s="79"/>
      <c r="AI278" s="82" t="s">
        <v>1938</v>
      </c>
      <c r="AJ278" s="79" t="b">
        <v>0</v>
      </c>
      <c r="AK278" s="79">
        <v>1</v>
      </c>
      <c r="AL278" s="82" t="s">
        <v>1811</v>
      </c>
      <c r="AM278" s="79" t="s">
        <v>1959</v>
      </c>
      <c r="AN278" s="79" t="b">
        <v>0</v>
      </c>
      <c r="AO278" s="82" t="s">
        <v>1811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9</v>
      </c>
      <c r="BC278" s="78" t="str">
        <f>REPLACE(INDEX(GroupVertices[Group],MATCH(Edges[[#This Row],[Vertex 2]],GroupVertices[Vertex],0)),1,1,"")</f>
        <v>9</v>
      </c>
      <c r="BD278" s="48">
        <v>1</v>
      </c>
      <c r="BE278" s="49">
        <v>5.882352941176471</v>
      </c>
      <c r="BF278" s="48">
        <v>0</v>
      </c>
      <c r="BG278" s="49">
        <v>0</v>
      </c>
      <c r="BH278" s="48">
        <v>0</v>
      </c>
      <c r="BI278" s="49">
        <v>0</v>
      </c>
      <c r="BJ278" s="48">
        <v>16</v>
      </c>
      <c r="BK278" s="49">
        <v>94.11764705882354</v>
      </c>
      <c r="BL278" s="48">
        <v>17</v>
      </c>
    </row>
    <row r="279" spans="1:64" ht="15">
      <c r="A279" s="64" t="s">
        <v>374</v>
      </c>
      <c r="B279" s="64" t="s">
        <v>372</v>
      </c>
      <c r="C279" s="65" t="s">
        <v>5566</v>
      </c>
      <c r="D279" s="66">
        <v>3</v>
      </c>
      <c r="E279" s="67" t="s">
        <v>132</v>
      </c>
      <c r="F279" s="68">
        <v>35</v>
      </c>
      <c r="G279" s="65"/>
      <c r="H279" s="69"/>
      <c r="I279" s="70"/>
      <c r="J279" s="70"/>
      <c r="K279" s="34" t="s">
        <v>66</v>
      </c>
      <c r="L279" s="77">
        <v>279</v>
      </c>
      <c r="M279" s="77"/>
      <c r="N279" s="72"/>
      <c r="O279" s="79" t="s">
        <v>495</v>
      </c>
      <c r="P279" s="81">
        <v>43689.54133101852</v>
      </c>
      <c r="Q279" s="79" t="s">
        <v>647</v>
      </c>
      <c r="R279" s="79"/>
      <c r="S279" s="79"/>
      <c r="T279" s="79" t="s">
        <v>893</v>
      </c>
      <c r="U279" s="79"/>
      <c r="V279" s="84" t="s">
        <v>1243</v>
      </c>
      <c r="W279" s="81">
        <v>43689.54133101852</v>
      </c>
      <c r="X279" s="84" t="s">
        <v>1492</v>
      </c>
      <c r="Y279" s="79"/>
      <c r="Z279" s="79"/>
      <c r="AA279" s="82" t="s">
        <v>1813</v>
      </c>
      <c r="AB279" s="79"/>
      <c r="AC279" s="79" t="b">
        <v>0</v>
      </c>
      <c r="AD279" s="79">
        <v>0</v>
      </c>
      <c r="AE279" s="82" t="s">
        <v>1938</v>
      </c>
      <c r="AF279" s="79" t="b">
        <v>0</v>
      </c>
      <c r="AG279" s="79" t="s">
        <v>1948</v>
      </c>
      <c r="AH279" s="79"/>
      <c r="AI279" s="82" t="s">
        <v>1938</v>
      </c>
      <c r="AJ279" s="79" t="b">
        <v>0</v>
      </c>
      <c r="AK279" s="79">
        <v>1</v>
      </c>
      <c r="AL279" s="82" t="s">
        <v>1811</v>
      </c>
      <c r="AM279" s="79" t="s">
        <v>1959</v>
      </c>
      <c r="AN279" s="79" t="b">
        <v>0</v>
      </c>
      <c r="AO279" s="82" t="s">
        <v>1811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9</v>
      </c>
      <c r="BC279" s="78" t="str">
        <f>REPLACE(INDEX(GroupVertices[Group],MATCH(Edges[[#This Row],[Vertex 2]],GroupVertices[Vertex],0)),1,1,"")</f>
        <v>9</v>
      </c>
      <c r="BD279" s="48"/>
      <c r="BE279" s="49"/>
      <c r="BF279" s="48"/>
      <c r="BG279" s="49"/>
      <c r="BH279" s="48"/>
      <c r="BI279" s="49"/>
      <c r="BJ279" s="48"/>
      <c r="BK279" s="49"/>
      <c r="BL279" s="48"/>
    </row>
    <row r="280" spans="1:64" ht="15">
      <c r="A280" s="64" t="s">
        <v>375</v>
      </c>
      <c r="B280" s="64" t="s">
        <v>389</v>
      </c>
      <c r="C280" s="65" t="s">
        <v>5566</v>
      </c>
      <c r="D280" s="66">
        <v>3</v>
      </c>
      <c r="E280" s="67" t="s">
        <v>132</v>
      </c>
      <c r="F280" s="68">
        <v>35</v>
      </c>
      <c r="G280" s="65"/>
      <c r="H280" s="69"/>
      <c r="I280" s="70"/>
      <c r="J280" s="70"/>
      <c r="K280" s="34" t="s">
        <v>65</v>
      </c>
      <c r="L280" s="77">
        <v>280</v>
      </c>
      <c r="M280" s="77"/>
      <c r="N280" s="72"/>
      <c r="O280" s="79" t="s">
        <v>495</v>
      </c>
      <c r="P280" s="81">
        <v>43689.546273148146</v>
      </c>
      <c r="Q280" s="79" t="s">
        <v>648</v>
      </c>
      <c r="R280" s="79"/>
      <c r="S280" s="79"/>
      <c r="T280" s="79"/>
      <c r="U280" s="79"/>
      <c r="V280" s="84" t="s">
        <v>1244</v>
      </c>
      <c r="W280" s="81">
        <v>43689.546273148146</v>
      </c>
      <c r="X280" s="84" t="s">
        <v>1493</v>
      </c>
      <c r="Y280" s="79"/>
      <c r="Z280" s="79"/>
      <c r="AA280" s="82" t="s">
        <v>1814</v>
      </c>
      <c r="AB280" s="79"/>
      <c r="AC280" s="79" t="b">
        <v>0</v>
      </c>
      <c r="AD280" s="79">
        <v>0</v>
      </c>
      <c r="AE280" s="82" t="s">
        <v>1938</v>
      </c>
      <c r="AF280" s="79" t="b">
        <v>0</v>
      </c>
      <c r="AG280" s="79" t="s">
        <v>1948</v>
      </c>
      <c r="AH280" s="79"/>
      <c r="AI280" s="82" t="s">
        <v>1938</v>
      </c>
      <c r="AJ280" s="79" t="b">
        <v>0</v>
      </c>
      <c r="AK280" s="79">
        <v>2</v>
      </c>
      <c r="AL280" s="82" t="s">
        <v>1829</v>
      </c>
      <c r="AM280" s="79" t="s">
        <v>1961</v>
      </c>
      <c r="AN280" s="79" t="b">
        <v>0</v>
      </c>
      <c r="AO280" s="82" t="s">
        <v>1829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375</v>
      </c>
      <c r="B281" s="64" t="s">
        <v>390</v>
      </c>
      <c r="C281" s="65" t="s">
        <v>5566</v>
      </c>
      <c r="D281" s="66">
        <v>3</v>
      </c>
      <c r="E281" s="67" t="s">
        <v>132</v>
      </c>
      <c r="F281" s="68">
        <v>35</v>
      </c>
      <c r="G281" s="65"/>
      <c r="H281" s="69"/>
      <c r="I281" s="70"/>
      <c r="J281" s="70"/>
      <c r="K281" s="34" t="s">
        <v>65</v>
      </c>
      <c r="L281" s="77">
        <v>281</v>
      </c>
      <c r="M281" s="77"/>
      <c r="N281" s="72"/>
      <c r="O281" s="79" t="s">
        <v>495</v>
      </c>
      <c r="P281" s="81">
        <v>43689.546273148146</v>
      </c>
      <c r="Q281" s="79" t="s">
        <v>648</v>
      </c>
      <c r="R281" s="79"/>
      <c r="S281" s="79"/>
      <c r="T281" s="79"/>
      <c r="U281" s="79"/>
      <c r="V281" s="84" t="s">
        <v>1244</v>
      </c>
      <c r="W281" s="81">
        <v>43689.546273148146</v>
      </c>
      <c r="X281" s="84" t="s">
        <v>1493</v>
      </c>
      <c r="Y281" s="79"/>
      <c r="Z281" s="79"/>
      <c r="AA281" s="82" t="s">
        <v>1814</v>
      </c>
      <c r="AB281" s="79"/>
      <c r="AC281" s="79" t="b">
        <v>0</v>
      </c>
      <c r="AD281" s="79">
        <v>0</v>
      </c>
      <c r="AE281" s="82" t="s">
        <v>1938</v>
      </c>
      <c r="AF281" s="79" t="b">
        <v>0</v>
      </c>
      <c r="AG281" s="79" t="s">
        <v>1948</v>
      </c>
      <c r="AH281" s="79"/>
      <c r="AI281" s="82" t="s">
        <v>1938</v>
      </c>
      <c r="AJ281" s="79" t="b">
        <v>0</v>
      </c>
      <c r="AK281" s="79">
        <v>2</v>
      </c>
      <c r="AL281" s="82" t="s">
        <v>1829</v>
      </c>
      <c r="AM281" s="79" t="s">
        <v>1961</v>
      </c>
      <c r="AN281" s="79" t="b">
        <v>0</v>
      </c>
      <c r="AO281" s="82" t="s">
        <v>1829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5</v>
      </c>
      <c r="BD281" s="48">
        <v>0</v>
      </c>
      <c r="BE281" s="49">
        <v>0</v>
      </c>
      <c r="BF281" s="48">
        <v>2</v>
      </c>
      <c r="BG281" s="49">
        <v>9.523809523809524</v>
      </c>
      <c r="BH281" s="48">
        <v>0</v>
      </c>
      <c r="BI281" s="49">
        <v>0</v>
      </c>
      <c r="BJ281" s="48">
        <v>19</v>
      </c>
      <c r="BK281" s="49">
        <v>90.47619047619048</v>
      </c>
      <c r="BL281" s="48">
        <v>21</v>
      </c>
    </row>
    <row r="282" spans="1:64" ht="15">
      <c r="A282" s="64" t="s">
        <v>375</v>
      </c>
      <c r="B282" s="64" t="s">
        <v>373</v>
      </c>
      <c r="C282" s="65" t="s">
        <v>5566</v>
      </c>
      <c r="D282" s="66">
        <v>3</v>
      </c>
      <c r="E282" s="67" t="s">
        <v>132</v>
      </c>
      <c r="F282" s="68">
        <v>35</v>
      </c>
      <c r="G282" s="65"/>
      <c r="H282" s="69"/>
      <c r="I282" s="70"/>
      <c r="J282" s="70"/>
      <c r="K282" s="34" t="s">
        <v>65</v>
      </c>
      <c r="L282" s="77">
        <v>282</v>
      </c>
      <c r="M282" s="77"/>
      <c r="N282" s="72"/>
      <c r="O282" s="79" t="s">
        <v>495</v>
      </c>
      <c r="P282" s="81">
        <v>43689.546273148146</v>
      </c>
      <c r="Q282" s="79" t="s">
        <v>648</v>
      </c>
      <c r="R282" s="79"/>
      <c r="S282" s="79"/>
      <c r="T282" s="79"/>
      <c r="U282" s="79"/>
      <c r="V282" s="84" t="s">
        <v>1244</v>
      </c>
      <c r="W282" s="81">
        <v>43689.546273148146</v>
      </c>
      <c r="X282" s="84" t="s">
        <v>1493</v>
      </c>
      <c r="Y282" s="79"/>
      <c r="Z282" s="79"/>
      <c r="AA282" s="82" t="s">
        <v>1814</v>
      </c>
      <c r="AB282" s="79"/>
      <c r="AC282" s="79" t="b">
        <v>0</v>
      </c>
      <c r="AD282" s="79">
        <v>0</v>
      </c>
      <c r="AE282" s="82" t="s">
        <v>1938</v>
      </c>
      <c r="AF282" s="79" t="b">
        <v>0</v>
      </c>
      <c r="AG282" s="79" t="s">
        <v>1948</v>
      </c>
      <c r="AH282" s="79"/>
      <c r="AI282" s="82" t="s">
        <v>1938</v>
      </c>
      <c r="AJ282" s="79" t="b">
        <v>0</v>
      </c>
      <c r="AK282" s="79">
        <v>2</v>
      </c>
      <c r="AL282" s="82" t="s">
        <v>1829</v>
      </c>
      <c r="AM282" s="79" t="s">
        <v>1961</v>
      </c>
      <c r="AN282" s="79" t="b">
        <v>0</v>
      </c>
      <c r="AO282" s="82" t="s">
        <v>1829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376</v>
      </c>
      <c r="B283" s="64" t="s">
        <v>376</v>
      </c>
      <c r="C283" s="65" t="s">
        <v>5566</v>
      </c>
      <c r="D283" s="66">
        <v>3</v>
      </c>
      <c r="E283" s="67" t="s">
        <v>132</v>
      </c>
      <c r="F283" s="68">
        <v>35</v>
      </c>
      <c r="G283" s="65"/>
      <c r="H283" s="69"/>
      <c r="I283" s="70"/>
      <c r="J283" s="70"/>
      <c r="K283" s="34" t="s">
        <v>65</v>
      </c>
      <c r="L283" s="77">
        <v>283</v>
      </c>
      <c r="M283" s="77"/>
      <c r="N283" s="72"/>
      <c r="O283" s="79" t="s">
        <v>176</v>
      </c>
      <c r="P283" s="81">
        <v>43689.55155092593</v>
      </c>
      <c r="Q283" s="79" t="s">
        <v>649</v>
      </c>
      <c r="R283" s="84" t="s">
        <v>786</v>
      </c>
      <c r="S283" s="79" t="s">
        <v>837</v>
      </c>
      <c r="T283" s="79" t="s">
        <v>981</v>
      </c>
      <c r="U283" s="79"/>
      <c r="V283" s="84" t="s">
        <v>1245</v>
      </c>
      <c r="W283" s="81">
        <v>43689.55155092593</v>
      </c>
      <c r="X283" s="84" t="s">
        <v>1494</v>
      </c>
      <c r="Y283" s="79"/>
      <c r="Z283" s="79"/>
      <c r="AA283" s="82" t="s">
        <v>1815</v>
      </c>
      <c r="AB283" s="79"/>
      <c r="AC283" s="79" t="b">
        <v>0</v>
      </c>
      <c r="AD283" s="79">
        <v>0</v>
      </c>
      <c r="AE283" s="82" t="s">
        <v>1938</v>
      </c>
      <c r="AF283" s="79" t="b">
        <v>0</v>
      </c>
      <c r="AG283" s="79" t="s">
        <v>1948</v>
      </c>
      <c r="AH283" s="79"/>
      <c r="AI283" s="82" t="s">
        <v>1938</v>
      </c>
      <c r="AJ283" s="79" t="b">
        <v>0</v>
      </c>
      <c r="AK283" s="79">
        <v>0</v>
      </c>
      <c r="AL283" s="82" t="s">
        <v>1938</v>
      </c>
      <c r="AM283" s="79" t="s">
        <v>1967</v>
      </c>
      <c r="AN283" s="79" t="b">
        <v>0</v>
      </c>
      <c r="AO283" s="82" t="s">
        <v>1815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2</v>
      </c>
      <c r="BE283" s="49">
        <v>7.6923076923076925</v>
      </c>
      <c r="BF283" s="48">
        <v>0</v>
      </c>
      <c r="BG283" s="49">
        <v>0</v>
      </c>
      <c r="BH283" s="48">
        <v>0</v>
      </c>
      <c r="BI283" s="49">
        <v>0</v>
      </c>
      <c r="BJ283" s="48">
        <v>24</v>
      </c>
      <c r="BK283" s="49">
        <v>92.3076923076923</v>
      </c>
      <c r="BL283" s="48">
        <v>26</v>
      </c>
    </row>
    <row r="284" spans="1:64" ht="15">
      <c r="A284" s="64" t="s">
        <v>372</v>
      </c>
      <c r="B284" s="64" t="s">
        <v>480</v>
      </c>
      <c r="C284" s="65" t="s">
        <v>5566</v>
      </c>
      <c r="D284" s="66">
        <v>3</v>
      </c>
      <c r="E284" s="67" t="s">
        <v>132</v>
      </c>
      <c r="F284" s="68">
        <v>35</v>
      </c>
      <c r="G284" s="65"/>
      <c r="H284" s="69"/>
      <c r="I284" s="70"/>
      <c r="J284" s="70"/>
      <c r="K284" s="34" t="s">
        <v>65</v>
      </c>
      <c r="L284" s="77">
        <v>284</v>
      </c>
      <c r="M284" s="77"/>
      <c r="N284" s="72"/>
      <c r="O284" s="79" t="s">
        <v>495</v>
      </c>
      <c r="P284" s="81">
        <v>43689.50262731482</v>
      </c>
      <c r="Q284" s="79" t="s">
        <v>645</v>
      </c>
      <c r="R284" s="79"/>
      <c r="S284" s="79"/>
      <c r="T284" s="79" t="s">
        <v>893</v>
      </c>
      <c r="U284" s="84" t="s">
        <v>1077</v>
      </c>
      <c r="V284" s="84" t="s">
        <v>1077</v>
      </c>
      <c r="W284" s="81">
        <v>43689.50262731482</v>
      </c>
      <c r="X284" s="84" t="s">
        <v>1490</v>
      </c>
      <c r="Y284" s="79"/>
      <c r="Z284" s="79"/>
      <c r="AA284" s="82" t="s">
        <v>1811</v>
      </c>
      <c r="AB284" s="79"/>
      <c r="AC284" s="79" t="b">
        <v>0</v>
      </c>
      <c r="AD284" s="79">
        <v>5</v>
      </c>
      <c r="AE284" s="82" t="s">
        <v>1938</v>
      </c>
      <c r="AF284" s="79" t="b">
        <v>0</v>
      </c>
      <c r="AG284" s="79" t="s">
        <v>1948</v>
      </c>
      <c r="AH284" s="79"/>
      <c r="AI284" s="82" t="s">
        <v>1938</v>
      </c>
      <c r="AJ284" s="79" t="b">
        <v>0</v>
      </c>
      <c r="AK284" s="79">
        <v>1</v>
      </c>
      <c r="AL284" s="82" t="s">
        <v>1938</v>
      </c>
      <c r="AM284" s="79" t="s">
        <v>1961</v>
      </c>
      <c r="AN284" s="79" t="b">
        <v>0</v>
      </c>
      <c r="AO284" s="82" t="s">
        <v>1811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9</v>
      </c>
      <c r="BC284" s="78" t="str">
        <f>REPLACE(INDEX(GroupVertices[Group],MATCH(Edges[[#This Row],[Vertex 2]],GroupVertices[Vertex],0)),1,1,"")</f>
        <v>9</v>
      </c>
      <c r="BD284" s="48">
        <v>1</v>
      </c>
      <c r="BE284" s="49">
        <v>5</v>
      </c>
      <c r="BF284" s="48">
        <v>0</v>
      </c>
      <c r="BG284" s="49">
        <v>0</v>
      </c>
      <c r="BH284" s="48">
        <v>0</v>
      </c>
      <c r="BI284" s="49">
        <v>0</v>
      </c>
      <c r="BJ284" s="48">
        <v>19</v>
      </c>
      <c r="BK284" s="49">
        <v>95</v>
      </c>
      <c r="BL284" s="48">
        <v>20</v>
      </c>
    </row>
    <row r="285" spans="1:64" ht="15">
      <c r="A285" s="64" t="s">
        <v>377</v>
      </c>
      <c r="B285" s="64" t="s">
        <v>480</v>
      </c>
      <c r="C285" s="65" t="s">
        <v>5566</v>
      </c>
      <c r="D285" s="66">
        <v>3</v>
      </c>
      <c r="E285" s="67" t="s">
        <v>132</v>
      </c>
      <c r="F285" s="68">
        <v>35</v>
      </c>
      <c r="G285" s="65"/>
      <c r="H285" s="69"/>
      <c r="I285" s="70"/>
      <c r="J285" s="70"/>
      <c r="K285" s="34" t="s">
        <v>65</v>
      </c>
      <c r="L285" s="77">
        <v>285</v>
      </c>
      <c r="M285" s="77"/>
      <c r="N285" s="72"/>
      <c r="O285" s="79" t="s">
        <v>495</v>
      </c>
      <c r="P285" s="81">
        <v>43689.558854166666</v>
      </c>
      <c r="Q285" s="79" t="s">
        <v>647</v>
      </c>
      <c r="R285" s="79"/>
      <c r="S285" s="79"/>
      <c r="T285" s="79" t="s">
        <v>893</v>
      </c>
      <c r="U285" s="79"/>
      <c r="V285" s="84" t="s">
        <v>1246</v>
      </c>
      <c r="W285" s="81">
        <v>43689.558854166666</v>
      </c>
      <c r="X285" s="84" t="s">
        <v>1495</v>
      </c>
      <c r="Y285" s="79"/>
      <c r="Z285" s="79"/>
      <c r="AA285" s="82" t="s">
        <v>1816</v>
      </c>
      <c r="AB285" s="79"/>
      <c r="AC285" s="79" t="b">
        <v>0</v>
      </c>
      <c r="AD285" s="79">
        <v>0</v>
      </c>
      <c r="AE285" s="82" t="s">
        <v>1938</v>
      </c>
      <c r="AF285" s="79" t="b">
        <v>0</v>
      </c>
      <c r="AG285" s="79" t="s">
        <v>1948</v>
      </c>
      <c r="AH285" s="79"/>
      <c r="AI285" s="82" t="s">
        <v>1938</v>
      </c>
      <c r="AJ285" s="79" t="b">
        <v>0</v>
      </c>
      <c r="AK285" s="79">
        <v>2</v>
      </c>
      <c r="AL285" s="82" t="s">
        <v>1811</v>
      </c>
      <c r="AM285" s="79" t="s">
        <v>1963</v>
      </c>
      <c r="AN285" s="79" t="b">
        <v>0</v>
      </c>
      <c r="AO285" s="82" t="s">
        <v>1811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9</v>
      </c>
      <c r="BC285" s="78" t="str">
        <f>REPLACE(INDEX(GroupVertices[Group],MATCH(Edges[[#This Row],[Vertex 2]],GroupVertices[Vertex],0)),1,1,"")</f>
        <v>9</v>
      </c>
      <c r="BD285" s="48"/>
      <c r="BE285" s="49"/>
      <c r="BF285" s="48"/>
      <c r="BG285" s="49"/>
      <c r="BH285" s="48"/>
      <c r="BI285" s="49"/>
      <c r="BJ285" s="48"/>
      <c r="BK285" s="49"/>
      <c r="BL285" s="48"/>
    </row>
    <row r="286" spans="1:64" ht="15">
      <c r="A286" s="64" t="s">
        <v>353</v>
      </c>
      <c r="B286" s="64" t="s">
        <v>372</v>
      </c>
      <c r="C286" s="65" t="s">
        <v>5566</v>
      </c>
      <c r="D286" s="66">
        <v>3</v>
      </c>
      <c r="E286" s="67" t="s">
        <v>132</v>
      </c>
      <c r="F286" s="68">
        <v>35</v>
      </c>
      <c r="G286" s="65"/>
      <c r="H286" s="69"/>
      <c r="I286" s="70"/>
      <c r="J286" s="70"/>
      <c r="K286" s="34" t="s">
        <v>65</v>
      </c>
      <c r="L286" s="77">
        <v>286</v>
      </c>
      <c r="M286" s="77"/>
      <c r="N286" s="72"/>
      <c r="O286" s="79" t="s">
        <v>495</v>
      </c>
      <c r="P286" s="81">
        <v>43683.27738425926</v>
      </c>
      <c r="Q286" s="79" t="s">
        <v>623</v>
      </c>
      <c r="R286" s="84" t="s">
        <v>770</v>
      </c>
      <c r="S286" s="79" t="s">
        <v>858</v>
      </c>
      <c r="T286" s="79" t="s">
        <v>963</v>
      </c>
      <c r="U286" s="79"/>
      <c r="V286" s="84" t="s">
        <v>1226</v>
      </c>
      <c r="W286" s="81">
        <v>43683.27738425926</v>
      </c>
      <c r="X286" s="84" t="s">
        <v>1462</v>
      </c>
      <c r="Y286" s="79"/>
      <c r="Z286" s="79"/>
      <c r="AA286" s="82" t="s">
        <v>1783</v>
      </c>
      <c r="AB286" s="79"/>
      <c r="AC286" s="79" t="b">
        <v>0</v>
      </c>
      <c r="AD286" s="79">
        <v>0</v>
      </c>
      <c r="AE286" s="82" t="s">
        <v>1938</v>
      </c>
      <c r="AF286" s="79" t="b">
        <v>0</v>
      </c>
      <c r="AG286" s="79" t="s">
        <v>1948</v>
      </c>
      <c r="AH286" s="79"/>
      <c r="AI286" s="82" t="s">
        <v>1938</v>
      </c>
      <c r="AJ286" s="79" t="b">
        <v>0</v>
      </c>
      <c r="AK286" s="79">
        <v>0</v>
      </c>
      <c r="AL286" s="82" t="s">
        <v>1938</v>
      </c>
      <c r="AM286" s="79" t="s">
        <v>1959</v>
      </c>
      <c r="AN286" s="79" t="b">
        <v>0</v>
      </c>
      <c r="AO286" s="82" t="s">
        <v>1783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9</v>
      </c>
      <c r="BD286" s="48">
        <v>0</v>
      </c>
      <c r="BE286" s="49">
        <v>0</v>
      </c>
      <c r="BF286" s="48">
        <v>0</v>
      </c>
      <c r="BG286" s="49">
        <v>0</v>
      </c>
      <c r="BH286" s="48">
        <v>0</v>
      </c>
      <c r="BI286" s="49">
        <v>0</v>
      </c>
      <c r="BJ286" s="48">
        <v>23</v>
      </c>
      <c r="BK286" s="49">
        <v>100</v>
      </c>
      <c r="BL286" s="48">
        <v>23</v>
      </c>
    </row>
    <row r="287" spans="1:64" ht="15">
      <c r="A287" s="64" t="s">
        <v>377</v>
      </c>
      <c r="B287" s="64" t="s">
        <v>372</v>
      </c>
      <c r="C287" s="65" t="s">
        <v>5566</v>
      </c>
      <c r="D287" s="66">
        <v>3</v>
      </c>
      <c r="E287" s="67" t="s">
        <v>132</v>
      </c>
      <c r="F287" s="68">
        <v>35</v>
      </c>
      <c r="G287" s="65"/>
      <c r="H287" s="69"/>
      <c r="I287" s="70"/>
      <c r="J287" s="70"/>
      <c r="K287" s="34" t="s">
        <v>65</v>
      </c>
      <c r="L287" s="77">
        <v>287</v>
      </c>
      <c r="M287" s="77"/>
      <c r="N287" s="72"/>
      <c r="O287" s="79" t="s">
        <v>495</v>
      </c>
      <c r="P287" s="81">
        <v>43689.558854166666</v>
      </c>
      <c r="Q287" s="79" t="s">
        <v>647</v>
      </c>
      <c r="R287" s="79"/>
      <c r="S287" s="79"/>
      <c r="T287" s="79" t="s">
        <v>893</v>
      </c>
      <c r="U287" s="79"/>
      <c r="V287" s="84" t="s">
        <v>1246</v>
      </c>
      <c r="W287" s="81">
        <v>43689.558854166666</v>
      </c>
      <c r="X287" s="84" t="s">
        <v>1495</v>
      </c>
      <c r="Y287" s="79"/>
      <c r="Z287" s="79"/>
      <c r="AA287" s="82" t="s">
        <v>1816</v>
      </c>
      <c r="AB287" s="79"/>
      <c r="AC287" s="79" t="b">
        <v>0</v>
      </c>
      <c r="AD287" s="79">
        <v>0</v>
      </c>
      <c r="AE287" s="82" t="s">
        <v>1938</v>
      </c>
      <c r="AF287" s="79" t="b">
        <v>0</v>
      </c>
      <c r="AG287" s="79" t="s">
        <v>1948</v>
      </c>
      <c r="AH287" s="79"/>
      <c r="AI287" s="82" t="s">
        <v>1938</v>
      </c>
      <c r="AJ287" s="79" t="b">
        <v>0</v>
      </c>
      <c r="AK287" s="79">
        <v>2</v>
      </c>
      <c r="AL287" s="82" t="s">
        <v>1811</v>
      </c>
      <c r="AM287" s="79" t="s">
        <v>1963</v>
      </c>
      <c r="AN287" s="79" t="b">
        <v>0</v>
      </c>
      <c r="AO287" s="82" t="s">
        <v>1811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9</v>
      </c>
      <c r="BC287" s="78" t="str">
        <f>REPLACE(INDEX(GroupVertices[Group],MATCH(Edges[[#This Row],[Vertex 2]],GroupVertices[Vertex],0)),1,1,"")</f>
        <v>9</v>
      </c>
      <c r="BD287" s="48">
        <v>1</v>
      </c>
      <c r="BE287" s="49">
        <v>5.882352941176471</v>
      </c>
      <c r="BF287" s="48">
        <v>0</v>
      </c>
      <c r="BG287" s="49">
        <v>0</v>
      </c>
      <c r="BH287" s="48">
        <v>0</v>
      </c>
      <c r="BI287" s="49">
        <v>0</v>
      </c>
      <c r="BJ287" s="48">
        <v>16</v>
      </c>
      <c r="BK287" s="49">
        <v>94.11764705882354</v>
      </c>
      <c r="BL287" s="48">
        <v>17</v>
      </c>
    </row>
    <row r="288" spans="1:64" ht="15">
      <c r="A288" s="64" t="s">
        <v>378</v>
      </c>
      <c r="B288" s="64" t="s">
        <v>329</v>
      </c>
      <c r="C288" s="65" t="s">
        <v>5566</v>
      </c>
      <c r="D288" s="66">
        <v>3</v>
      </c>
      <c r="E288" s="67" t="s">
        <v>132</v>
      </c>
      <c r="F288" s="68">
        <v>35</v>
      </c>
      <c r="G288" s="65"/>
      <c r="H288" s="69"/>
      <c r="I288" s="70"/>
      <c r="J288" s="70"/>
      <c r="K288" s="34" t="s">
        <v>65</v>
      </c>
      <c r="L288" s="77">
        <v>288</v>
      </c>
      <c r="M288" s="77"/>
      <c r="N288" s="72"/>
      <c r="O288" s="79" t="s">
        <v>495</v>
      </c>
      <c r="P288" s="81">
        <v>43689.579247685186</v>
      </c>
      <c r="Q288" s="79" t="s">
        <v>580</v>
      </c>
      <c r="R288" s="79"/>
      <c r="S288" s="79"/>
      <c r="T288" s="79"/>
      <c r="U288" s="79"/>
      <c r="V288" s="84" t="s">
        <v>1247</v>
      </c>
      <c r="W288" s="81">
        <v>43689.579247685186</v>
      </c>
      <c r="X288" s="84" t="s">
        <v>1496</v>
      </c>
      <c r="Y288" s="79"/>
      <c r="Z288" s="79"/>
      <c r="AA288" s="82" t="s">
        <v>1817</v>
      </c>
      <c r="AB288" s="79"/>
      <c r="AC288" s="79" t="b">
        <v>0</v>
      </c>
      <c r="AD288" s="79">
        <v>0</v>
      </c>
      <c r="AE288" s="82" t="s">
        <v>1938</v>
      </c>
      <c r="AF288" s="79" t="b">
        <v>0</v>
      </c>
      <c r="AG288" s="79" t="s">
        <v>1948</v>
      </c>
      <c r="AH288" s="79"/>
      <c r="AI288" s="82" t="s">
        <v>1938</v>
      </c>
      <c r="AJ288" s="79" t="b">
        <v>0</v>
      </c>
      <c r="AK288" s="79">
        <v>7</v>
      </c>
      <c r="AL288" s="82" t="s">
        <v>1868</v>
      </c>
      <c r="AM288" s="79" t="s">
        <v>1959</v>
      </c>
      <c r="AN288" s="79" t="b">
        <v>0</v>
      </c>
      <c r="AO288" s="82" t="s">
        <v>1868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378</v>
      </c>
      <c r="B289" s="64" t="s">
        <v>401</v>
      </c>
      <c r="C289" s="65" t="s">
        <v>5566</v>
      </c>
      <c r="D289" s="66">
        <v>3</v>
      </c>
      <c r="E289" s="67" t="s">
        <v>132</v>
      </c>
      <c r="F289" s="68">
        <v>35</v>
      </c>
      <c r="G289" s="65"/>
      <c r="H289" s="69"/>
      <c r="I289" s="70"/>
      <c r="J289" s="70"/>
      <c r="K289" s="34" t="s">
        <v>65</v>
      </c>
      <c r="L289" s="77">
        <v>289</v>
      </c>
      <c r="M289" s="77"/>
      <c r="N289" s="72"/>
      <c r="O289" s="79" t="s">
        <v>495</v>
      </c>
      <c r="P289" s="81">
        <v>43689.579247685186</v>
      </c>
      <c r="Q289" s="79" t="s">
        <v>580</v>
      </c>
      <c r="R289" s="79"/>
      <c r="S289" s="79"/>
      <c r="T289" s="79"/>
      <c r="U289" s="79"/>
      <c r="V289" s="84" t="s">
        <v>1247</v>
      </c>
      <c r="W289" s="81">
        <v>43689.579247685186</v>
      </c>
      <c r="X289" s="84" t="s">
        <v>1496</v>
      </c>
      <c r="Y289" s="79"/>
      <c r="Z289" s="79"/>
      <c r="AA289" s="82" t="s">
        <v>1817</v>
      </c>
      <c r="AB289" s="79"/>
      <c r="AC289" s="79" t="b">
        <v>0</v>
      </c>
      <c r="AD289" s="79">
        <v>0</v>
      </c>
      <c r="AE289" s="82" t="s">
        <v>1938</v>
      </c>
      <c r="AF289" s="79" t="b">
        <v>0</v>
      </c>
      <c r="AG289" s="79" t="s">
        <v>1948</v>
      </c>
      <c r="AH289" s="79"/>
      <c r="AI289" s="82" t="s">
        <v>1938</v>
      </c>
      <c r="AJ289" s="79" t="b">
        <v>0</v>
      </c>
      <c r="AK289" s="79">
        <v>7</v>
      </c>
      <c r="AL289" s="82" t="s">
        <v>1868</v>
      </c>
      <c r="AM289" s="79" t="s">
        <v>1959</v>
      </c>
      <c r="AN289" s="79" t="b">
        <v>0</v>
      </c>
      <c r="AO289" s="82" t="s">
        <v>1868</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20</v>
      </c>
      <c r="BK289" s="49">
        <v>100</v>
      </c>
      <c r="BL289" s="48">
        <v>20</v>
      </c>
    </row>
    <row r="290" spans="1:64" ht="15">
      <c r="A290" s="64" t="s">
        <v>379</v>
      </c>
      <c r="B290" s="64" t="s">
        <v>389</v>
      </c>
      <c r="C290" s="65" t="s">
        <v>5566</v>
      </c>
      <c r="D290" s="66">
        <v>3</v>
      </c>
      <c r="E290" s="67" t="s">
        <v>132</v>
      </c>
      <c r="F290" s="68">
        <v>35</v>
      </c>
      <c r="G290" s="65"/>
      <c r="H290" s="69"/>
      <c r="I290" s="70"/>
      <c r="J290" s="70"/>
      <c r="K290" s="34" t="s">
        <v>65</v>
      </c>
      <c r="L290" s="77">
        <v>290</v>
      </c>
      <c r="M290" s="77"/>
      <c r="N290" s="72"/>
      <c r="O290" s="79" t="s">
        <v>495</v>
      </c>
      <c r="P290" s="81">
        <v>43689.58016203704</v>
      </c>
      <c r="Q290" s="79" t="s">
        <v>648</v>
      </c>
      <c r="R290" s="79"/>
      <c r="S290" s="79"/>
      <c r="T290" s="79"/>
      <c r="U290" s="79"/>
      <c r="V290" s="84" t="s">
        <v>1248</v>
      </c>
      <c r="W290" s="81">
        <v>43689.58016203704</v>
      </c>
      <c r="X290" s="84" t="s">
        <v>1497</v>
      </c>
      <c r="Y290" s="79"/>
      <c r="Z290" s="79"/>
      <c r="AA290" s="82" t="s">
        <v>1818</v>
      </c>
      <c r="AB290" s="79"/>
      <c r="AC290" s="79" t="b">
        <v>0</v>
      </c>
      <c r="AD290" s="79">
        <v>0</v>
      </c>
      <c r="AE290" s="82" t="s">
        <v>1938</v>
      </c>
      <c r="AF290" s="79" t="b">
        <v>0</v>
      </c>
      <c r="AG290" s="79" t="s">
        <v>1948</v>
      </c>
      <c r="AH290" s="79"/>
      <c r="AI290" s="82" t="s">
        <v>1938</v>
      </c>
      <c r="AJ290" s="79" t="b">
        <v>0</v>
      </c>
      <c r="AK290" s="79">
        <v>9</v>
      </c>
      <c r="AL290" s="82" t="s">
        <v>1829</v>
      </c>
      <c r="AM290" s="79" t="s">
        <v>1961</v>
      </c>
      <c r="AN290" s="79" t="b">
        <v>0</v>
      </c>
      <c r="AO290" s="82" t="s">
        <v>1829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379</v>
      </c>
      <c r="B291" s="64" t="s">
        <v>390</v>
      </c>
      <c r="C291" s="65" t="s">
        <v>5566</v>
      </c>
      <c r="D291" s="66">
        <v>3</v>
      </c>
      <c r="E291" s="67" t="s">
        <v>132</v>
      </c>
      <c r="F291" s="68">
        <v>35</v>
      </c>
      <c r="G291" s="65"/>
      <c r="H291" s="69"/>
      <c r="I291" s="70"/>
      <c r="J291" s="70"/>
      <c r="K291" s="34" t="s">
        <v>65</v>
      </c>
      <c r="L291" s="77">
        <v>291</v>
      </c>
      <c r="M291" s="77"/>
      <c r="N291" s="72"/>
      <c r="O291" s="79" t="s">
        <v>495</v>
      </c>
      <c r="P291" s="81">
        <v>43689.58016203704</v>
      </c>
      <c r="Q291" s="79" t="s">
        <v>648</v>
      </c>
      <c r="R291" s="79"/>
      <c r="S291" s="79"/>
      <c r="T291" s="79"/>
      <c r="U291" s="79"/>
      <c r="V291" s="84" t="s">
        <v>1248</v>
      </c>
      <c r="W291" s="81">
        <v>43689.58016203704</v>
      </c>
      <c r="X291" s="84" t="s">
        <v>1497</v>
      </c>
      <c r="Y291" s="79"/>
      <c r="Z291" s="79"/>
      <c r="AA291" s="82" t="s">
        <v>1818</v>
      </c>
      <c r="AB291" s="79"/>
      <c r="AC291" s="79" t="b">
        <v>0</v>
      </c>
      <c r="AD291" s="79">
        <v>0</v>
      </c>
      <c r="AE291" s="82" t="s">
        <v>1938</v>
      </c>
      <c r="AF291" s="79" t="b">
        <v>0</v>
      </c>
      <c r="AG291" s="79" t="s">
        <v>1948</v>
      </c>
      <c r="AH291" s="79"/>
      <c r="AI291" s="82" t="s">
        <v>1938</v>
      </c>
      <c r="AJ291" s="79" t="b">
        <v>0</v>
      </c>
      <c r="AK291" s="79">
        <v>9</v>
      </c>
      <c r="AL291" s="82" t="s">
        <v>1829</v>
      </c>
      <c r="AM291" s="79" t="s">
        <v>1961</v>
      </c>
      <c r="AN291" s="79" t="b">
        <v>0</v>
      </c>
      <c r="AO291" s="82" t="s">
        <v>1829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c r="BE291" s="49"/>
      <c r="BF291" s="48"/>
      <c r="BG291" s="49"/>
      <c r="BH291" s="48"/>
      <c r="BI291" s="49"/>
      <c r="BJ291" s="48"/>
      <c r="BK291" s="49"/>
      <c r="BL291" s="48"/>
    </row>
    <row r="292" spans="1:64" ht="15">
      <c r="A292" s="64" t="s">
        <v>379</v>
      </c>
      <c r="B292" s="64" t="s">
        <v>373</v>
      </c>
      <c r="C292" s="65" t="s">
        <v>5566</v>
      </c>
      <c r="D292" s="66">
        <v>3</v>
      </c>
      <c r="E292" s="67" t="s">
        <v>132</v>
      </c>
      <c r="F292" s="68">
        <v>35</v>
      </c>
      <c r="G292" s="65"/>
      <c r="H292" s="69"/>
      <c r="I292" s="70"/>
      <c r="J292" s="70"/>
      <c r="K292" s="34" t="s">
        <v>65</v>
      </c>
      <c r="L292" s="77">
        <v>292</v>
      </c>
      <c r="M292" s="77"/>
      <c r="N292" s="72"/>
      <c r="O292" s="79" t="s">
        <v>495</v>
      </c>
      <c r="P292" s="81">
        <v>43689.58016203704</v>
      </c>
      <c r="Q292" s="79" t="s">
        <v>648</v>
      </c>
      <c r="R292" s="79"/>
      <c r="S292" s="79"/>
      <c r="T292" s="79"/>
      <c r="U292" s="79"/>
      <c r="V292" s="84" t="s">
        <v>1248</v>
      </c>
      <c r="W292" s="81">
        <v>43689.58016203704</v>
      </c>
      <c r="X292" s="84" t="s">
        <v>1497</v>
      </c>
      <c r="Y292" s="79"/>
      <c r="Z292" s="79"/>
      <c r="AA292" s="82" t="s">
        <v>1818</v>
      </c>
      <c r="AB292" s="79"/>
      <c r="AC292" s="79" t="b">
        <v>0</v>
      </c>
      <c r="AD292" s="79">
        <v>0</v>
      </c>
      <c r="AE292" s="82" t="s">
        <v>1938</v>
      </c>
      <c r="AF292" s="79" t="b">
        <v>0</v>
      </c>
      <c r="AG292" s="79" t="s">
        <v>1948</v>
      </c>
      <c r="AH292" s="79"/>
      <c r="AI292" s="82" t="s">
        <v>1938</v>
      </c>
      <c r="AJ292" s="79" t="b">
        <v>0</v>
      </c>
      <c r="AK292" s="79">
        <v>9</v>
      </c>
      <c r="AL292" s="82" t="s">
        <v>1829</v>
      </c>
      <c r="AM292" s="79" t="s">
        <v>1961</v>
      </c>
      <c r="AN292" s="79" t="b">
        <v>0</v>
      </c>
      <c r="AO292" s="82" t="s">
        <v>1829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v>0</v>
      </c>
      <c r="BE292" s="49">
        <v>0</v>
      </c>
      <c r="BF292" s="48">
        <v>2</v>
      </c>
      <c r="BG292" s="49">
        <v>9.523809523809524</v>
      </c>
      <c r="BH292" s="48">
        <v>0</v>
      </c>
      <c r="BI292" s="49">
        <v>0</v>
      </c>
      <c r="BJ292" s="48">
        <v>19</v>
      </c>
      <c r="BK292" s="49">
        <v>90.47619047619048</v>
      </c>
      <c r="BL292" s="48">
        <v>21</v>
      </c>
    </row>
    <row r="293" spans="1:64" ht="15">
      <c r="A293" s="64" t="s">
        <v>380</v>
      </c>
      <c r="B293" s="64" t="s">
        <v>382</v>
      </c>
      <c r="C293" s="65" t="s">
        <v>5566</v>
      </c>
      <c r="D293" s="66">
        <v>3</v>
      </c>
      <c r="E293" s="67" t="s">
        <v>132</v>
      </c>
      <c r="F293" s="68">
        <v>35</v>
      </c>
      <c r="G293" s="65"/>
      <c r="H293" s="69"/>
      <c r="I293" s="70"/>
      <c r="J293" s="70"/>
      <c r="K293" s="34" t="s">
        <v>65</v>
      </c>
      <c r="L293" s="77">
        <v>293</v>
      </c>
      <c r="M293" s="77"/>
      <c r="N293" s="72"/>
      <c r="O293" s="79" t="s">
        <v>495</v>
      </c>
      <c r="P293" s="81">
        <v>43689.58640046296</v>
      </c>
      <c r="Q293" s="79" t="s">
        <v>650</v>
      </c>
      <c r="R293" s="79"/>
      <c r="S293" s="79"/>
      <c r="T293" s="79"/>
      <c r="U293" s="79"/>
      <c r="V293" s="84" t="s">
        <v>1249</v>
      </c>
      <c r="W293" s="81">
        <v>43689.58640046296</v>
      </c>
      <c r="X293" s="84" t="s">
        <v>1498</v>
      </c>
      <c r="Y293" s="79"/>
      <c r="Z293" s="79"/>
      <c r="AA293" s="82" t="s">
        <v>1819</v>
      </c>
      <c r="AB293" s="79"/>
      <c r="AC293" s="79" t="b">
        <v>0</v>
      </c>
      <c r="AD293" s="79">
        <v>0</v>
      </c>
      <c r="AE293" s="82" t="s">
        <v>1938</v>
      </c>
      <c r="AF293" s="79" t="b">
        <v>0</v>
      </c>
      <c r="AG293" s="79" t="s">
        <v>1949</v>
      </c>
      <c r="AH293" s="79"/>
      <c r="AI293" s="82" t="s">
        <v>1938</v>
      </c>
      <c r="AJ293" s="79" t="b">
        <v>0</v>
      </c>
      <c r="AK293" s="79">
        <v>1</v>
      </c>
      <c r="AL293" s="82" t="s">
        <v>1822</v>
      </c>
      <c r="AM293" s="79" t="s">
        <v>1959</v>
      </c>
      <c r="AN293" s="79" t="b">
        <v>0</v>
      </c>
      <c r="AO293" s="82" t="s">
        <v>1822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23</v>
      </c>
      <c r="BC293" s="78" t="str">
        <f>REPLACE(INDEX(GroupVertices[Group],MATCH(Edges[[#This Row],[Vertex 2]],GroupVertices[Vertex],0)),1,1,"")</f>
        <v>23</v>
      </c>
      <c r="BD293" s="48">
        <v>0</v>
      </c>
      <c r="BE293" s="49">
        <v>0</v>
      </c>
      <c r="BF293" s="48">
        <v>0</v>
      </c>
      <c r="BG293" s="49">
        <v>0</v>
      </c>
      <c r="BH293" s="48">
        <v>0</v>
      </c>
      <c r="BI293" s="49">
        <v>0</v>
      </c>
      <c r="BJ293" s="48">
        <v>20</v>
      </c>
      <c r="BK293" s="49">
        <v>100</v>
      </c>
      <c r="BL293" s="48">
        <v>20</v>
      </c>
    </row>
    <row r="294" spans="1:64" ht="15">
      <c r="A294" s="64" t="s">
        <v>381</v>
      </c>
      <c r="B294" s="64" t="s">
        <v>389</v>
      </c>
      <c r="C294" s="65" t="s">
        <v>5566</v>
      </c>
      <c r="D294" s="66">
        <v>3</v>
      </c>
      <c r="E294" s="67" t="s">
        <v>132</v>
      </c>
      <c r="F294" s="68">
        <v>35</v>
      </c>
      <c r="G294" s="65"/>
      <c r="H294" s="69"/>
      <c r="I294" s="70"/>
      <c r="J294" s="70"/>
      <c r="K294" s="34" t="s">
        <v>65</v>
      </c>
      <c r="L294" s="77">
        <v>294</v>
      </c>
      <c r="M294" s="77"/>
      <c r="N294" s="72"/>
      <c r="O294" s="79" t="s">
        <v>495</v>
      </c>
      <c r="P294" s="81">
        <v>43689.58935185185</v>
      </c>
      <c r="Q294" s="79" t="s">
        <v>648</v>
      </c>
      <c r="R294" s="79"/>
      <c r="S294" s="79"/>
      <c r="T294" s="79"/>
      <c r="U294" s="79"/>
      <c r="V294" s="84" t="s">
        <v>1250</v>
      </c>
      <c r="W294" s="81">
        <v>43689.58935185185</v>
      </c>
      <c r="X294" s="84" t="s">
        <v>1499</v>
      </c>
      <c r="Y294" s="79"/>
      <c r="Z294" s="79"/>
      <c r="AA294" s="82" t="s">
        <v>1820</v>
      </c>
      <c r="AB294" s="79"/>
      <c r="AC294" s="79" t="b">
        <v>0</v>
      </c>
      <c r="AD294" s="79">
        <v>0</v>
      </c>
      <c r="AE294" s="82" t="s">
        <v>1938</v>
      </c>
      <c r="AF294" s="79" t="b">
        <v>0</v>
      </c>
      <c r="AG294" s="79" t="s">
        <v>1948</v>
      </c>
      <c r="AH294" s="79"/>
      <c r="AI294" s="82" t="s">
        <v>1938</v>
      </c>
      <c r="AJ294" s="79" t="b">
        <v>0</v>
      </c>
      <c r="AK294" s="79">
        <v>9</v>
      </c>
      <c r="AL294" s="82" t="s">
        <v>1829</v>
      </c>
      <c r="AM294" s="79" t="s">
        <v>1961</v>
      </c>
      <c r="AN294" s="79" t="b">
        <v>0</v>
      </c>
      <c r="AO294" s="82" t="s">
        <v>1829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5</v>
      </c>
      <c r="BC294" s="78" t="str">
        <f>REPLACE(INDEX(GroupVertices[Group],MATCH(Edges[[#This Row],[Vertex 2]],GroupVertices[Vertex],0)),1,1,"")</f>
        <v>5</v>
      </c>
      <c r="BD294" s="48"/>
      <c r="BE294" s="49"/>
      <c r="BF294" s="48"/>
      <c r="BG294" s="49"/>
      <c r="BH294" s="48"/>
      <c r="BI294" s="49"/>
      <c r="BJ294" s="48"/>
      <c r="BK294" s="49"/>
      <c r="BL294" s="48"/>
    </row>
    <row r="295" spans="1:64" ht="15">
      <c r="A295" s="64" t="s">
        <v>381</v>
      </c>
      <c r="B295" s="64" t="s">
        <v>390</v>
      </c>
      <c r="C295" s="65" t="s">
        <v>5566</v>
      </c>
      <c r="D295" s="66">
        <v>3</v>
      </c>
      <c r="E295" s="67" t="s">
        <v>132</v>
      </c>
      <c r="F295" s="68">
        <v>35</v>
      </c>
      <c r="G295" s="65"/>
      <c r="H295" s="69"/>
      <c r="I295" s="70"/>
      <c r="J295" s="70"/>
      <c r="K295" s="34" t="s">
        <v>65</v>
      </c>
      <c r="L295" s="77">
        <v>295</v>
      </c>
      <c r="M295" s="77"/>
      <c r="N295" s="72"/>
      <c r="O295" s="79" t="s">
        <v>495</v>
      </c>
      <c r="P295" s="81">
        <v>43689.58935185185</v>
      </c>
      <c r="Q295" s="79" t="s">
        <v>648</v>
      </c>
      <c r="R295" s="79"/>
      <c r="S295" s="79"/>
      <c r="T295" s="79"/>
      <c r="U295" s="79"/>
      <c r="V295" s="84" t="s">
        <v>1250</v>
      </c>
      <c r="W295" s="81">
        <v>43689.58935185185</v>
      </c>
      <c r="X295" s="84" t="s">
        <v>1499</v>
      </c>
      <c r="Y295" s="79"/>
      <c r="Z295" s="79"/>
      <c r="AA295" s="82" t="s">
        <v>1820</v>
      </c>
      <c r="AB295" s="79"/>
      <c r="AC295" s="79" t="b">
        <v>0</v>
      </c>
      <c r="AD295" s="79">
        <v>0</v>
      </c>
      <c r="AE295" s="82" t="s">
        <v>1938</v>
      </c>
      <c r="AF295" s="79" t="b">
        <v>0</v>
      </c>
      <c r="AG295" s="79" t="s">
        <v>1948</v>
      </c>
      <c r="AH295" s="79"/>
      <c r="AI295" s="82" t="s">
        <v>1938</v>
      </c>
      <c r="AJ295" s="79" t="b">
        <v>0</v>
      </c>
      <c r="AK295" s="79">
        <v>9</v>
      </c>
      <c r="AL295" s="82" t="s">
        <v>1829</v>
      </c>
      <c r="AM295" s="79" t="s">
        <v>1961</v>
      </c>
      <c r="AN295" s="79" t="b">
        <v>0</v>
      </c>
      <c r="AO295" s="82" t="s">
        <v>1829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c r="BE295" s="49"/>
      <c r="BF295" s="48"/>
      <c r="BG295" s="49"/>
      <c r="BH295" s="48"/>
      <c r="BI295" s="49"/>
      <c r="BJ295" s="48"/>
      <c r="BK295" s="49"/>
      <c r="BL295" s="48"/>
    </row>
    <row r="296" spans="1:64" ht="15">
      <c r="A296" s="64" t="s">
        <v>381</v>
      </c>
      <c r="B296" s="64" t="s">
        <v>373</v>
      </c>
      <c r="C296" s="65" t="s">
        <v>5566</v>
      </c>
      <c r="D296" s="66">
        <v>3</v>
      </c>
      <c r="E296" s="67" t="s">
        <v>132</v>
      </c>
      <c r="F296" s="68">
        <v>35</v>
      </c>
      <c r="G296" s="65"/>
      <c r="H296" s="69"/>
      <c r="I296" s="70"/>
      <c r="J296" s="70"/>
      <c r="K296" s="34" t="s">
        <v>65</v>
      </c>
      <c r="L296" s="77">
        <v>296</v>
      </c>
      <c r="M296" s="77"/>
      <c r="N296" s="72"/>
      <c r="O296" s="79" t="s">
        <v>495</v>
      </c>
      <c r="P296" s="81">
        <v>43689.58935185185</v>
      </c>
      <c r="Q296" s="79" t="s">
        <v>648</v>
      </c>
      <c r="R296" s="79"/>
      <c r="S296" s="79"/>
      <c r="T296" s="79"/>
      <c r="U296" s="79"/>
      <c r="V296" s="84" t="s">
        <v>1250</v>
      </c>
      <c r="W296" s="81">
        <v>43689.58935185185</v>
      </c>
      <c r="X296" s="84" t="s">
        <v>1499</v>
      </c>
      <c r="Y296" s="79"/>
      <c r="Z296" s="79"/>
      <c r="AA296" s="82" t="s">
        <v>1820</v>
      </c>
      <c r="AB296" s="79"/>
      <c r="AC296" s="79" t="b">
        <v>0</v>
      </c>
      <c r="AD296" s="79">
        <v>0</v>
      </c>
      <c r="AE296" s="82" t="s">
        <v>1938</v>
      </c>
      <c r="AF296" s="79" t="b">
        <v>0</v>
      </c>
      <c r="AG296" s="79" t="s">
        <v>1948</v>
      </c>
      <c r="AH296" s="79"/>
      <c r="AI296" s="82" t="s">
        <v>1938</v>
      </c>
      <c r="AJ296" s="79" t="b">
        <v>0</v>
      </c>
      <c r="AK296" s="79">
        <v>9</v>
      </c>
      <c r="AL296" s="82" t="s">
        <v>1829</v>
      </c>
      <c r="AM296" s="79" t="s">
        <v>1961</v>
      </c>
      <c r="AN296" s="79" t="b">
        <v>0</v>
      </c>
      <c r="AO296" s="82" t="s">
        <v>1829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5</v>
      </c>
      <c r="BC296" s="78" t="str">
        <f>REPLACE(INDEX(GroupVertices[Group],MATCH(Edges[[#This Row],[Vertex 2]],GroupVertices[Vertex],0)),1,1,"")</f>
        <v>5</v>
      </c>
      <c r="BD296" s="48">
        <v>0</v>
      </c>
      <c r="BE296" s="49">
        <v>0</v>
      </c>
      <c r="BF296" s="48">
        <v>2</v>
      </c>
      <c r="BG296" s="49">
        <v>9.523809523809524</v>
      </c>
      <c r="BH296" s="48">
        <v>0</v>
      </c>
      <c r="BI296" s="49">
        <v>0</v>
      </c>
      <c r="BJ296" s="48">
        <v>19</v>
      </c>
      <c r="BK296" s="49">
        <v>90.47619047619048</v>
      </c>
      <c r="BL296" s="48">
        <v>21</v>
      </c>
    </row>
    <row r="297" spans="1:64" ht="15">
      <c r="A297" s="64" t="s">
        <v>382</v>
      </c>
      <c r="B297" s="64" t="s">
        <v>382</v>
      </c>
      <c r="C297" s="65" t="s">
        <v>5567</v>
      </c>
      <c r="D297" s="66">
        <v>6.5</v>
      </c>
      <c r="E297" s="67" t="s">
        <v>136</v>
      </c>
      <c r="F297" s="68">
        <v>23.5</v>
      </c>
      <c r="G297" s="65"/>
      <c r="H297" s="69"/>
      <c r="I297" s="70"/>
      <c r="J297" s="70"/>
      <c r="K297" s="34" t="s">
        <v>65</v>
      </c>
      <c r="L297" s="77">
        <v>297</v>
      </c>
      <c r="M297" s="77"/>
      <c r="N297" s="72"/>
      <c r="O297" s="79" t="s">
        <v>176</v>
      </c>
      <c r="P297" s="81">
        <v>43689.34005787037</v>
      </c>
      <c r="Q297" s="79" t="s">
        <v>651</v>
      </c>
      <c r="R297" s="79"/>
      <c r="S297" s="79"/>
      <c r="T297" s="79" t="s">
        <v>982</v>
      </c>
      <c r="U297" s="84" t="s">
        <v>1078</v>
      </c>
      <c r="V297" s="84" t="s">
        <v>1078</v>
      </c>
      <c r="W297" s="81">
        <v>43689.34005787037</v>
      </c>
      <c r="X297" s="84" t="s">
        <v>1500</v>
      </c>
      <c r="Y297" s="79"/>
      <c r="Z297" s="79"/>
      <c r="AA297" s="82" t="s">
        <v>1821</v>
      </c>
      <c r="AB297" s="79"/>
      <c r="AC297" s="79" t="b">
        <v>0</v>
      </c>
      <c r="AD297" s="79">
        <v>1</v>
      </c>
      <c r="AE297" s="82" t="s">
        <v>1938</v>
      </c>
      <c r="AF297" s="79" t="b">
        <v>0</v>
      </c>
      <c r="AG297" s="79" t="s">
        <v>1948</v>
      </c>
      <c r="AH297" s="79"/>
      <c r="AI297" s="82" t="s">
        <v>1938</v>
      </c>
      <c r="AJ297" s="79" t="b">
        <v>0</v>
      </c>
      <c r="AK297" s="79">
        <v>0</v>
      </c>
      <c r="AL297" s="82" t="s">
        <v>1938</v>
      </c>
      <c r="AM297" s="79" t="s">
        <v>1959</v>
      </c>
      <c r="AN297" s="79" t="b">
        <v>0</v>
      </c>
      <c r="AO297" s="82" t="s">
        <v>1821</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23</v>
      </c>
      <c r="BC297" s="78" t="str">
        <f>REPLACE(INDEX(GroupVertices[Group],MATCH(Edges[[#This Row],[Vertex 2]],GroupVertices[Vertex],0)),1,1,"")</f>
        <v>23</v>
      </c>
      <c r="BD297" s="48">
        <v>1</v>
      </c>
      <c r="BE297" s="49">
        <v>2.2222222222222223</v>
      </c>
      <c r="BF297" s="48">
        <v>0</v>
      </c>
      <c r="BG297" s="49">
        <v>0</v>
      </c>
      <c r="BH297" s="48">
        <v>0</v>
      </c>
      <c r="BI297" s="49">
        <v>0</v>
      </c>
      <c r="BJ297" s="48">
        <v>44</v>
      </c>
      <c r="BK297" s="49">
        <v>97.77777777777777</v>
      </c>
      <c r="BL297" s="48">
        <v>45</v>
      </c>
    </row>
    <row r="298" spans="1:64" ht="15">
      <c r="A298" s="64" t="s">
        <v>382</v>
      </c>
      <c r="B298" s="64" t="s">
        <v>382</v>
      </c>
      <c r="C298" s="65" t="s">
        <v>5567</v>
      </c>
      <c r="D298" s="66">
        <v>6.5</v>
      </c>
      <c r="E298" s="67" t="s">
        <v>136</v>
      </c>
      <c r="F298" s="68">
        <v>23.5</v>
      </c>
      <c r="G298" s="65"/>
      <c r="H298" s="69"/>
      <c r="I298" s="70"/>
      <c r="J298" s="70"/>
      <c r="K298" s="34" t="s">
        <v>65</v>
      </c>
      <c r="L298" s="77">
        <v>298</v>
      </c>
      <c r="M298" s="77"/>
      <c r="N298" s="72"/>
      <c r="O298" s="79" t="s">
        <v>176</v>
      </c>
      <c r="P298" s="81">
        <v>43689.515023148146</v>
      </c>
      <c r="Q298" s="79" t="s">
        <v>652</v>
      </c>
      <c r="R298" s="84" t="s">
        <v>787</v>
      </c>
      <c r="S298" s="79" t="s">
        <v>869</v>
      </c>
      <c r="T298" s="79" t="s">
        <v>983</v>
      </c>
      <c r="U298" s="84" t="s">
        <v>1079</v>
      </c>
      <c r="V298" s="84" t="s">
        <v>1079</v>
      </c>
      <c r="W298" s="81">
        <v>43689.515023148146</v>
      </c>
      <c r="X298" s="84" t="s">
        <v>1501</v>
      </c>
      <c r="Y298" s="79"/>
      <c r="Z298" s="79"/>
      <c r="AA298" s="82" t="s">
        <v>1822</v>
      </c>
      <c r="AB298" s="79"/>
      <c r="AC298" s="79" t="b">
        <v>0</v>
      </c>
      <c r="AD298" s="79">
        <v>0</v>
      </c>
      <c r="AE298" s="82" t="s">
        <v>1938</v>
      </c>
      <c r="AF298" s="79" t="b">
        <v>0</v>
      </c>
      <c r="AG298" s="79" t="s">
        <v>1949</v>
      </c>
      <c r="AH298" s="79"/>
      <c r="AI298" s="82" t="s">
        <v>1938</v>
      </c>
      <c r="AJ298" s="79" t="b">
        <v>0</v>
      </c>
      <c r="AK298" s="79">
        <v>0</v>
      </c>
      <c r="AL298" s="82" t="s">
        <v>1938</v>
      </c>
      <c r="AM298" s="79" t="s">
        <v>1959</v>
      </c>
      <c r="AN298" s="79" t="b">
        <v>0</v>
      </c>
      <c r="AO298" s="82" t="s">
        <v>1822</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23</v>
      </c>
      <c r="BC298" s="78" t="str">
        <f>REPLACE(INDEX(GroupVertices[Group],MATCH(Edges[[#This Row],[Vertex 2]],GroupVertices[Vertex],0)),1,1,"")</f>
        <v>23</v>
      </c>
      <c r="BD298" s="48">
        <v>0</v>
      </c>
      <c r="BE298" s="49">
        <v>0</v>
      </c>
      <c r="BF298" s="48">
        <v>0</v>
      </c>
      <c r="BG298" s="49">
        <v>0</v>
      </c>
      <c r="BH298" s="48">
        <v>0</v>
      </c>
      <c r="BI298" s="49">
        <v>0</v>
      </c>
      <c r="BJ298" s="48">
        <v>34</v>
      </c>
      <c r="BK298" s="49">
        <v>100</v>
      </c>
      <c r="BL298" s="48">
        <v>34</v>
      </c>
    </row>
    <row r="299" spans="1:64" ht="15">
      <c r="A299" s="64" t="s">
        <v>383</v>
      </c>
      <c r="B299" s="64" t="s">
        <v>382</v>
      </c>
      <c r="C299" s="65" t="s">
        <v>5566</v>
      </c>
      <c r="D299" s="66">
        <v>3</v>
      </c>
      <c r="E299" s="67" t="s">
        <v>132</v>
      </c>
      <c r="F299" s="68">
        <v>35</v>
      </c>
      <c r="G299" s="65"/>
      <c r="H299" s="69"/>
      <c r="I299" s="70"/>
      <c r="J299" s="70"/>
      <c r="K299" s="34" t="s">
        <v>65</v>
      </c>
      <c r="L299" s="77">
        <v>299</v>
      </c>
      <c r="M299" s="77"/>
      <c r="N299" s="72"/>
      <c r="O299" s="79" t="s">
        <v>495</v>
      </c>
      <c r="P299" s="81">
        <v>43689.62021990741</v>
      </c>
      <c r="Q299" s="79" t="s">
        <v>653</v>
      </c>
      <c r="R299" s="79"/>
      <c r="S299" s="79"/>
      <c r="T299" s="79"/>
      <c r="U299" s="79"/>
      <c r="V299" s="84" t="s">
        <v>1251</v>
      </c>
      <c r="W299" s="81">
        <v>43689.62021990741</v>
      </c>
      <c r="X299" s="84" t="s">
        <v>1502</v>
      </c>
      <c r="Y299" s="79"/>
      <c r="Z299" s="79"/>
      <c r="AA299" s="82" t="s">
        <v>1823</v>
      </c>
      <c r="AB299" s="79"/>
      <c r="AC299" s="79" t="b">
        <v>0</v>
      </c>
      <c r="AD299" s="79">
        <v>0</v>
      </c>
      <c r="AE299" s="82" t="s">
        <v>1938</v>
      </c>
      <c r="AF299" s="79" t="b">
        <v>0</v>
      </c>
      <c r="AG299" s="79" t="s">
        <v>1948</v>
      </c>
      <c r="AH299" s="79"/>
      <c r="AI299" s="82" t="s">
        <v>1938</v>
      </c>
      <c r="AJ299" s="79" t="b">
        <v>0</v>
      </c>
      <c r="AK299" s="79">
        <v>1</v>
      </c>
      <c r="AL299" s="82" t="s">
        <v>1821</v>
      </c>
      <c r="AM299" s="79" t="s">
        <v>1963</v>
      </c>
      <c r="AN299" s="79" t="b">
        <v>0</v>
      </c>
      <c r="AO299" s="82" t="s">
        <v>1821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23</v>
      </c>
      <c r="BC299" s="78" t="str">
        <f>REPLACE(INDEX(GroupVertices[Group],MATCH(Edges[[#This Row],[Vertex 2]],GroupVertices[Vertex],0)),1,1,"")</f>
        <v>23</v>
      </c>
      <c r="BD299" s="48">
        <v>1</v>
      </c>
      <c r="BE299" s="49">
        <v>4.166666666666667</v>
      </c>
      <c r="BF299" s="48">
        <v>0</v>
      </c>
      <c r="BG299" s="49">
        <v>0</v>
      </c>
      <c r="BH299" s="48">
        <v>0</v>
      </c>
      <c r="BI299" s="49">
        <v>0</v>
      </c>
      <c r="BJ299" s="48">
        <v>23</v>
      </c>
      <c r="BK299" s="49">
        <v>95.83333333333333</v>
      </c>
      <c r="BL299" s="48">
        <v>24</v>
      </c>
    </row>
    <row r="300" spans="1:64" ht="15">
      <c r="A300" s="64" t="s">
        <v>384</v>
      </c>
      <c r="B300" s="64" t="s">
        <v>389</v>
      </c>
      <c r="C300" s="65" t="s">
        <v>5566</v>
      </c>
      <c r="D300" s="66">
        <v>3</v>
      </c>
      <c r="E300" s="67" t="s">
        <v>132</v>
      </c>
      <c r="F300" s="68">
        <v>35</v>
      </c>
      <c r="G300" s="65"/>
      <c r="H300" s="69"/>
      <c r="I300" s="70"/>
      <c r="J300" s="70"/>
      <c r="K300" s="34" t="s">
        <v>65</v>
      </c>
      <c r="L300" s="77">
        <v>300</v>
      </c>
      <c r="M300" s="77"/>
      <c r="N300" s="72"/>
      <c r="O300" s="79" t="s">
        <v>495</v>
      </c>
      <c r="P300" s="81">
        <v>43689.66693287037</v>
      </c>
      <c r="Q300" s="79" t="s">
        <v>648</v>
      </c>
      <c r="R300" s="79"/>
      <c r="S300" s="79"/>
      <c r="T300" s="79"/>
      <c r="U300" s="79"/>
      <c r="V300" s="84" t="s">
        <v>1252</v>
      </c>
      <c r="W300" s="81">
        <v>43689.66693287037</v>
      </c>
      <c r="X300" s="84" t="s">
        <v>1503</v>
      </c>
      <c r="Y300" s="79"/>
      <c r="Z300" s="79"/>
      <c r="AA300" s="82" t="s">
        <v>1824</v>
      </c>
      <c r="AB300" s="79"/>
      <c r="AC300" s="79" t="b">
        <v>0</v>
      </c>
      <c r="AD300" s="79">
        <v>0</v>
      </c>
      <c r="AE300" s="82" t="s">
        <v>1938</v>
      </c>
      <c r="AF300" s="79" t="b">
        <v>0</v>
      </c>
      <c r="AG300" s="79" t="s">
        <v>1948</v>
      </c>
      <c r="AH300" s="79"/>
      <c r="AI300" s="82" t="s">
        <v>1938</v>
      </c>
      <c r="AJ300" s="79" t="b">
        <v>0</v>
      </c>
      <c r="AK300" s="79">
        <v>9</v>
      </c>
      <c r="AL300" s="82" t="s">
        <v>1829</v>
      </c>
      <c r="AM300" s="79" t="s">
        <v>1961</v>
      </c>
      <c r="AN300" s="79" t="b">
        <v>0</v>
      </c>
      <c r="AO300" s="82" t="s">
        <v>1829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384</v>
      </c>
      <c r="B301" s="64" t="s">
        <v>390</v>
      </c>
      <c r="C301" s="65" t="s">
        <v>5566</v>
      </c>
      <c r="D301" s="66">
        <v>3</v>
      </c>
      <c r="E301" s="67" t="s">
        <v>132</v>
      </c>
      <c r="F301" s="68">
        <v>35</v>
      </c>
      <c r="G301" s="65"/>
      <c r="H301" s="69"/>
      <c r="I301" s="70"/>
      <c r="J301" s="70"/>
      <c r="K301" s="34" t="s">
        <v>65</v>
      </c>
      <c r="L301" s="77">
        <v>301</v>
      </c>
      <c r="M301" s="77"/>
      <c r="N301" s="72"/>
      <c r="O301" s="79" t="s">
        <v>495</v>
      </c>
      <c r="P301" s="81">
        <v>43689.66693287037</v>
      </c>
      <c r="Q301" s="79" t="s">
        <v>648</v>
      </c>
      <c r="R301" s="79"/>
      <c r="S301" s="79"/>
      <c r="T301" s="79"/>
      <c r="U301" s="79"/>
      <c r="V301" s="84" t="s">
        <v>1252</v>
      </c>
      <c r="W301" s="81">
        <v>43689.66693287037</v>
      </c>
      <c r="X301" s="84" t="s">
        <v>1503</v>
      </c>
      <c r="Y301" s="79"/>
      <c r="Z301" s="79"/>
      <c r="AA301" s="82" t="s">
        <v>1824</v>
      </c>
      <c r="AB301" s="79"/>
      <c r="AC301" s="79" t="b">
        <v>0</v>
      </c>
      <c r="AD301" s="79">
        <v>0</v>
      </c>
      <c r="AE301" s="82" t="s">
        <v>1938</v>
      </c>
      <c r="AF301" s="79" t="b">
        <v>0</v>
      </c>
      <c r="AG301" s="79" t="s">
        <v>1948</v>
      </c>
      <c r="AH301" s="79"/>
      <c r="AI301" s="82" t="s">
        <v>1938</v>
      </c>
      <c r="AJ301" s="79" t="b">
        <v>0</v>
      </c>
      <c r="AK301" s="79">
        <v>9</v>
      </c>
      <c r="AL301" s="82" t="s">
        <v>1829</v>
      </c>
      <c r="AM301" s="79" t="s">
        <v>1961</v>
      </c>
      <c r="AN301" s="79" t="b">
        <v>0</v>
      </c>
      <c r="AO301" s="82" t="s">
        <v>1829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5</v>
      </c>
      <c r="BD301" s="48"/>
      <c r="BE301" s="49"/>
      <c r="BF301" s="48"/>
      <c r="BG301" s="49"/>
      <c r="BH301" s="48"/>
      <c r="BI301" s="49"/>
      <c r="BJ301" s="48"/>
      <c r="BK301" s="49"/>
      <c r="BL301" s="48"/>
    </row>
    <row r="302" spans="1:64" ht="15">
      <c r="A302" s="64" t="s">
        <v>384</v>
      </c>
      <c r="B302" s="64" t="s">
        <v>373</v>
      </c>
      <c r="C302" s="65" t="s">
        <v>5566</v>
      </c>
      <c r="D302" s="66">
        <v>3</v>
      </c>
      <c r="E302" s="67" t="s">
        <v>132</v>
      </c>
      <c r="F302" s="68">
        <v>35</v>
      </c>
      <c r="G302" s="65"/>
      <c r="H302" s="69"/>
      <c r="I302" s="70"/>
      <c r="J302" s="70"/>
      <c r="K302" s="34" t="s">
        <v>65</v>
      </c>
      <c r="L302" s="77">
        <v>302</v>
      </c>
      <c r="M302" s="77"/>
      <c r="N302" s="72"/>
      <c r="O302" s="79" t="s">
        <v>495</v>
      </c>
      <c r="P302" s="81">
        <v>43689.66693287037</v>
      </c>
      <c r="Q302" s="79" t="s">
        <v>648</v>
      </c>
      <c r="R302" s="79"/>
      <c r="S302" s="79"/>
      <c r="T302" s="79"/>
      <c r="U302" s="79"/>
      <c r="V302" s="84" t="s">
        <v>1252</v>
      </c>
      <c r="W302" s="81">
        <v>43689.66693287037</v>
      </c>
      <c r="X302" s="84" t="s">
        <v>1503</v>
      </c>
      <c r="Y302" s="79"/>
      <c r="Z302" s="79"/>
      <c r="AA302" s="82" t="s">
        <v>1824</v>
      </c>
      <c r="AB302" s="79"/>
      <c r="AC302" s="79" t="b">
        <v>0</v>
      </c>
      <c r="AD302" s="79">
        <v>0</v>
      </c>
      <c r="AE302" s="82" t="s">
        <v>1938</v>
      </c>
      <c r="AF302" s="79" t="b">
        <v>0</v>
      </c>
      <c r="AG302" s="79" t="s">
        <v>1948</v>
      </c>
      <c r="AH302" s="79"/>
      <c r="AI302" s="82" t="s">
        <v>1938</v>
      </c>
      <c r="AJ302" s="79" t="b">
        <v>0</v>
      </c>
      <c r="AK302" s="79">
        <v>9</v>
      </c>
      <c r="AL302" s="82" t="s">
        <v>1829</v>
      </c>
      <c r="AM302" s="79" t="s">
        <v>1961</v>
      </c>
      <c r="AN302" s="79" t="b">
        <v>0</v>
      </c>
      <c r="AO302" s="82" t="s">
        <v>1829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5</v>
      </c>
      <c r="BD302" s="48">
        <v>0</v>
      </c>
      <c r="BE302" s="49">
        <v>0</v>
      </c>
      <c r="BF302" s="48">
        <v>2</v>
      </c>
      <c r="BG302" s="49">
        <v>9.523809523809524</v>
      </c>
      <c r="BH302" s="48">
        <v>0</v>
      </c>
      <c r="BI302" s="49">
        <v>0</v>
      </c>
      <c r="BJ302" s="48">
        <v>19</v>
      </c>
      <c r="BK302" s="49">
        <v>90.47619047619048</v>
      </c>
      <c r="BL302" s="48">
        <v>21</v>
      </c>
    </row>
    <row r="303" spans="1:64" ht="15">
      <c r="A303" s="64" t="s">
        <v>385</v>
      </c>
      <c r="B303" s="64" t="s">
        <v>389</v>
      </c>
      <c r="C303" s="65" t="s">
        <v>5566</v>
      </c>
      <c r="D303" s="66">
        <v>3</v>
      </c>
      <c r="E303" s="67" t="s">
        <v>132</v>
      </c>
      <c r="F303" s="68">
        <v>35</v>
      </c>
      <c r="G303" s="65"/>
      <c r="H303" s="69"/>
      <c r="I303" s="70"/>
      <c r="J303" s="70"/>
      <c r="K303" s="34" t="s">
        <v>65</v>
      </c>
      <c r="L303" s="77">
        <v>303</v>
      </c>
      <c r="M303" s="77"/>
      <c r="N303" s="72"/>
      <c r="O303" s="79" t="s">
        <v>495</v>
      </c>
      <c r="P303" s="81">
        <v>43689.673310185186</v>
      </c>
      <c r="Q303" s="79" t="s">
        <v>648</v>
      </c>
      <c r="R303" s="79"/>
      <c r="S303" s="79"/>
      <c r="T303" s="79"/>
      <c r="U303" s="79"/>
      <c r="V303" s="84" t="s">
        <v>1253</v>
      </c>
      <c r="W303" s="81">
        <v>43689.673310185186</v>
      </c>
      <c r="X303" s="84" t="s">
        <v>1504</v>
      </c>
      <c r="Y303" s="79"/>
      <c r="Z303" s="79"/>
      <c r="AA303" s="82" t="s">
        <v>1825</v>
      </c>
      <c r="AB303" s="79"/>
      <c r="AC303" s="79" t="b">
        <v>0</v>
      </c>
      <c r="AD303" s="79">
        <v>0</v>
      </c>
      <c r="AE303" s="82" t="s">
        <v>1938</v>
      </c>
      <c r="AF303" s="79" t="b">
        <v>0</v>
      </c>
      <c r="AG303" s="79" t="s">
        <v>1948</v>
      </c>
      <c r="AH303" s="79"/>
      <c r="AI303" s="82" t="s">
        <v>1938</v>
      </c>
      <c r="AJ303" s="79" t="b">
        <v>0</v>
      </c>
      <c r="AK303" s="79">
        <v>9</v>
      </c>
      <c r="AL303" s="82" t="s">
        <v>1829</v>
      </c>
      <c r="AM303" s="79" t="s">
        <v>1961</v>
      </c>
      <c r="AN303" s="79" t="b">
        <v>0</v>
      </c>
      <c r="AO303" s="82" t="s">
        <v>1829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385</v>
      </c>
      <c r="B304" s="64" t="s">
        <v>390</v>
      </c>
      <c r="C304" s="65" t="s">
        <v>5566</v>
      </c>
      <c r="D304" s="66">
        <v>3</v>
      </c>
      <c r="E304" s="67" t="s">
        <v>132</v>
      </c>
      <c r="F304" s="68">
        <v>35</v>
      </c>
      <c r="G304" s="65"/>
      <c r="H304" s="69"/>
      <c r="I304" s="70"/>
      <c r="J304" s="70"/>
      <c r="K304" s="34" t="s">
        <v>65</v>
      </c>
      <c r="L304" s="77">
        <v>304</v>
      </c>
      <c r="M304" s="77"/>
      <c r="N304" s="72"/>
      <c r="O304" s="79" t="s">
        <v>495</v>
      </c>
      <c r="P304" s="81">
        <v>43689.673310185186</v>
      </c>
      <c r="Q304" s="79" t="s">
        <v>648</v>
      </c>
      <c r="R304" s="79"/>
      <c r="S304" s="79"/>
      <c r="T304" s="79"/>
      <c r="U304" s="79"/>
      <c r="V304" s="84" t="s">
        <v>1253</v>
      </c>
      <c r="W304" s="81">
        <v>43689.673310185186</v>
      </c>
      <c r="X304" s="84" t="s">
        <v>1504</v>
      </c>
      <c r="Y304" s="79"/>
      <c r="Z304" s="79"/>
      <c r="AA304" s="82" t="s">
        <v>1825</v>
      </c>
      <c r="AB304" s="79"/>
      <c r="AC304" s="79" t="b">
        <v>0</v>
      </c>
      <c r="AD304" s="79">
        <v>0</v>
      </c>
      <c r="AE304" s="82" t="s">
        <v>1938</v>
      </c>
      <c r="AF304" s="79" t="b">
        <v>0</v>
      </c>
      <c r="AG304" s="79" t="s">
        <v>1948</v>
      </c>
      <c r="AH304" s="79"/>
      <c r="AI304" s="82" t="s">
        <v>1938</v>
      </c>
      <c r="AJ304" s="79" t="b">
        <v>0</v>
      </c>
      <c r="AK304" s="79">
        <v>9</v>
      </c>
      <c r="AL304" s="82" t="s">
        <v>1829</v>
      </c>
      <c r="AM304" s="79" t="s">
        <v>1961</v>
      </c>
      <c r="AN304" s="79" t="b">
        <v>0</v>
      </c>
      <c r="AO304" s="82" t="s">
        <v>1829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5</v>
      </c>
      <c r="BD304" s="48"/>
      <c r="BE304" s="49"/>
      <c r="BF304" s="48"/>
      <c r="BG304" s="49"/>
      <c r="BH304" s="48"/>
      <c r="BI304" s="49"/>
      <c r="BJ304" s="48"/>
      <c r="BK304" s="49"/>
      <c r="BL304" s="48"/>
    </row>
    <row r="305" spans="1:64" ht="15">
      <c r="A305" s="64" t="s">
        <v>385</v>
      </c>
      <c r="B305" s="64" t="s">
        <v>373</v>
      </c>
      <c r="C305" s="65" t="s">
        <v>5566</v>
      </c>
      <c r="D305" s="66">
        <v>3</v>
      </c>
      <c r="E305" s="67" t="s">
        <v>132</v>
      </c>
      <c r="F305" s="68">
        <v>35</v>
      </c>
      <c r="G305" s="65"/>
      <c r="H305" s="69"/>
      <c r="I305" s="70"/>
      <c r="J305" s="70"/>
      <c r="K305" s="34" t="s">
        <v>65</v>
      </c>
      <c r="L305" s="77">
        <v>305</v>
      </c>
      <c r="M305" s="77"/>
      <c r="N305" s="72"/>
      <c r="O305" s="79" t="s">
        <v>495</v>
      </c>
      <c r="P305" s="81">
        <v>43689.673310185186</v>
      </c>
      <c r="Q305" s="79" t="s">
        <v>648</v>
      </c>
      <c r="R305" s="79"/>
      <c r="S305" s="79"/>
      <c r="T305" s="79"/>
      <c r="U305" s="79"/>
      <c r="V305" s="84" t="s">
        <v>1253</v>
      </c>
      <c r="W305" s="81">
        <v>43689.673310185186</v>
      </c>
      <c r="X305" s="84" t="s">
        <v>1504</v>
      </c>
      <c r="Y305" s="79"/>
      <c r="Z305" s="79"/>
      <c r="AA305" s="82" t="s">
        <v>1825</v>
      </c>
      <c r="AB305" s="79"/>
      <c r="AC305" s="79" t="b">
        <v>0</v>
      </c>
      <c r="AD305" s="79">
        <v>0</v>
      </c>
      <c r="AE305" s="82" t="s">
        <v>1938</v>
      </c>
      <c r="AF305" s="79" t="b">
        <v>0</v>
      </c>
      <c r="AG305" s="79" t="s">
        <v>1948</v>
      </c>
      <c r="AH305" s="79"/>
      <c r="AI305" s="82" t="s">
        <v>1938</v>
      </c>
      <c r="AJ305" s="79" t="b">
        <v>0</v>
      </c>
      <c r="AK305" s="79">
        <v>9</v>
      </c>
      <c r="AL305" s="82" t="s">
        <v>1829</v>
      </c>
      <c r="AM305" s="79" t="s">
        <v>1961</v>
      </c>
      <c r="AN305" s="79" t="b">
        <v>0</v>
      </c>
      <c r="AO305" s="82" t="s">
        <v>1829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v>0</v>
      </c>
      <c r="BE305" s="49">
        <v>0</v>
      </c>
      <c r="BF305" s="48">
        <v>2</v>
      </c>
      <c r="BG305" s="49">
        <v>9.523809523809524</v>
      </c>
      <c r="BH305" s="48">
        <v>0</v>
      </c>
      <c r="BI305" s="49">
        <v>0</v>
      </c>
      <c r="BJ305" s="48">
        <v>19</v>
      </c>
      <c r="BK305" s="49">
        <v>90.47619047619048</v>
      </c>
      <c r="BL305" s="48">
        <v>21</v>
      </c>
    </row>
    <row r="306" spans="1:64" ht="15">
      <c r="A306" s="64" t="s">
        <v>386</v>
      </c>
      <c r="B306" s="64" t="s">
        <v>386</v>
      </c>
      <c r="C306" s="65" t="s">
        <v>5566</v>
      </c>
      <c r="D306" s="66">
        <v>3</v>
      </c>
      <c r="E306" s="67" t="s">
        <v>132</v>
      </c>
      <c r="F306" s="68">
        <v>35</v>
      </c>
      <c r="G306" s="65"/>
      <c r="H306" s="69"/>
      <c r="I306" s="70"/>
      <c r="J306" s="70"/>
      <c r="K306" s="34" t="s">
        <v>65</v>
      </c>
      <c r="L306" s="77">
        <v>306</v>
      </c>
      <c r="M306" s="77"/>
      <c r="N306" s="72"/>
      <c r="O306" s="79" t="s">
        <v>176</v>
      </c>
      <c r="P306" s="81">
        <v>43689.71131944445</v>
      </c>
      <c r="Q306" s="79" t="s">
        <v>654</v>
      </c>
      <c r="R306" s="79"/>
      <c r="S306" s="79"/>
      <c r="T306" s="79" t="s">
        <v>984</v>
      </c>
      <c r="U306" s="84" t="s">
        <v>1080</v>
      </c>
      <c r="V306" s="84" t="s">
        <v>1080</v>
      </c>
      <c r="W306" s="81">
        <v>43689.71131944445</v>
      </c>
      <c r="X306" s="84" t="s">
        <v>1505</v>
      </c>
      <c r="Y306" s="79"/>
      <c r="Z306" s="79"/>
      <c r="AA306" s="82" t="s">
        <v>1826</v>
      </c>
      <c r="AB306" s="79"/>
      <c r="AC306" s="79" t="b">
        <v>0</v>
      </c>
      <c r="AD306" s="79">
        <v>5</v>
      </c>
      <c r="AE306" s="82" t="s">
        <v>1938</v>
      </c>
      <c r="AF306" s="79" t="b">
        <v>0</v>
      </c>
      <c r="AG306" s="79" t="s">
        <v>1948</v>
      </c>
      <c r="AH306" s="79"/>
      <c r="AI306" s="82" t="s">
        <v>1938</v>
      </c>
      <c r="AJ306" s="79" t="b">
        <v>0</v>
      </c>
      <c r="AK306" s="79">
        <v>0</v>
      </c>
      <c r="AL306" s="82" t="s">
        <v>1938</v>
      </c>
      <c r="AM306" s="79" t="s">
        <v>1961</v>
      </c>
      <c r="AN306" s="79" t="b">
        <v>0</v>
      </c>
      <c r="AO306" s="82" t="s">
        <v>1826</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v>5</v>
      </c>
      <c r="BE306" s="49">
        <v>9.090909090909092</v>
      </c>
      <c r="BF306" s="48">
        <v>0</v>
      </c>
      <c r="BG306" s="49">
        <v>0</v>
      </c>
      <c r="BH306" s="48">
        <v>0</v>
      </c>
      <c r="BI306" s="49">
        <v>0</v>
      </c>
      <c r="BJ306" s="48">
        <v>50</v>
      </c>
      <c r="BK306" s="49">
        <v>90.9090909090909</v>
      </c>
      <c r="BL306" s="48">
        <v>55</v>
      </c>
    </row>
    <row r="307" spans="1:64" ht="15">
      <c r="A307" s="64" t="s">
        <v>387</v>
      </c>
      <c r="B307" s="64" t="s">
        <v>481</v>
      </c>
      <c r="C307" s="65" t="s">
        <v>5566</v>
      </c>
      <c r="D307" s="66">
        <v>3</v>
      </c>
      <c r="E307" s="67" t="s">
        <v>132</v>
      </c>
      <c r="F307" s="68">
        <v>35</v>
      </c>
      <c r="G307" s="65"/>
      <c r="H307" s="69"/>
      <c r="I307" s="70"/>
      <c r="J307" s="70"/>
      <c r="K307" s="34" t="s">
        <v>65</v>
      </c>
      <c r="L307" s="77">
        <v>307</v>
      </c>
      <c r="M307" s="77"/>
      <c r="N307" s="72"/>
      <c r="O307" s="79" t="s">
        <v>495</v>
      </c>
      <c r="P307" s="81">
        <v>43689.732777777775</v>
      </c>
      <c r="Q307" s="79" t="s">
        <v>655</v>
      </c>
      <c r="R307" s="84" t="s">
        <v>788</v>
      </c>
      <c r="S307" s="79" t="s">
        <v>870</v>
      </c>
      <c r="T307" s="79" t="s">
        <v>965</v>
      </c>
      <c r="U307" s="84" t="s">
        <v>1081</v>
      </c>
      <c r="V307" s="84" t="s">
        <v>1081</v>
      </c>
      <c r="W307" s="81">
        <v>43689.732777777775</v>
      </c>
      <c r="X307" s="84" t="s">
        <v>1506</v>
      </c>
      <c r="Y307" s="79"/>
      <c r="Z307" s="79"/>
      <c r="AA307" s="82" t="s">
        <v>1827</v>
      </c>
      <c r="AB307" s="79"/>
      <c r="AC307" s="79" t="b">
        <v>0</v>
      </c>
      <c r="AD307" s="79">
        <v>0</v>
      </c>
      <c r="AE307" s="82" t="s">
        <v>1938</v>
      </c>
      <c r="AF307" s="79" t="b">
        <v>0</v>
      </c>
      <c r="AG307" s="79" t="s">
        <v>1948</v>
      </c>
      <c r="AH307" s="79"/>
      <c r="AI307" s="82" t="s">
        <v>1938</v>
      </c>
      <c r="AJ307" s="79" t="b">
        <v>0</v>
      </c>
      <c r="AK307" s="79">
        <v>0</v>
      </c>
      <c r="AL307" s="82" t="s">
        <v>1938</v>
      </c>
      <c r="AM307" s="79" t="s">
        <v>1962</v>
      </c>
      <c r="AN307" s="79" t="b">
        <v>0</v>
      </c>
      <c r="AO307" s="82" t="s">
        <v>1827</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22</v>
      </c>
      <c r="BC307" s="78" t="str">
        <f>REPLACE(INDEX(GroupVertices[Group],MATCH(Edges[[#This Row],[Vertex 2]],GroupVertices[Vertex],0)),1,1,"")</f>
        <v>22</v>
      </c>
      <c r="BD307" s="48"/>
      <c r="BE307" s="49"/>
      <c r="BF307" s="48"/>
      <c r="BG307" s="49"/>
      <c r="BH307" s="48"/>
      <c r="BI307" s="49"/>
      <c r="BJ307" s="48"/>
      <c r="BK307" s="49"/>
      <c r="BL307" s="48"/>
    </row>
    <row r="308" spans="1:64" ht="15">
      <c r="A308" s="64" t="s">
        <v>387</v>
      </c>
      <c r="B308" s="64" t="s">
        <v>482</v>
      </c>
      <c r="C308" s="65" t="s">
        <v>5566</v>
      </c>
      <c r="D308" s="66">
        <v>3</v>
      </c>
      <c r="E308" s="67" t="s">
        <v>132</v>
      </c>
      <c r="F308" s="68">
        <v>35</v>
      </c>
      <c r="G308" s="65"/>
      <c r="H308" s="69"/>
      <c r="I308" s="70"/>
      <c r="J308" s="70"/>
      <c r="K308" s="34" t="s">
        <v>65</v>
      </c>
      <c r="L308" s="77">
        <v>308</v>
      </c>
      <c r="M308" s="77"/>
      <c r="N308" s="72"/>
      <c r="O308" s="79" t="s">
        <v>495</v>
      </c>
      <c r="P308" s="81">
        <v>43689.732777777775</v>
      </c>
      <c r="Q308" s="79" t="s">
        <v>655</v>
      </c>
      <c r="R308" s="84" t="s">
        <v>788</v>
      </c>
      <c r="S308" s="79" t="s">
        <v>870</v>
      </c>
      <c r="T308" s="79" t="s">
        <v>965</v>
      </c>
      <c r="U308" s="84" t="s">
        <v>1081</v>
      </c>
      <c r="V308" s="84" t="s">
        <v>1081</v>
      </c>
      <c r="W308" s="81">
        <v>43689.732777777775</v>
      </c>
      <c r="X308" s="84" t="s">
        <v>1506</v>
      </c>
      <c r="Y308" s="79"/>
      <c r="Z308" s="79"/>
      <c r="AA308" s="82" t="s">
        <v>1827</v>
      </c>
      <c r="AB308" s="79"/>
      <c r="AC308" s="79" t="b">
        <v>0</v>
      </c>
      <c r="AD308" s="79">
        <v>0</v>
      </c>
      <c r="AE308" s="82" t="s">
        <v>1938</v>
      </c>
      <c r="AF308" s="79" t="b">
        <v>0</v>
      </c>
      <c r="AG308" s="79" t="s">
        <v>1948</v>
      </c>
      <c r="AH308" s="79"/>
      <c r="AI308" s="82" t="s">
        <v>1938</v>
      </c>
      <c r="AJ308" s="79" t="b">
        <v>0</v>
      </c>
      <c r="AK308" s="79">
        <v>0</v>
      </c>
      <c r="AL308" s="82" t="s">
        <v>1938</v>
      </c>
      <c r="AM308" s="79" t="s">
        <v>1962</v>
      </c>
      <c r="AN308" s="79" t="b">
        <v>0</v>
      </c>
      <c r="AO308" s="82" t="s">
        <v>1827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22</v>
      </c>
      <c r="BC308" s="78" t="str">
        <f>REPLACE(INDEX(GroupVertices[Group],MATCH(Edges[[#This Row],[Vertex 2]],GroupVertices[Vertex],0)),1,1,"")</f>
        <v>22</v>
      </c>
      <c r="BD308" s="48">
        <v>1</v>
      </c>
      <c r="BE308" s="49">
        <v>5</v>
      </c>
      <c r="BF308" s="48">
        <v>1</v>
      </c>
      <c r="BG308" s="49">
        <v>5</v>
      </c>
      <c r="BH308" s="48">
        <v>0</v>
      </c>
      <c r="BI308" s="49">
        <v>0</v>
      </c>
      <c r="BJ308" s="48">
        <v>18</v>
      </c>
      <c r="BK308" s="49">
        <v>90</v>
      </c>
      <c r="BL308" s="48">
        <v>20</v>
      </c>
    </row>
    <row r="309" spans="1:64" ht="15">
      <c r="A309" s="64" t="s">
        <v>388</v>
      </c>
      <c r="B309" s="64" t="s">
        <v>389</v>
      </c>
      <c r="C309" s="65" t="s">
        <v>5566</v>
      </c>
      <c r="D309" s="66">
        <v>3</v>
      </c>
      <c r="E309" s="67" t="s">
        <v>132</v>
      </c>
      <c r="F309" s="68">
        <v>35</v>
      </c>
      <c r="G309" s="65"/>
      <c r="H309" s="69"/>
      <c r="I309" s="70"/>
      <c r="J309" s="70"/>
      <c r="K309" s="34" t="s">
        <v>65</v>
      </c>
      <c r="L309" s="77">
        <v>309</v>
      </c>
      <c r="M309" s="77"/>
      <c r="N309" s="72"/>
      <c r="O309" s="79" t="s">
        <v>495</v>
      </c>
      <c r="P309" s="81">
        <v>43689.739166666666</v>
      </c>
      <c r="Q309" s="79" t="s">
        <v>648</v>
      </c>
      <c r="R309" s="79"/>
      <c r="S309" s="79"/>
      <c r="T309" s="79"/>
      <c r="U309" s="79"/>
      <c r="V309" s="84" t="s">
        <v>1254</v>
      </c>
      <c r="W309" s="81">
        <v>43689.739166666666</v>
      </c>
      <c r="X309" s="84" t="s">
        <v>1507</v>
      </c>
      <c r="Y309" s="79"/>
      <c r="Z309" s="79"/>
      <c r="AA309" s="82" t="s">
        <v>1828</v>
      </c>
      <c r="AB309" s="79"/>
      <c r="AC309" s="79" t="b">
        <v>0</v>
      </c>
      <c r="AD309" s="79">
        <v>0</v>
      </c>
      <c r="AE309" s="82" t="s">
        <v>1938</v>
      </c>
      <c r="AF309" s="79" t="b">
        <v>0</v>
      </c>
      <c r="AG309" s="79" t="s">
        <v>1948</v>
      </c>
      <c r="AH309" s="79"/>
      <c r="AI309" s="82" t="s">
        <v>1938</v>
      </c>
      <c r="AJ309" s="79" t="b">
        <v>0</v>
      </c>
      <c r="AK309" s="79">
        <v>9</v>
      </c>
      <c r="AL309" s="82" t="s">
        <v>1829</v>
      </c>
      <c r="AM309" s="79" t="s">
        <v>1961</v>
      </c>
      <c r="AN309" s="79" t="b">
        <v>0</v>
      </c>
      <c r="AO309" s="82" t="s">
        <v>1829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388</v>
      </c>
      <c r="B310" s="64" t="s">
        <v>390</v>
      </c>
      <c r="C310" s="65" t="s">
        <v>5566</v>
      </c>
      <c r="D310" s="66">
        <v>3</v>
      </c>
      <c r="E310" s="67" t="s">
        <v>132</v>
      </c>
      <c r="F310" s="68">
        <v>35</v>
      </c>
      <c r="G310" s="65"/>
      <c r="H310" s="69"/>
      <c r="I310" s="70"/>
      <c r="J310" s="70"/>
      <c r="K310" s="34" t="s">
        <v>65</v>
      </c>
      <c r="L310" s="77">
        <v>310</v>
      </c>
      <c r="M310" s="77"/>
      <c r="N310" s="72"/>
      <c r="O310" s="79" t="s">
        <v>495</v>
      </c>
      <c r="P310" s="81">
        <v>43689.739166666666</v>
      </c>
      <c r="Q310" s="79" t="s">
        <v>648</v>
      </c>
      <c r="R310" s="79"/>
      <c r="S310" s="79"/>
      <c r="T310" s="79"/>
      <c r="U310" s="79"/>
      <c r="V310" s="84" t="s">
        <v>1254</v>
      </c>
      <c r="W310" s="81">
        <v>43689.739166666666</v>
      </c>
      <c r="X310" s="84" t="s">
        <v>1507</v>
      </c>
      <c r="Y310" s="79"/>
      <c r="Z310" s="79"/>
      <c r="AA310" s="82" t="s">
        <v>1828</v>
      </c>
      <c r="AB310" s="79"/>
      <c r="AC310" s="79" t="b">
        <v>0</v>
      </c>
      <c r="AD310" s="79">
        <v>0</v>
      </c>
      <c r="AE310" s="82" t="s">
        <v>1938</v>
      </c>
      <c r="AF310" s="79" t="b">
        <v>0</v>
      </c>
      <c r="AG310" s="79" t="s">
        <v>1948</v>
      </c>
      <c r="AH310" s="79"/>
      <c r="AI310" s="82" t="s">
        <v>1938</v>
      </c>
      <c r="AJ310" s="79" t="b">
        <v>0</v>
      </c>
      <c r="AK310" s="79">
        <v>9</v>
      </c>
      <c r="AL310" s="82" t="s">
        <v>1829</v>
      </c>
      <c r="AM310" s="79" t="s">
        <v>1961</v>
      </c>
      <c r="AN310" s="79" t="b">
        <v>0</v>
      </c>
      <c r="AO310" s="82" t="s">
        <v>1829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5</v>
      </c>
      <c r="BD310" s="48"/>
      <c r="BE310" s="49"/>
      <c r="BF310" s="48"/>
      <c r="BG310" s="49"/>
      <c r="BH310" s="48"/>
      <c r="BI310" s="49"/>
      <c r="BJ310" s="48"/>
      <c r="BK310" s="49"/>
      <c r="BL310" s="48"/>
    </row>
    <row r="311" spans="1:64" ht="15">
      <c r="A311" s="64" t="s">
        <v>388</v>
      </c>
      <c r="B311" s="64" t="s">
        <v>373</v>
      </c>
      <c r="C311" s="65" t="s">
        <v>5566</v>
      </c>
      <c r="D311" s="66">
        <v>3</v>
      </c>
      <c r="E311" s="67" t="s">
        <v>132</v>
      </c>
      <c r="F311" s="68">
        <v>35</v>
      </c>
      <c r="G311" s="65"/>
      <c r="H311" s="69"/>
      <c r="I311" s="70"/>
      <c r="J311" s="70"/>
      <c r="K311" s="34" t="s">
        <v>65</v>
      </c>
      <c r="L311" s="77">
        <v>311</v>
      </c>
      <c r="M311" s="77"/>
      <c r="N311" s="72"/>
      <c r="O311" s="79" t="s">
        <v>495</v>
      </c>
      <c r="P311" s="81">
        <v>43689.739166666666</v>
      </c>
      <c r="Q311" s="79" t="s">
        <v>648</v>
      </c>
      <c r="R311" s="79"/>
      <c r="S311" s="79"/>
      <c r="T311" s="79"/>
      <c r="U311" s="79"/>
      <c r="V311" s="84" t="s">
        <v>1254</v>
      </c>
      <c r="W311" s="81">
        <v>43689.739166666666</v>
      </c>
      <c r="X311" s="84" t="s">
        <v>1507</v>
      </c>
      <c r="Y311" s="79"/>
      <c r="Z311" s="79"/>
      <c r="AA311" s="82" t="s">
        <v>1828</v>
      </c>
      <c r="AB311" s="79"/>
      <c r="AC311" s="79" t="b">
        <v>0</v>
      </c>
      <c r="AD311" s="79">
        <v>0</v>
      </c>
      <c r="AE311" s="82" t="s">
        <v>1938</v>
      </c>
      <c r="AF311" s="79" t="b">
        <v>0</v>
      </c>
      <c r="AG311" s="79" t="s">
        <v>1948</v>
      </c>
      <c r="AH311" s="79"/>
      <c r="AI311" s="82" t="s">
        <v>1938</v>
      </c>
      <c r="AJ311" s="79" t="b">
        <v>0</v>
      </c>
      <c r="AK311" s="79">
        <v>9</v>
      </c>
      <c r="AL311" s="82" t="s">
        <v>1829</v>
      </c>
      <c r="AM311" s="79" t="s">
        <v>1961</v>
      </c>
      <c r="AN311" s="79" t="b">
        <v>0</v>
      </c>
      <c r="AO311" s="82" t="s">
        <v>1829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5</v>
      </c>
      <c r="BD311" s="48">
        <v>0</v>
      </c>
      <c r="BE311" s="49">
        <v>0</v>
      </c>
      <c r="BF311" s="48">
        <v>2</v>
      </c>
      <c r="BG311" s="49">
        <v>9.523809523809524</v>
      </c>
      <c r="BH311" s="48">
        <v>0</v>
      </c>
      <c r="BI311" s="49">
        <v>0</v>
      </c>
      <c r="BJ311" s="48">
        <v>19</v>
      </c>
      <c r="BK311" s="49">
        <v>90.47619047619048</v>
      </c>
      <c r="BL311" s="48">
        <v>21</v>
      </c>
    </row>
    <row r="312" spans="1:64" ht="15">
      <c r="A312" s="64" t="s">
        <v>373</v>
      </c>
      <c r="B312" s="64" t="s">
        <v>389</v>
      </c>
      <c r="C312" s="65" t="s">
        <v>5566</v>
      </c>
      <c r="D312" s="66">
        <v>3</v>
      </c>
      <c r="E312" s="67" t="s">
        <v>132</v>
      </c>
      <c r="F312" s="68">
        <v>35</v>
      </c>
      <c r="G312" s="65"/>
      <c r="H312" s="69"/>
      <c r="I312" s="70"/>
      <c r="J312" s="70"/>
      <c r="K312" s="34" t="s">
        <v>66</v>
      </c>
      <c r="L312" s="77">
        <v>312</v>
      </c>
      <c r="M312" s="77"/>
      <c r="N312" s="72"/>
      <c r="O312" s="79" t="s">
        <v>495</v>
      </c>
      <c r="P312" s="81">
        <v>43689.52342592592</v>
      </c>
      <c r="Q312" s="79" t="s">
        <v>656</v>
      </c>
      <c r="R312" s="84" t="s">
        <v>789</v>
      </c>
      <c r="S312" s="79" t="s">
        <v>828</v>
      </c>
      <c r="T312" s="79" t="s">
        <v>985</v>
      </c>
      <c r="U312" s="79"/>
      <c r="V312" s="84" t="s">
        <v>1242</v>
      </c>
      <c r="W312" s="81">
        <v>43689.52342592592</v>
      </c>
      <c r="X312" s="84" t="s">
        <v>1508</v>
      </c>
      <c r="Y312" s="79"/>
      <c r="Z312" s="79"/>
      <c r="AA312" s="82" t="s">
        <v>1829</v>
      </c>
      <c r="AB312" s="79"/>
      <c r="AC312" s="79" t="b">
        <v>0</v>
      </c>
      <c r="AD312" s="79">
        <v>1</v>
      </c>
      <c r="AE312" s="82" t="s">
        <v>1938</v>
      </c>
      <c r="AF312" s="79" t="b">
        <v>0</v>
      </c>
      <c r="AG312" s="79" t="s">
        <v>1948</v>
      </c>
      <c r="AH312" s="79"/>
      <c r="AI312" s="82" t="s">
        <v>1938</v>
      </c>
      <c r="AJ312" s="79" t="b">
        <v>0</v>
      </c>
      <c r="AK312" s="79">
        <v>2</v>
      </c>
      <c r="AL312" s="82" t="s">
        <v>1938</v>
      </c>
      <c r="AM312" s="79" t="s">
        <v>1959</v>
      </c>
      <c r="AN312" s="79" t="b">
        <v>0</v>
      </c>
      <c r="AO312" s="82" t="s">
        <v>1829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5</v>
      </c>
      <c r="BD312" s="48"/>
      <c r="BE312" s="49"/>
      <c r="BF312" s="48"/>
      <c r="BG312" s="49"/>
      <c r="BH312" s="48"/>
      <c r="BI312" s="49"/>
      <c r="BJ312" s="48"/>
      <c r="BK312" s="49"/>
      <c r="BL312" s="48"/>
    </row>
    <row r="313" spans="1:64" ht="15">
      <c r="A313" s="64" t="s">
        <v>389</v>
      </c>
      <c r="B313" s="64" t="s">
        <v>390</v>
      </c>
      <c r="C313" s="65" t="s">
        <v>5566</v>
      </c>
      <c r="D313" s="66">
        <v>3</v>
      </c>
      <c r="E313" s="67" t="s">
        <v>132</v>
      </c>
      <c r="F313" s="68">
        <v>35</v>
      </c>
      <c r="G313" s="65"/>
      <c r="H313" s="69"/>
      <c r="I313" s="70"/>
      <c r="J313" s="70"/>
      <c r="K313" s="34" t="s">
        <v>66</v>
      </c>
      <c r="L313" s="77">
        <v>313</v>
      </c>
      <c r="M313" s="77"/>
      <c r="N313" s="72"/>
      <c r="O313" s="79" t="s">
        <v>495</v>
      </c>
      <c r="P313" s="81">
        <v>43689.53865740741</v>
      </c>
      <c r="Q313" s="79" t="s">
        <v>648</v>
      </c>
      <c r="R313" s="79"/>
      <c r="S313" s="79"/>
      <c r="T313" s="79"/>
      <c r="U313" s="79"/>
      <c r="V313" s="84" t="s">
        <v>1255</v>
      </c>
      <c r="W313" s="81">
        <v>43689.53865740741</v>
      </c>
      <c r="X313" s="84" t="s">
        <v>1509</v>
      </c>
      <c r="Y313" s="79"/>
      <c r="Z313" s="79"/>
      <c r="AA313" s="82" t="s">
        <v>1830</v>
      </c>
      <c r="AB313" s="79"/>
      <c r="AC313" s="79" t="b">
        <v>0</v>
      </c>
      <c r="AD313" s="79">
        <v>0</v>
      </c>
      <c r="AE313" s="82" t="s">
        <v>1938</v>
      </c>
      <c r="AF313" s="79" t="b">
        <v>0</v>
      </c>
      <c r="AG313" s="79" t="s">
        <v>1948</v>
      </c>
      <c r="AH313" s="79"/>
      <c r="AI313" s="82" t="s">
        <v>1938</v>
      </c>
      <c r="AJ313" s="79" t="b">
        <v>0</v>
      </c>
      <c r="AK313" s="79">
        <v>2</v>
      </c>
      <c r="AL313" s="82" t="s">
        <v>1829</v>
      </c>
      <c r="AM313" s="79" t="s">
        <v>1959</v>
      </c>
      <c r="AN313" s="79" t="b">
        <v>0</v>
      </c>
      <c r="AO313" s="82" t="s">
        <v>1829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v>0</v>
      </c>
      <c r="BE313" s="49">
        <v>0</v>
      </c>
      <c r="BF313" s="48">
        <v>2</v>
      </c>
      <c r="BG313" s="49">
        <v>9.523809523809524</v>
      </c>
      <c r="BH313" s="48">
        <v>0</v>
      </c>
      <c r="BI313" s="49">
        <v>0</v>
      </c>
      <c r="BJ313" s="48">
        <v>19</v>
      </c>
      <c r="BK313" s="49">
        <v>90.47619047619048</v>
      </c>
      <c r="BL313" s="48">
        <v>21</v>
      </c>
    </row>
    <row r="314" spans="1:64" ht="15">
      <c r="A314" s="64" t="s">
        <v>389</v>
      </c>
      <c r="B314" s="64" t="s">
        <v>373</v>
      </c>
      <c r="C314" s="65" t="s">
        <v>5566</v>
      </c>
      <c r="D314" s="66">
        <v>3</v>
      </c>
      <c r="E314" s="67" t="s">
        <v>132</v>
      </c>
      <c r="F314" s="68">
        <v>35</v>
      </c>
      <c r="G314" s="65"/>
      <c r="H314" s="69"/>
      <c r="I314" s="70"/>
      <c r="J314" s="70"/>
      <c r="K314" s="34" t="s">
        <v>66</v>
      </c>
      <c r="L314" s="77">
        <v>314</v>
      </c>
      <c r="M314" s="77"/>
      <c r="N314" s="72"/>
      <c r="O314" s="79" t="s">
        <v>495</v>
      </c>
      <c r="P314" s="81">
        <v>43689.53865740741</v>
      </c>
      <c r="Q314" s="79" t="s">
        <v>648</v>
      </c>
      <c r="R314" s="79"/>
      <c r="S314" s="79"/>
      <c r="T314" s="79"/>
      <c r="U314" s="79"/>
      <c r="V314" s="84" t="s">
        <v>1255</v>
      </c>
      <c r="W314" s="81">
        <v>43689.53865740741</v>
      </c>
      <c r="X314" s="84" t="s">
        <v>1509</v>
      </c>
      <c r="Y314" s="79"/>
      <c r="Z314" s="79"/>
      <c r="AA314" s="82" t="s">
        <v>1830</v>
      </c>
      <c r="AB314" s="79"/>
      <c r="AC314" s="79" t="b">
        <v>0</v>
      </c>
      <c r="AD314" s="79">
        <v>0</v>
      </c>
      <c r="AE314" s="82" t="s">
        <v>1938</v>
      </c>
      <c r="AF314" s="79" t="b">
        <v>0</v>
      </c>
      <c r="AG314" s="79" t="s">
        <v>1948</v>
      </c>
      <c r="AH314" s="79"/>
      <c r="AI314" s="82" t="s">
        <v>1938</v>
      </c>
      <c r="AJ314" s="79" t="b">
        <v>0</v>
      </c>
      <c r="AK314" s="79">
        <v>2</v>
      </c>
      <c r="AL314" s="82" t="s">
        <v>1829</v>
      </c>
      <c r="AM314" s="79" t="s">
        <v>1959</v>
      </c>
      <c r="AN314" s="79" t="b">
        <v>0</v>
      </c>
      <c r="AO314" s="82" t="s">
        <v>1829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c r="BE314" s="49"/>
      <c r="BF314" s="48"/>
      <c r="BG314" s="49"/>
      <c r="BH314" s="48"/>
      <c r="BI314" s="49"/>
      <c r="BJ314" s="48"/>
      <c r="BK314" s="49"/>
      <c r="BL314" s="48"/>
    </row>
    <row r="315" spans="1:64" ht="15">
      <c r="A315" s="64" t="s">
        <v>390</v>
      </c>
      <c r="B315" s="64" t="s">
        <v>389</v>
      </c>
      <c r="C315" s="65" t="s">
        <v>5566</v>
      </c>
      <c r="D315" s="66">
        <v>3</v>
      </c>
      <c r="E315" s="67" t="s">
        <v>132</v>
      </c>
      <c r="F315" s="68">
        <v>35</v>
      </c>
      <c r="G315" s="65"/>
      <c r="H315" s="69"/>
      <c r="I315" s="70"/>
      <c r="J315" s="70"/>
      <c r="K315" s="34" t="s">
        <v>66</v>
      </c>
      <c r="L315" s="77">
        <v>315</v>
      </c>
      <c r="M315" s="77"/>
      <c r="N315" s="72"/>
      <c r="O315" s="79" t="s">
        <v>495</v>
      </c>
      <c r="P315" s="81">
        <v>43689.66300925926</v>
      </c>
      <c r="Q315" s="79" t="s">
        <v>648</v>
      </c>
      <c r="R315" s="79"/>
      <c r="S315" s="79"/>
      <c r="T315" s="79"/>
      <c r="U315" s="79"/>
      <c r="V315" s="84" t="s">
        <v>1256</v>
      </c>
      <c r="W315" s="81">
        <v>43689.66300925926</v>
      </c>
      <c r="X315" s="84" t="s">
        <v>1510</v>
      </c>
      <c r="Y315" s="79"/>
      <c r="Z315" s="79"/>
      <c r="AA315" s="82" t="s">
        <v>1831</v>
      </c>
      <c r="AB315" s="79"/>
      <c r="AC315" s="79" t="b">
        <v>0</v>
      </c>
      <c r="AD315" s="79">
        <v>0</v>
      </c>
      <c r="AE315" s="82" t="s">
        <v>1938</v>
      </c>
      <c r="AF315" s="79" t="b">
        <v>0</v>
      </c>
      <c r="AG315" s="79" t="s">
        <v>1948</v>
      </c>
      <c r="AH315" s="79"/>
      <c r="AI315" s="82" t="s">
        <v>1938</v>
      </c>
      <c r="AJ315" s="79" t="b">
        <v>0</v>
      </c>
      <c r="AK315" s="79">
        <v>9</v>
      </c>
      <c r="AL315" s="82" t="s">
        <v>1829</v>
      </c>
      <c r="AM315" s="79" t="s">
        <v>1961</v>
      </c>
      <c r="AN315" s="79" t="b">
        <v>0</v>
      </c>
      <c r="AO315" s="82" t="s">
        <v>1829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c r="BE315" s="49"/>
      <c r="BF315" s="48"/>
      <c r="BG315" s="49"/>
      <c r="BH315" s="48"/>
      <c r="BI315" s="49"/>
      <c r="BJ315" s="48"/>
      <c r="BK315" s="49"/>
      <c r="BL315" s="48"/>
    </row>
    <row r="316" spans="1:64" ht="15">
      <c r="A316" s="64" t="s">
        <v>391</v>
      </c>
      <c r="B316" s="64" t="s">
        <v>389</v>
      </c>
      <c r="C316" s="65" t="s">
        <v>5566</v>
      </c>
      <c r="D316" s="66">
        <v>3</v>
      </c>
      <c r="E316" s="67" t="s">
        <v>132</v>
      </c>
      <c r="F316" s="68">
        <v>35</v>
      </c>
      <c r="G316" s="65"/>
      <c r="H316" s="69"/>
      <c r="I316" s="70"/>
      <c r="J316" s="70"/>
      <c r="K316" s="34" t="s">
        <v>65</v>
      </c>
      <c r="L316" s="77">
        <v>316</v>
      </c>
      <c r="M316" s="77"/>
      <c r="N316" s="72"/>
      <c r="O316" s="79" t="s">
        <v>495</v>
      </c>
      <c r="P316" s="81">
        <v>43689.740891203706</v>
      </c>
      <c r="Q316" s="79" t="s">
        <v>648</v>
      </c>
      <c r="R316" s="79"/>
      <c r="S316" s="79"/>
      <c r="T316" s="79"/>
      <c r="U316" s="79"/>
      <c r="V316" s="84" t="s">
        <v>1257</v>
      </c>
      <c r="W316" s="81">
        <v>43689.740891203706</v>
      </c>
      <c r="X316" s="84" t="s">
        <v>1511</v>
      </c>
      <c r="Y316" s="79"/>
      <c r="Z316" s="79"/>
      <c r="AA316" s="82" t="s">
        <v>1832</v>
      </c>
      <c r="AB316" s="79"/>
      <c r="AC316" s="79" t="b">
        <v>0</v>
      </c>
      <c r="AD316" s="79">
        <v>0</v>
      </c>
      <c r="AE316" s="82" t="s">
        <v>1938</v>
      </c>
      <c r="AF316" s="79" t="b">
        <v>0</v>
      </c>
      <c r="AG316" s="79" t="s">
        <v>1948</v>
      </c>
      <c r="AH316" s="79"/>
      <c r="AI316" s="82" t="s">
        <v>1938</v>
      </c>
      <c r="AJ316" s="79" t="b">
        <v>0</v>
      </c>
      <c r="AK316" s="79">
        <v>9</v>
      </c>
      <c r="AL316" s="82" t="s">
        <v>1829</v>
      </c>
      <c r="AM316" s="79" t="s">
        <v>1961</v>
      </c>
      <c r="AN316" s="79" t="b">
        <v>0</v>
      </c>
      <c r="AO316" s="82" t="s">
        <v>1829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c r="BE316" s="49"/>
      <c r="BF316" s="48"/>
      <c r="BG316" s="49"/>
      <c r="BH316" s="48"/>
      <c r="BI316" s="49"/>
      <c r="BJ316" s="48"/>
      <c r="BK316" s="49"/>
      <c r="BL316" s="48"/>
    </row>
    <row r="317" spans="1:64" ht="15">
      <c r="A317" s="64" t="s">
        <v>373</v>
      </c>
      <c r="B317" s="64" t="s">
        <v>390</v>
      </c>
      <c r="C317" s="65" t="s">
        <v>5566</v>
      </c>
      <c r="D317" s="66">
        <v>3</v>
      </c>
      <c r="E317" s="67" t="s">
        <v>132</v>
      </c>
      <c r="F317" s="68">
        <v>35</v>
      </c>
      <c r="G317" s="65"/>
      <c r="H317" s="69"/>
      <c r="I317" s="70"/>
      <c r="J317" s="70"/>
      <c r="K317" s="34" t="s">
        <v>66</v>
      </c>
      <c r="L317" s="77">
        <v>317</v>
      </c>
      <c r="M317" s="77"/>
      <c r="N317" s="72"/>
      <c r="O317" s="79" t="s">
        <v>495</v>
      </c>
      <c r="P317" s="81">
        <v>43689.52342592592</v>
      </c>
      <c r="Q317" s="79" t="s">
        <v>656</v>
      </c>
      <c r="R317" s="84" t="s">
        <v>789</v>
      </c>
      <c r="S317" s="79" t="s">
        <v>828</v>
      </c>
      <c r="T317" s="79" t="s">
        <v>985</v>
      </c>
      <c r="U317" s="79"/>
      <c r="V317" s="84" t="s">
        <v>1242</v>
      </c>
      <c r="W317" s="81">
        <v>43689.52342592592</v>
      </c>
      <c r="X317" s="84" t="s">
        <v>1508</v>
      </c>
      <c r="Y317" s="79"/>
      <c r="Z317" s="79"/>
      <c r="AA317" s="82" t="s">
        <v>1829</v>
      </c>
      <c r="AB317" s="79"/>
      <c r="AC317" s="79" t="b">
        <v>0</v>
      </c>
      <c r="AD317" s="79">
        <v>1</v>
      </c>
      <c r="AE317" s="82" t="s">
        <v>1938</v>
      </c>
      <c r="AF317" s="79" t="b">
        <v>0</v>
      </c>
      <c r="AG317" s="79" t="s">
        <v>1948</v>
      </c>
      <c r="AH317" s="79"/>
      <c r="AI317" s="82" t="s">
        <v>1938</v>
      </c>
      <c r="AJ317" s="79" t="b">
        <v>0</v>
      </c>
      <c r="AK317" s="79">
        <v>2</v>
      </c>
      <c r="AL317" s="82" t="s">
        <v>1938</v>
      </c>
      <c r="AM317" s="79" t="s">
        <v>1959</v>
      </c>
      <c r="AN317" s="79" t="b">
        <v>0</v>
      </c>
      <c r="AO317" s="82" t="s">
        <v>1829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v>0</v>
      </c>
      <c r="BE317" s="49">
        <v>0</v>
      </c>
      <c r="BF317" s="48">
        <v>2</v>
      </c>
      <c r="BG317" s="49">
        <v>5.405405405405405</v>
      </c>
      <c r="BH317" s="48">
        <v>0</v>
      </c>
      <c r="BI317" s="49">
        <v>0</v>
      </c>
      <c r="BJ317" s="48">
        <v>35</v>
      </c>
      <c r="BK317" s="49">
        <v>94.5945945945946</v>
      </c>
      <c r="BL317" s="48">
        <v>37</v>
      </c>
    </row>
    <row r="318" spans="1:64" ht="15">
      <c r="A318" s="64" t="s">
        <v>390</v>
      </c>
      <c r="B318" s="64" t="s">
        <v>373</v>
      </c>
      <c r="C318" s="65" t="s">
        <v>5566</v>
      </c>
      <c r="D318" s="66">
        <v>3</v>
      </c>
      <c r="E318" s="67" t="s">
        <v>132</v>
      </c>
      <c r="F318" s="68">
        <v>35</v>
      </c>
      <c r="G318" s="65"/>
      <c r="H318" s="69"/>
      <c r="I318" s="70"/>
      <c r="J318" s="70"/>
      <c r="K318" s="34" t="s">
        <v>66</v>
      </c>
      <c r="L318" s="77">
        <v>318</v>
      </c>
      <c r="M318" s="77"/>
      <c r="N318" s="72"/>
      <c r="O318" s="79" t="s">
        <v>495</v>
      </c>
      <c r="P318" s="81">
        <v>43689.66300925926</v>
      </c>
      <c r="Q318" s="79" t="s">
        <v>648</v>
      </c>
      <c r="R318" s="79"/>
      <c r="S318" s="79"/>
      <c r="T318" s="79"/>
      <c r="U318" s="79"/>
      <c r="V318" s="84" t="s">
        <v>1256</v>
      </c>
      <c r="W318" s="81">
        <v>43689.66300925926</v>
      </c>
      <c r="X318" s="84" t="s">
        <v>1510</v>
      </c>
      <c r="Y318" s="79"/>
      <c r="Z318" s="79"/>
      <c r="AA318" s="82" t="s">
        <v>1831</v>
      </c>
      <c r="AB318" s="79"/>
      <c r="AC318" s="79" t="b">
        <v>0</v>
      </c>
      <c r="AD318" s="79">
        <v>0</v>
      </c>
      <c r="AE318" s="82" t="s">
        <v>1938</v>
      </c>
      <c r="AF318" s="79" t="b">
        <v>0</v>
      </c>
      <c r="AG318" s="79" t="s">
        <v>1948</v>
      </c>
      <c r="AH318" s="79"/>
      <c r="AI318" s="82" t="s">
        <v>1938</v>
      </c>
      <c r="AJ318" s="79" t="b">
        <v>0</v>
      </c>
      <c r="AK318" s="79">
        <v>9</v>
      </c>
      <c r="AL318" s="82" t="s">
        <v>1829</v>
      </c>
      <c r="AM318" s="79" t="s">
        <v>1961</v>
      </c>
      <c r="AN318" s="79" t="b">
        <v>0</v>
      </c>
      <c r="AO318" s="82" t="s">
        <v>1829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0</v>
      </c>
      <c r="BE318" s="49">
        <v>0</v>
      </c>
      <c r="BF318" s="48">
        <v>2</v>
      </c>
      <c r="BG318" s="49">
        <v>9.523809523809524</v>
      </c>
      <c r="BH318" s="48">
        <v>0</v>
      </c>
      <c r="BI318" s="49">
        <v>0</v>
      </c>
      <c r="BJ318" s="48">
        <v>19</v>
      </c>
      <c r="BK318" s="49">
        <v>90.47619047619048</v>
      </c>
      <c r="BL318" s="48">
        <v>21</v>
      </c>
    </row>
    <row r="319" spans="1:64" ht="15">
      <c r="A319" s="64" t="s">
        <v>391</v>
      </c>
      <c r="B319" s="64" t="s">
        <v>390</v>
      </c>
      <c r="C319" s="65" t="s">
        <v>5566</v>
      </c>
      <c r="D319" s="66">
        <v>3</v>
      </c>
      <c r="E319" s="67" t="s">
        <v>132</v>
      </c>
      <c r="F319" s="68">
        <v>35</v>
      </c>
      <c r="G319" s="65"/>
      <c r="H319" s="69"/>
      <c r="I319" s="70"/>
      <c r="J319" s="70"/>
      <c r="K319" s="34" t="s">
        <v>65</v>
      </c>
      <c r="L319" s="77">
        <v>319</v>
      </c>
      <c r="M319" s="77"/>
      <c r="N319" s="72"/>
      <c r="O319" s="79" t="s">
        <v>495</v>
      </c>
      <c r="P319" s="81">
        <v>43689.740891203706</v>
      </c>
      <c r="Q319" s="79" t="s">
        <v>648</v>
      </c>
      <c r="R319" s="79"/>
      <c r="S319" s="79"/>
      <c r="T319" s="79"/>
      <c r="U319" s="79"/>
      <c r="V319" s="84" t="s">
        <v>1257</v>
      </c>
      <c r="W319" s="81">
        <v>43689.740891203706</v>
      </c>
      <c r="X319" s="84" t="s">
        <v>1511</v>
      </c>
      <c r="Y319" s="79"/>
      <c r="Z319" s="79"/>
      <c r="AA319" s="82" t="s">
        <v>1832</v>
      </c>
      <c r="AB319" s="79"/>
      <c r="AC319" s="79" t="b">
        <v>0</v>
      </c>
      <c r="AD319" s="79">
        <v>0</v>
      </c>
      <c r="AE319" s="82" t="s">
        <v>1938</v>
      </c>
      <c r="AF319" s="79" t="b">
        <v>0</v>
      </c>
      <c r="AG319" s="79" t="s">
        <v>1948</v>
      </c>
      <c r="AH319" s="79"/>
      <c r="AI319" s="82" t="s">
        <v>1938</v>
      </c>
      <c r="AJ319" s="79" t="b">
        <v>0</v>
      </c>
      <c r="AK319" s="79">
        <v>9</v>
      </c>
      <c r="AL319" s="82" t="s">
        <v>1829</v>
      </c>
      <c r="AM319" s="79" t="s">
        <v>1961</v>
      </c>
      <c r="AN319" s="79" t="b">
        <v>0</v>
      </c>
      <c r="AO319" s="82" t="s">
        <v>1829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5</v>
      </c>
      <c r="BD319" s="48"/>
      <c r="BE319" s="49"/>
      <c r="BF319" s="48"/>
      <c r="BG319" s="49"/>
      <c r="BH319" s="48"/>
      <c r="BI319" s="49"/>
      <c r="BJ319" s="48"/>
      <c r="BK319" s="49"/>
      <c r="BL319" s="48"/>
    </row>
    <row r="320" spans="1:64" ht="15">
      <c r="A320" s="64" t="s">
        <v>391</v>
      </c>
      <c r="B320" s="64" t="s">
        <v>373</v>
      </c>
      <c r="C320" s="65" t="s">
        <v>5566</v>
      </c>
      <c r="D320" s="66">
        <v>3</v>
      </c>
      <c r="E320" s="67" t="s">
        <v>132</v>
      </c>
      <c r="F320" s="68">
        <v>35</v>
      </c>
      <c r="G320" s="65"/>
      <c r="H320" s="69"/>
      <c r="I320" s="70"/>
      <c r="J320" s="70"/>
      <c r="K320" s="34" t="s">
        <v>65</v>
      </c>
      <c r="L320" s="77">
        <v>320</v>
      </c>
      <c r="M320" s="77"/>
      <c r="N320" s="72"/>
      <c r="O320" s="79" t="s">
        <v>495</v>
      </c>
      <c r="P320" s="81">
        <v>43689.740891203706</v>
      </c>
      <c r="Q320" s="79" t="s">
        <v>648</v>
      </c>
      <c r="R320" s="79"/>
      <c r="S320" s="79"/>
      <c r="T320" s="79"/>
      <c r="U320" s="79"/>
      <c r="V320" s="84" t="s">
        <v>1257</v>
      </c>
      <c r="W320" s="81">
        <v>43689.740891203706</v>
      </c>
      <c r="X320" s="84" t="s">
        <v>1511</v>
      </c>
      <c r="Y320" s="79"/>
      <c r="Z320" s="79"/>
      <c r="AA320" s="82" t="s">
        <v>1832</v>
      </c>
      <c r="AB320" s="79"/>
      <c r="AC320" s="79" t="b">
        <v>0</v>
      </c>
      <c r="AD320" s="79">
        <v>0</v>
      </c>
      <c r="AE320" s="82" t="s">
        <v>1938</v>
      </c>
      <c r="AF320" s="79" t="b">
        <v>0</v>
      </c>
      <c r="AG320" s="79" t="s">
        <v>1948</v>
      </c>
      <c r="AH320" s="79"/>
      <c r="AI320" s="82" t="s">
        <v>1938</v>
      </c>
      <c r="AJ320" s="79" t="b">
        <v>0</v>
      </c>
      <c r="AK320" s="79">
        <v>9</v>
      </c>
      <c r="AL320" s="82" t="s">
        <v>1829</v>
      </c>
      <c r="AM320" s="79" t="s">
        <v>1961</v>
      </c>
      <c r="AN320" s="79" t="b">
        <v>0</v>
      </c>
      <c r="AO320" s="82" t="s">
        <v>1829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5</v>
      </c>
      <c r="BC320" s="78" t="str">
        <f>REPLACE(INDEX(GroupVertices[Group],MATCH(Edges[[#This Row],[Vertex 2]],GroupVertices[Vertex],0)),1,1,"")</f>
        <v>5</v>
      </c>
      <c r="BD320" s="48">
        <v>0</v>
      </c>
      <c r="BE320" s="49">
        <v>0</v>
      </c>
      <c r="BF320" s="48">
        <v>2</v>
      </c>
      <c r="BG320" s="49">
        <v>9.523809523809524</v>
      </c>
      <c r="BH320" s="48">
        <v>0</v>
      </c>
      <c r="BI320" s="49">
        <v>0</v>
      </c>
      <c r="BJ320" s="48">
        <v>19</v>
      </c>
      <c r="BK320" s="49">
        <v>90.47619047619048</v>
      </c>
      <c r="BL320" s="48">
        <v>21</v>
      </c>
    </row>
    <row r="321" spans="1:64" ht="15">
      <c r="A321" s="64" t="s">
        <v>392</v>
      </c>
      <c r="B321" s="64" t="s">
        <v>392</v>
      </c>
      <c r="C321" s="65" t="s">
        <v>5567</v>
      </c>
      <c r="D321" s="66">
        <v>6.5</v>
      </c>
      <c r="E321" s="67" t="s">
        <v>136</v>
      </c>
      <c r="F321" s="68">
        <v>23.5</v>
      </c>
      <c r="G321" s="65"/>
      <c r="H321" s="69"/>
      <c r="I321" s="70"/>
      <c r="J321" s="70"/>
      <c r="K321" s="34" t="s">
        <v>65</v>
      </c>
      <c r="L321" s="77">
        <v>321</v>
      </c>
      <c r="M321" s="77"/>
      <c r="N321" s="72"/>
      <c r="O321" s="79" t="s">
        <v>176</v>
      </c>
      <c r="P321" s="81">
        <v>43689.79608796296</v>
      </c>
      <c r="Q321" s="79" t="s">
        <v>657</v>
      </c>
      <c r="R321" s="84" t="s">
        <v>790</v>
      </c>
      <c r="S321" s="79" t="s">
        <v>836</v>
      </c>
      <c r="T321" s="79" t="s">
        <v>986</v>
      </c>
      <c r="U321" s="79"/>
      <c r="V321" s="84" t="s">
        <v>1258</v>
      </c>
      <c r="W321" s="81">
        <v>43689.79608796296</v>
      </c>
      <c r="X321" s="84" t="s">
        <v>1512</v>
      </c>
      <c r="Y321" s="79">
        <v>19.17822666</v>
      </c>
      <c r="Z321" s="79">
        <v>72.94359684</v>
      </c>
      <c r="AA321" s="82" t="s">
        <v>1833</v>
      </c>
      <c r="AB321" s="79"/>
      <c r="AC321" s="79" t="b">
        <v>0</v>
      </c>
      <c r="AD321" s="79">
        <v>0</v>
      </c>
      <c r="AE321" s="82" t="s">
        <v>1938</v>
      </c>
      <c r="AF321" s="79" t="b">
        <v>0</v>
      </c>
      <c r="AG321" s="79" t="s">
        <v>1948</v>
      </c>
      <c r="AH321" s="79"/>
      <c r="AI321" s="82" t="s">
        <v>1938</v>
      </c>
      <c r="AJ321" s="79" t="b">
        <v>0</v>
      </c>
      <c r="AK321" s="79">
        <v>0</v>
      </c>
      <c r="AL321" s="82" t="s">
        <v>1938</v>
      </c>
      <c r="AM321" s="79" t="s">
        <v>1966</v>
      </c>
      <c r="AN321" s="79" t="b">
        <v>0</v>
      </c>
      <c r="AO321" s="82" t="s">
        <v>1833</v>
      </c>
      <c r="AP321" s="79" t="s">
        <v>176</v>
      </c>
      <c r="AQ321" s="79">
        <v>0</v>
      </c>
      <c r="AR321" s="79">
        <v>0</v>
      </c>
      <c r="AS321" s="79" t="s">
        <v>1987</v>
      </c>
      <c r="AT321" s="79" t="s">
        <v>1989</v>
      </c>
      <c r="AU321" s="79" t="s">
        <v>1991</v>
      </c>
      <c r="AV321" s="79" t="s">
        <v>1993</v>
      </c>
      <c r="AW321" s="79" t="s">
        <v>1995</v>
      </c>
      <c r="AX321" s="79" t="s">
        <v>1997</v>
      </c>
      <c r="AY321" s="79" t="s">
        <v>1998</v>
      </c>
      <c r="AZ321" s="84" t="s">
        <v>2000</v>
      </c>
      <c r="BA321">
        <v>2</v>
      </c>
      <c r="BB321" s="78" t="str">
        <f>REPLACE(INDEX(GroupVertices[Group],MATCH(Edges[[#This Row],[Vertex 1]],GroupVertices[Vertex],0)),1,1,"")</f>
        <v>3</v>
      </c>
      <c r="BC321" s="78" t="str">
        <f>REPLACE(INDEX(GroupVertices[Group],MATCH(Edges[[#This Row],[Vertex 2]],GroupVertices[Vertex],0)),1,1,"")</f>
        <v>3</v>
      </c>
      <c r="BD321" s="48">
        <v>1</v>
      </c>
      <c r="BE321" s="49">
        <v>2.7027027027027026</v>
      </c>
      <c r="BF321" s="48">
        <v>1</v>
      </c>
      <c r="BG321" s="49">
        <v>2.7027027027027026</v>
      </c>
      <c r="BH321" s="48">
        <v>0</v>
      </c>
      <c r="BI321" s="49">
        <v>0</v>
      </c>
      <c r="BJ321" s="48">
        <v>35</v>
      </c>
      <c r="BK321" s="49">
        <v>94.5945945945946</v>
      </c>
      <c r="BL321" s="48">
        <v>37</v>
      </c>
    </row>
    <row r="322" spans="1:64" ht="15">
      <c r="A322" s="64" t="s">
        <v>392</v>
      </c>
      <c r="B322" s="64" t="s">
        <v>392</v>
      </c>
      <c r="C322" s="65" t="s">
        <v>5567</v>
      </c>
      <c r="D322" s="66">
        <v>6.5</v>
      </c>
      <c r="E322" s="67" t="s">
        <v>136</v>
      </c>
      <c r="F322" s="68">
        <v>23.5</v>
      </c>
      <c r="G322" s="65"/>
      <c r="H322" s="69"/>
      <c r="I322" s="70"/>
      <c r="J322" s="70"/>
      <c r="K322" s="34" t="s">
        <v>65</v>
      </c>
      <c r="L322" s="77">
        <v>322</v>
      </c>
      <c r="M322" s="77"/>
      <c r="N322" s="72"/>
      <c r="O322" s="79" t="s">
        <v>176</v>
      </c>
      <c r="P322" s="81">
        <v>43689.79667824074</v>
      </c>
      <c r="Q322" s="79" t="s">
        <v>658</v>
      </c>
      <c r="R322" s="84" t="s">
        <v>791</v>
      </c>
      <c r="S322" s="79" t="s">
        <v>837</v>
      </c>
      <c r="T322" s="79" t="s">
        <v>986</v>
      </c>
      <c r="U322" s="79"/>
      <c r="V322" s="84" t="s">
        <v>1258</v>
      </c>
      <c r="W322" s="81">
        <v>43689.79667824074</v>
      </c>
      <c r="X322" s="84" t="s">
        <v>1513</v>
      </c>
      <c r="Y322" s="79"/>
      <c r="Z322" s="79"/>
      <c r="AA322" s="82" t="s">
        <v>1834</v>
      </c>
      <c r="AB322" s="79"/>
      <c r="AC322" s="79" t="b">
        <v>0</v>
      </c>
      <c r="AD322" s="79">
        <v>0</v>
      </c>
      <c r="AE322" s="82" t="s">
        <v>1938</v>
      </c>
      <c r="AF322" s="79" t="b">
        <v>0</v>
      </c>
      <c r="AG322" s="79" t="s">
        <v>1948</v>
      </c>
      <c r="AH322" s="79"/>
      <c r="AI322" s="82" t="s">
        <v>1938</v>
      </c>
      <c r="AJ322" s="79" t="b">
        <v>0</v>
      </c>
      <c r="AK322" s="79">
        <v>0</v>
      </c>
      <c r="AL322" s="82" t="s">
        <v>1938</v>
      </c>
      <c r="AM322" s="79" t="s">
        <v>1967</v>
      </c>
      <c r="AN322" s="79" t="b">
        <v>0</v>
      </c>
      <c r="AO322" s="82" t="s">
        <v>1834</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3</v>
      </c>
      <c r="BD322" s="48">
        <v>1</v>
      </c>
      <c r="BE322" s="49">
        <v>2.0833333333333335</v>
      </c>
      <c r="BF322" s="48">
        <v>2</v>
      </c>
      <c r="BG322" s="49">
        <v>4.166666666666667</v>
      </c>
      <c r="BH322" s="48">
        <v>0</v>
      </c>
      <c r="BI322" s="49">
        <v>0</v>
      </c>
      <c r="BJ322" s="48">
        <v>45</v>
      </c>
      <c r="BK322" s="49">
        <v>93.75</v>
      </c>
      <c r="BL322" s="48">
        <v>48</v>
      </c>
    </row>
    <row r="323" spans="1:64" ht="15">
      <c r="A323" s="64" t="s">
        <v>393</v>
      </c>
      <c r="B323" s="64" t="s">
        <v>416</v>
      </c>
      <c r="C323" s="65" t="s">
        <v>5566</v>
      </c>
      <c r="D323" s="66">
        <v>3</v>
      </c>
      <c r="E323" s="67" t="s">
        <v>132</v>
      </c>
      <c r="F323" s="68">
        <v>35</v>
      </c>
      <c r="G323" s="65"/>
      <c r="H323" s="69"/>
      <c r="I323" s="70"/>
      <c r="J323" s="70"/>
      <c r="K323" s="34" t="s">
        <v>65</v>
      </c>
      <c r="L323" s="77">
        <v>323</v>
      </c>
      <c r="M323" s="77"/>
      <c r="N323" s="72"/>
      <c r="O323" s="79" t="s">
        <v>495</v>
      </c>
      <c r="P323" s="81">
        <v>43689.834756944445</v>
      </c>
      <c r="Q323" s="79" t="s">
        <v>659</v>
      </c>
      <c r="R323" s="84" t="s">
        <v>792</v>
      </c>
      <c r="S323" s="79" t="s">
        <v>837</v>
      </c>
      <c r="T323" s="79" t="s">
        <v>987</v>
      </c>
      <c r="U323" s="79"/>
      <c r="V323" s="84" t="s">
        <v>1259</v>
      </c>
      <c r="W323" s="81">
        <v>43689.834756944445</v>
      </c>
      <c r="X323" s="84" t="s">
        <v>1514</v>
      </c>
      <c r="Y323" s="79"/>
      <c r="Z323" s="79"/>
      <c r="AA323" s="82" t="s">
        <v>1835</v>
      </c>
      <c r="AB323" s="79"/>
      <c r="AC323" s="79" t="b">
        <v>0</v>
      </c>
      <c r="AD323" s="79">
        <v>0</v>
      </c>
      <c r="AE323" s="82" t="s">
        <v>1938</v>
      </c>
      <c r="AF323" s="79" t="b">
        <v>0</v>
      </c>
      <c r="AG323" s="79" t="s">
        <v>1948</v>
      </c>
      <c r="AH323" s="79"/>
      <c r="AI323" s="82" t="s">
        <v>1938</v>
      </c>
      <c r="AJ323" s="79" t="b">
        <v>0</v>
      </c>
      <c r="AK323" s="79">
        <v>1</v>
      </c>
      <c r="AL323" s="82" t="s">
        <v>1903</v>
      </c>
      <c r="AM323" s="79" t="s">
        <v>1979</v>
      </c>
      <c r="AN323" s="79" t="b">
        <v>0</v>
      </c>
      <c r="AO323" s="82" t="s">
        <v>1903</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34</v>
      </c>
      <c r="BC323" s="78" t="str">
        <f>REPLACE(INDEX(GroupVertices[Group],MATCH(Edges[[#This Row],[Vertex 2]],GroupVertices[Vertex],0)),1,1,"")</f>
        <v>34</v>
      </c>
      <c r="BD323" s="48">
        <v>1</v>
      </c>
      <c r="BE323" s="49">
        <v>6.25</v>
      </c>
      <c r="BF323" s="48">
        <v>0</v>
      </c>
      <c r="BG323" s="49">
        <v>0</v>
      </c>
      <c r="BH323" s="48">
        <v>0</v>
      </c>
      <c r="BI323" s="49">
        <v>0</v>
      </c>
      <c r="BJ323" s="48">
        <v>15</v>
      </c>
      <c r="BK323" s="49">
        <v>93.75</v>
      </c>
      <c r="BL323" s="48">
        <v>16</v>
      </c>
    </row>
    <row r="324" spans="1:64" ht="15">
      <c r="A324" s="64" t="s">
        <v>394</v>
      </c>
      <c r="B324" s="64" t="s">
        <v>417</v>
      </c>
      <c r="C324" s="65" t="s">
        <v>5566</v>
      </c>
      <c r="D324" s="66">
        <v>3</v>
      </c>
      <c r="E324" s="67" t="s">
        <v>132</v>
      </c>
      <c r="F324" s="68">
        <v>35</v>
      </c>
      <c r="G324" s="65"/>
      <c r="H324" s="69"/>
      <c r="I324" s="70"/>
      <c r="J324" s="70"/>
      <c r="K324" s="34" t="s">
        <v>65</v>
      </c>
      <c r="L324" s="77">
        <v>324</v>
      </c>
      <c r="M324" s="77"/>
      <c r="N324" s="72"/>
      <c r="O324" s="79" t="s">
        <v>495</v>
      </c>
      <c r="P324" s="81">
        <v>43689.859247685185</v>
      </c>
      <c r="Q324" s="79" t="s">
        <v>660</v>
      </c>
      <c r="R324" s="84" t="s">
        <v>793</v>
      </c>
      <c r="S324" s="79" t="s">
        <v>871</v>
      </c>
      <c r="T324" s="79" t="s">
        <v>988</v>
      </c>
      <c r="U324" s="79"/>
      <c r="V324" s="84" t="s">
        <v>1260</v>
      </c>
      <c r="W324" s="81">
        <v>43689.859247685185</v>
      </c>
      <c r="X324" s="84" t="s">
        <v>1515</v>
      </c>
      <c r="Y324" s="79"/>
      <c r="Z324" s="79"/>
      <c r="AA324" s="82" t="s">
        <v>1836</v>
      </c>
      <c r="AB324" s="79"/>
      <c r="AC324" s="79" t="b">
        <v>0</v>
      </c>
      <c r="AD324" s="79">
        <v>0</v>
      </c>
      <c r="AE324" s="82" t="s">
        <v>1938</v>
      </c>
      <c r="AF324" s="79" t="b">
        <v>0</v>
      </c>
      <c r="AG324" s="79" t="s">
        <v>1948</v>
      </c>
      <c r="AH324" s="79"/>
      <c r="AI324" s="82" t="s">
        <v>1938</v>
      </c>
      <c r="AJ324" s="79" t="b">
        <v>0</v>
      </c>
      <c r="AK324" s="79">
        <v>2</v>
      </c>
      <c r="AL324" s="82" t="s">
        <v>1921</v>
      </c>
      <c r="AM324" s="79" t="s">
        <v>1959</v>
      </c>
      <c r="AN324" s="79" t="b">
        <v>0</v>
      </c>
      <c r="AO324" s="82" t="s">
        <v>1921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6</v>
      </c>
      <c r="BC324" s="78" t="str">
        <f>REPLACE(INDEX(GroupVertices[Group],MATCH(Edges[[#This Row],[Vertex 2]],GroupVertices[Vertex],0)),1,1,"")</f>
        <v>6</v>
      </c>
      <c r="BD324" s="48">
        <v>1</v>
      </c>
      <c r="BE324" s="49">
        <v>7.6923076923076925</v>
      </c>
      <c r="BF324" s="48">
        <v>0</v>
      </c>
      <c r="BG324" s="49">
        <v>0</v>
      </c>
      <c r="BH324" s="48">
        <v>0</v>
      </c>
      <c r="BI324" s="49">
        <v>0</v>
      </c>
      <c r="BJ324" s="48">
        <v>12</v>
      </c>
      <c r="BK324" s="49">
        <v>92.3076923076923</v>
      </c>
      <c r="BL324" s="48">
        <v>13</v>
      </c>
    </row>
    <row r="325" spans="1:64" ht="15">
      <c r="A325" s="64" t="s">
        <v>395</v>
      </c>
      <c r="B325" s="64" t="s">
        <v>395</v>
      </c>
      <c r="C325" s="65" t="s">
        <v>5567</v>
      </c>
      <c r="D325" s="66">
        <v>6.5</v>
      </c>
      <c r="E325" s="67" t="s">
        <v>136</v>
      </c>
      <c r="F325" s="68">
        <v>23.5</v>
      </c>
      <c r="G325" s="65"/>
      <c r="H325" s="69"/>
      <c r="I325" s="70"/>
      <c r="J325" s="70"/>
      <c r="K325" s="34" t="s">
        <v>65</v>
      </c>
      <c r="L325" s="77">
        <v>325</v>
      </c>
      <c r="M325" s="77"/>
      <c r="N325" s="72"/>
      <c r="O325" s="79" t="s">
        <v>176</v>
      </c>
      <c r="P325" s="81">
        <v>43682.708865740744</v>
      </c>
      <c r="Q325" s="79" t="s">
        <v>661</v>
      </c>
      <c r="R325" s="84" t="s">
        <v>794</v>
      </c>
      <c r="S325" s="79" t="s">
        <v>872</v>
      </c>
      <c r="T325" s="79" t="s">
        <v>989</v>
      </c>
      <c r="U325" s="79"/>
      <c r="V325" s="84" t="s">
        <v>1261</v>
      </c>
      <c r="W325" s="81">
        <v>43682.708865740744</v>
      </c>
      <c r="X325" s="84" t="s">
        <v>1516</v>
      </c>
      <c r="Y325" s="79"/>
      <c r="Z325" s="79"/>
      <c r="AA325" s="82" t="s">
        <v>1837</v>
      </c>
      <c r="AB325" s="79"/>
      <c r="AC325" s="79" t="b">
        <v>0</v>
      </c>
      <c r="AD325" s="79">
        <v>1</v>
      </c>
      <c r="AE325" s="82" t="s">
        <v>1938</v>
      </c>
      <c r="AF325" s="79" t="b">
        <v>0</v>
      </c>
      <c r="AG325" s="79" t="s">
        <v>1948</v>
      </c>
      <c r="AH325" s="79"/>
      <c r="AI325" s="82" t="s">
        <v>1938</v>
      </c>
      <c r="AJ325" s="79" t="b">
        <v>0</v>
      </c>
      <c r="AK325" s="79">
        <v>0</v>
      </c>
      <c r="AL325" s="82" t="s">
        <v>1938</v>
      </c>
      <c r="AM325" s="79" t="s">
        <v>1959</v>
      </c>
      <c r="AN325" s="79" t="b">
        <v>0</v>
      </c>
      <c r="AO325" s="82" t="s">
        <v>1837</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3</v>
      </c>
      <c r="BD325" s="48">
        <v>1</v>
      </c>
      <c r="BE325" s="49">
        <v>4.761904761904762</v>
      </c>
      <c r="BF325" s="48">
        <v>0</v>
      </c>
      <c r="BG325" s="49">
        <v>0</v>
      </c>
      <c r="BH325" s="48">
        <v>0</v>
      </c>
      <c r="BI325" s="49">
        <v>0</v>
      </c>
      <c r="BJ325" s="48">
        <v>20</v>
      </c>
      <c r="BK325" s="49">
        <v>95.23809523809524</v>
      </c>
      <c r="BL325" s="48">
        <v>21</v>
      </c>
    </row>
    <row r="326" spans="1:64" ht="15">
      <c r="A326" s="64" t="s">
        <v>395</v>
      </c>
      <c r="B326" s="64" t="s">
        <v>395</v>
      </c>
      <c r="C326" s="65" t="s">
        <v>5567</v>
      </c>
      <c r="D326" s="66">
        <v>6.5</v>
      </c>
      <c r="E326" s="67" t="s">
        <v>136</v>
      </c>
      <c r="F326" s="68">
        <v>23.5</v>
      </c>
      <c r="G326" s="65"/>
      <c r="H326" s="69"/>
      <c r="I326" s="70"/>
      <c r="J326" s="70"/>
      <c r="K326" s="34" t="s">
        <v>65</v>
      </c>
      <c r="L326" s="77">
        <v>326</v>
      </c>
      <c r="M326" s="77"/>
      <c r="N326" s="72"/>
      <c r="O326" s="79" t="s">
        <v>176</v>
      </c>
      <c r="P326" s="81">
        <v>43689.880891203706</v>
      </c>
      <c r="Q326" s="79" t="s">
        <v>662</v>
      </c>
      <c r="R326" s="84" t="s">
        <v>794</v>
      </c>
      <c r="S326" s="79" t="s">
        <v>872</v>
      </c>
      <c r="T326" s="79" t="s">
        <v>989</v>
      </c>
      <c r="U326" s="84" t="s">
        <v>1082</v>
      </c>
      <c r="V326" s="84" t="s">
        <v>1082</v>
      </c>
      <c r="W326" s="81">
        <v>43689.880891203706</v>
      </c>
      <c r="X326" s="84" t="s">
        <v>1517</v>
      </c>
      <c r="Y326" s="79"/>
      <c r="Z326" s="79"/>
      <c r="AA326" s="82" t="s">
        <v>1838</v>
      </c>
      <c r="AB326" s="79"/>
      <c r="AC326" s="79" t="b">
        <v>0</v>
      </c>
      <c r="AD326" s="79">
        <v>0</v>
      </c>
      <c r="AE326" s="82" t="s">
        <v>1938</v>
      </c>
      <c r="AF326" s="79" t="b">
        <v>0</v>
      </c>
      <c r="AG326" s="79" t="s">
        <v>1948</v>
      </c>
      <c r="AH326" s="79"/>
      <c r="AI326" s="82" t="s">
        <v>1938</v>
      </c>
      <c r="AJ326" s="79" t="b">
        <v>0</v>
      </c>
      <c r="AK326" s="79">
        <v>0</v>
      </c>
      <c r="AL326" s="82" t="s">
        <v>1938</v>
      </c>
      <c r="AM326" s="79" t="s">
        <v>1959</v>
      </c>
      <c r="AN326" s="79" t="b">
        <v>0</v>
      </c>
      <c r="AO326" s="82" t="s">
        <v>1838</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3</v>
      </c>
      <c r="BD326" s="48">
        <v>1</v>
      </c>
      <c r="BE326" s="49">
        <v>4.761904761904762</v>
      </c>
      <c r="BF326" s="48">
        <v>1</v>
      </c>
      <c r="BG326" s="49">
        <v>4.761904761904762</v>
      </c>
      <c r="BH326" s="48">
        <v>0</v>
      </c>
      <c r="BI326" s="49">
        <v>0</v>
      </c>
      <c r="BJ326" s="48">
        <v>19</v>
      </c>
      <c r="BK326" s="49">
        <v>90.47619047619048</v>
      </c>
      <c r="BL326" s="48">
        <v>21</v>
      </c>
    </row>
    <row r="327" spans="1:64" ht="15">
      <c r="A327" s="64" t="s">
        <v>396</v>
      </c>
      <c r="B327" s="64" t="s">
        <v>417</v>
      </c>
      <c r="C327" s="65" t="s">
        <v>5568</v>
      </c>
      <c r="D327" s="66">
        <v>10</v>
      </c>
      <c r="E327" s="67" t="s">
        <v>136</v>
      </c>
      <c r="F327" s="68">
        <v>12</v>
      </c>
      <c r="G327" s="65"/>
      <c r="H327" s="69"/>
      <c r="I327" s="70"/>
      <c r="J327" s="70"/>
      <c r="K327" s="34" t="s">
        <v>65</v>
      </c>
      <c r="L327" s="77">
        <v>327</v>
      </c>
      <c r="M327" s="77"/>
      <c r="N327" s="72"/>
      <c r="O327" s="79" t="s">
        <v>495</v>
      </c>
      <c r="P327" s="81">
        <v>43679.02155092593</v>
      </c>
      <c r="Q327" s="79" t="s">
        <v>663</v>
      </c>
      <c r="R327" s="84" t="s">
        <v>795</v>
      </c>
      <c r="S327" s="79" t="s">
        <v>828</v>
      </c>
      <c r="T327" s="79" t="s">
        <v>990</v>
      </c>
      <c r="U327" s="79"/>
      <c r="V327" s="84" t="s">
        <v>1262</v>
      </c>
      <c r="W327" s="81">
        <v>43679.02155092593</v>
      </c>
      <c r="X327" s="84" t="s">
        <v>1518</v>
      </c>
      <c r="Y327" s="79"/>
      <c r="Z327" s="79"/>
      <c r="AA327" s="82" t="s">
        <v>1839</v>
      </c>
      <c r="AB327" s="79"/>
      <c r="AC327" s="79" t="b">
        <v>0</v>
      </c>
      <c r="AD327" s="79">
        <v>0</v>
      </c>
      <c r="AE327" s="82" t="s">
        <v>1938</v>
      </c>
      <c r="AF327" s="79" t="b">
        <v>0</v>
      </c>
      <c r="AG327" s="79" t="s">
        <v>1948</v>
      </c>
      <c r="AH327" s="79"/>
      <c r="AI327" s="82" t="s">
        <v>1938</v>
      </c>
      <c r="AJ327" s="79" t="b">
        <v>0</v>
      </c>
      <c r="AK327" s="79">
        <v>1</v>
      </c>
      <c r="AL327" s="82" t="s">
        <v>1918</v>
      </c>
      <c r="AM327" s="79" t="s">
        <v>1969</v>
      </c>
      <c r="AN327" s="79" t="b">
        <v>0</v>
      </c>
      <c r="AO327" s="82" t="s">
        <v>1918</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6</v>
      </c>
      <c r="BC327" s="78" t="str">
        <f>REPLACE(INDEX(GroupVertices[Group],MATCH(Edges[[#This Row],[Vertex 2]],GroupVertices[Vertex],0)),1,1,"")</f>
        <v>6</v>
      </c>
      <c r="BD327" s="48">
        <v>0</v>
      </c>
      <c r="BE327" s="49">
        <v>0</v>
      </c>
      <c r="BF327" s="48">
        <v>0</v>
      </c>
      <c r="BG327" s="49">
        <v>0</v>
      </c>
      <c r="BH327" s="48">
        <v>0</v>
      </c>
      <c r="BI327" s="49">
        <v>0</v>
      </c>
      <c r="BJ327" s="48">
        <v>14</v>
      </c>
      <c r="BK327" s="49">
        <v>100</v>
      </c>
      <c r="BL327" s="48">
        <v>14</v>
      </c>
    </row>
    <row r="328" spans="1:64" ht="15">
      <c r="A328" s="64" t="s">
        <v>396</v>
      </c>
      <c r="B328" s="64" t="s">
        <v>417</v>
      </c>
      <c r="C328" s="65" t="s">
        <v>5568</v>
      </c>
      <c r="D328" s="66">
        <v>10</v>
      </c>
      <c r="E328" s="67" t="s">
        <v>136</v>
      </c>
      <c r="F328" s="68">
        <v>12</v>
      </c>
      <c r="G328" s="65"/>
      <c r="H328" s="69"/>
      <c r="I328" s="70"/>
      <c r="J328" s="70"/>
      <c r="K328" s="34" t="s">
        <v>65</v>
      </c>
      <c r="L328" s="77">
        <v>328</v>
      </c>
      <c r="M328" s="77"/>
      <c r="N328" s="72"/>
      <c r="O328" s="79" t="s">
        <v>495</v>
      </c>
      <c r="P328" s="81">
        <v>43683.09515046296</v>
      </c>
      <c r="Q328" s="79" t="s">
        <v>664</v>
      </c>
      <c r="R328" s="84" t="s">
        <v>793</v>
      </c>
      <c r="S328" s="79" t="s">
        <v>871</v>
      </c>
      <c r="T328" s="79" t="s">
        <v>991</v>
      </c>
      <c r="U328" s="79"/>
      <c r="V328" s="84" t="s">
        <v>1262</v>
      </c>
      <c r="W328" s="81">
        <v>43683.09515046296</v>
      </c>
      <c r="X328" s="84" t="s">
        <v>1519</v>
      </c>
      <c r="Y328" s="79"/>
      <c r="Z328" s="79"/>
      <c r="AA328" s="82" t="s">
        <v>1840</v>
      </c>
      <c r="AB328" s="79"/>
      <c r="AC328" s="79" t="b">
        <v>0</v>
      </c>
      <c r="AD328" s="79">
        <v>0</v>
      </c>
      <c r="AE328" s="82" t="s">
        <v>1938</v>
      </c>
      <c r="AF328" s="79" t="b">
        <v>0</v>
      </c>
      <c r="AG328" s="79" t="s">
        <v>1948</v>
      </c>
      <c r="AH328" s="79"/>
      <c r="AI328" s="82" t="s">
        <v>1938</v>
      </c>
      <c r="AJ328" s="79" t="b">
        <v>0</v>
      </c>
      <c r="AK328" s="79">
        <v>1</v>
      </c>
      <c r="AL328" s="82" t="s">
        <v>1919</v>
      </c>
      <c r="AM328" s="79" t="s">
        <v>1969</v>
      </c>
      <c r="AN328" s="79" t="b">
        <v>0</v>
      </c>
      <c r="AO328" s="82" t="s">
        <v>1919</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6</v>
      </c>
      <c r="BC328" s="78" t="str">
        <f>REPLACE(INDEX(GroupVertices[Group],MATCH(Edges[[#This Row],[Vertex 2]],GroupVertices[Vertex],0)),1,1,"")</f>
        <v>6</v>
      </c>
      <c r="BD328" s="48">
        <v>1</v>
      </c>
      <c r="BE328" s="49">
        <v>8.333333333333334</v>
      </c>
      <c r="BF328" s="48">
        <v>0</v>
      </c>
      <c r="BG328" s="49">
        <v>0</v>
      </c>
      <c r="BH328" s="48">
        <v>0</v>
      </c>
      <c r="BI328" s="49">
        <v>0</v>
      </c>
      <c r="BJ328" s="48">
        <v>11</v>
      </c>
      <c r="BK328" s="49">
        <v>91.66666666666667</v>
      </c>
      <c r="BL328" s="48">
        <v>12</v>
      </c>
    </row>
    <row r="329" spans="1:64" ht="15">
      <c r="A329" s="64" t="s">
        <v>396</v>
      </c>
      <c r="B329" s="64" t="s">
        <v>417</v>
      </c>
      <c r="C329" s="65" t="s">
        <v>5568</v>
      </c>
      <c r="D329" s="66">
        <v>10</v>
      </c>
      <c r="E329" s="67" t="s">
        <v>136</v>
      </c>
      <c r="F329" s="68">
        <v>12</v>
      </c>
      <c r="G329" s="65"/>
      <c r="H329" s="69"/>
      <c r="I329" s="70"/>
      <c r="J329" s="70"/>
      <c r="K329" s="34" t="s">
        <v>65</v>
      </c>
      <c r="L329" s="77">
        <v>329</v>
      </c>
      <c r="M329" s="77"/>
      <c r="N329" s="72"/>
      <c r="O329" s="79" t="s">
        <v>495</v>
      </c>
      <c r="P329" s="81">
        <v>43689.90400462963</v>
      </c>
      <c r="Q329" s="79" t="s">
        <v>660</v>
      </c>
      <c r="R329" s="84" t="s">
        <v>793</v>
      </c>
      <c r="S329" s="79" t="s">
        <v>871</v>
      </c>
      <c r="T329" s="79" t="s">
        <v>988</v>
      </c>
      <c r="U329" s="79"/>
      <c r="V329" s="84" t="s">
        <v>1262</v>
      </c>
      <c r="W329" s="81">
        <v>43689.90400462963</v>
      </c>
      <c r="X329" s="84" t="s">
        <v>1520</v>
      </c>
      <c r="Y329" s="79"/>
      <c r="Z329" s="79"/>
      <c r="AA329" s="82" t="s">
        <v>1841</v>
      </c>
      <c r="AB329" s="79"/>
      <c r="AC329" s="79" t="b">
        <v>0</v>
      </c>
      <c r="AD329" s="79">
        <v>0</v>
      </c>
      <c r="AE329" s="82" t="s">
        <v>1938</v>
      </c>
      <c r="AF329" s="79" t="b">
        <v>0</v>
      </c>
      <c r="AG329" s="79" t="s">
        <v>1948</v>
      </c>
      <c r="AH329" s="79"/>
      <c r="AI329" s="82" t="s">
        <v>1938</v>
      </c>
      <c r="AJ329" s="79" t="b">
        <v>0</v>
      </c>
      <c r="AK329" s="79">
        <v>2</v>
      </c>
      <c r="AL329" s="82" t="s">
        <v>1921</v>
      </c>
      <c r="AM329" s="79" t="s">
        <v>1969</v>
      </c>
      <c r="AN329" s="79" t="b">
        <v>0</v>
      </c>
      <c r="AO329" s="82" t="s">
        <v>1921</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6</v>
      </c>
      <c r="BC329" s="78" t="str">
        <f>REPLACE(INDEX(GroupVertices[Group],MATCH(Edges[[#This Row],[Vertex 2]],GroupVertices[Vertex],0)),1,1,"")</f>
        <v>6</v>
      </c>
      <c r="BD329" s="48">
        <v>1</v>
      </c>
      <c r="BE329" s="49">
        <v>7.6923076923076925</v>
      </c>
      <c r="BF329" s="48">
        <v>0</v>
      </c>
      <c r="BG329" s="49">
        <v>0</v>
      </c>
      <c r="BH329" s="48">
        <v>0</v>
      </c>
      <c r="BI329" s="49">
        <v>0</v>
      </c>
      <c r="BJ329" s="48">
        <v>12</v>
      </c>
      <c r="BK329" s="49">
        <v>92.3076923076923</v>
      </c>
      <c r="BL329" s="48">
        <v>13</v>
      </c>
    </row>
    <row r="330" spans="1:64" ht="15">
      <c r="A330" s="64" t="s">
        <v>397</v>
      </c>
      <c r="B330" s="64" t="s">
        <v>483</v>
      </c>
      <c r="C330" s="65" t="s">
        <v>5566</v>
      </c>
      <c r="D330" s="66">
        <v>3</v>
      </c>
      <c r="E330" s="67" t="s">
        <v>132</v>
      </c>
      <c r="F330" s="68">
        <v>35</v>
      </c>
      <c r="G330" s="65"/>
      <c r="H330" s="69"/>
      <c r="I330" s="70"/>
      <c r="J330" s="70"/>
      <c r="K330" s="34" t="s">
        <v>65</v>
      </c>
      <c r="L330" s="77">
        <v>330</v>
      </c>
      <c r="M330" s="77"/>
      <c r="N330" s="72"/>
      <c r="O330" s="79" t="s">
        <v>496</v>
      </c>
      <c r="P330" s="81">
        <v>43690.33361111111</v>
      </c>
      <c r="Q330" s="79" t="s">
        <v>665</v>
      </c>
      <c r="R330" s="79"/>
      <c r="S330" s="79"/>
      <c r="T330" s="79" t="s">
        <v>992</v>
      </c>
      <c r="U330" s="84" t="s">
        <v>1083</v>
      </c>
      <c r="V330" s="84" t="s">
        <v>1083</v>
      </c>
      <c r="W330" s="81">
        <v>43690.33361111111</v>
      </c>
      <c r="X330" s="84" t="s">
        <v>1521</v>
      </c>
      <c r="Y330" s="79"/>
      <c r="Z330" s="79"/>
      <c r="AA330" s="82" t="s">
        <v>1842</v>
      </c>
      <c r="AB330" s="82" t="s">
        <v>1934</v>
      </c>
      <c r="AC330" s="79" t="b">
        <v>0</v>
      </c>
      <c r="AD330" s="79">
        <v>1</v>
      </c>
      <c r="AE330" s="82" t="s">
        <v>1945</v>
      </c>
      <c r="AF330" s="79" t="b">
        <v>0</v>
      </c>
      <c r="AG330" s="79" t="s">
        <v>1948</v>
      </c>
      <c r="AH330" s="79"/>
      <c r="AI330" s="82" t="s">
        <v>1938</v>
      </c>
      <c r="AJ330" s="79" t="b">
        <v>0</v>
      </c>
      <c r="AK330" s="79">
        <v>1</v>
      </c>
      <c r="AL330" s="82" t="s">
        <v>1938</v>
      </c>
      <c r="AM330" s="79" t="s">
        <v>1961</v>
      </c>
      <c r="AN330" s="79" t="b">
        <v>0</v>
      </c>
      <c r="AO330" s="82" t="s">
        <v>1934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33</v>
      </c>
      <c r="BC330" s="78" t="str">
        <f>REPLACE(INDEX(GroupVertices[Group],MATCH(Edges[[#This Row],[Vertex 2]],GroupVertices[Vertex],0)),1,1,"")</f>
        <v>33</v>
      </c>
      <c r="BD330" s="48">
        <v>0</v>
      </c>
      <c r="BE330" s="49">
        <v>0</v>
      </c>
      <c r="BF330" s="48">
        <v>2</v>
      </c>
      <c r="BG330" s="49">
        <v>5.2631578947368425</v>
      </c>
      <c r="BH330" s="48">
        <v>0</v>
      </c>
      <c r="BI330" s="49">
        <v>0</v>
      </c>
      <c r="BJ330" s="48">
        <v>36</v>
      </c>
      <c r="BK330" s="49">
        <v>94.73684210526316</v>
      </c>
      <c r="BL330" s="48">
        <v>38</v>
      </c>
    </row>
    <row r="331" spans="1:64" ht="15">
      <c r="A331" s="64" t="s">
        <v>397</v>
      </c>
      <c r="B331" s="64" t="s">
        <v>483</v>
      </c>
      <c r="C331" s="65" t="s">
        <v>5566</v>
      </c>
      <c r="D331" s="66">
        <v>3</v>
      </c>
      <c r="E331" s="67" t="s">
        <v>132</v>
      </c>
      <c r="F331" s="68">
        <v>35</v>
      </c>
      <c r="G331" s="65"/>
      <c r="H331" s="69"/>
      <c r="I331" s="70"/>
      <c r="J331" s="70"/>
      <c r="K331" s="34" t="s">
        <v>65</v>
      </c>
      <c r="L331" s="77">
        <v>331</v>
      </c>
      <c r="M331" s="77"/>
      <c r="N331" s="72"/>
      <c r="O331" s="79" t="s">
        <v>495</v>
      </c>
      <c r="P331" s="81">
        <v>43690.334861111114</v>
      </c>
      <c r="Q331" s="79" t="s">
        <v>666</v>
      </c>
      <c r="R331" s="79"/>
      <c r="S331" s="79"/>
      <c r="T331" s="79" t="s">
        <v>993</v>
      </c>
      <c r="U331" s="79"/>
      <c r="V331" s="84" t="s">
        <v>1263</v>
      </c>
      <c r="W331" s="81">
        <v>43690.334861111114</v>
      </c>
      <c r="X331" s="84" t="s">
        <v>1522</v>
      </c>
      <c r="Y331" s="79"/>
      <c r="Z331" s="79"/>
      <c r="AA331" s="82" t="s">
        <v>1843</v>
      </c>
      <c r="AB331" s="79"/>
      <c r="AC331" s="79" t="b">
        <v>0</v>
      </c>
      <c r="AD331" s="79">
        <v>0</v>
      </c>
      <c r="AE331" s="82" t="s">
        <v>1938</v>
      </c>
      <c r="AF331" s="79" t="b">
        <v>0</v>
      </c>
      <c r="AG331" s="79" t="s">
        <v>1948</v>
      </c>
      <c r="AH331" s="79"/>
      <c r="AI331" s="82" t="s">
        <v>1938</v>
      </c>
      <c r="AJ331" s="79" t="b">
        <v>0</v>
      </c>
      <c r="AK331" s="79">
        <v>1</v>
      </c>
      <c r="AL331" s="82" t="s">
        <v>1842</v>
      </c>
      <c r="AM331" s="79" t="s">
        <v>1961</v>
      </c>
      <c r="AN331" s="79" t="b">
        <v>0</v>
      </c>
      <c r="AO331" s="82" t="s">
        <v>1842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33</v>
      </c>
      <c r="BC331" s="78" t="str">
        <f>REPLACE(INDEX(GroupVertices[Group],MATCH(Edges[[#This Row],[Vertex 2]],GroupVertices[Vertex],0)),1,1,"")</f>
        <v>33</v>
      </c>
      <c r="BD331" s="48">
        <v>0</v>
      </c>
      <c r="BE331" s="49">
        <v>0</v>
      </c>
      <c r="BF331" s="48">
        <v>2</v>
      </c>
      <c r="BG331" s="49">
        <v>10</v>
      </c>
      <c r="BH331" s="48">
        <v>0</v>
      </c>
      <c r="BI331" s="49">
        <v>0</v>
      </c>
      <c r="BJ331" s="48">
        <v>18</v>
      </c>
      <c r="BK331" s="49">
        <v>90</v>
      </c>
      <c r="BL331" s="48">
        <v>20</v>
      </c>
    </row>
    <row r="332" spans="1:64" ht="15">
      <c r="A332" s="64" t="s">
        <v>398</v>
      </c>
      <c r="B332" s="64" t="s">
        <v>484</v>
      </c>
      <c r="C332" s="65" t="s">
        <v>5566</v>
      </c>
      <c r="D332" s="66">
        <v>3</v>
      </c>
      <c r="E332" s="67" t="s">
        <v>132</v>
      </c>
      <c r="F332" s="68">
        <v>35</v>
      </c>
      <c r="G332" s="65"/>
      <c r="H332" s="69"/>
      <c r="I332" s="70"/>
      <c r="J332" s="70"/>
      <c r="K332" s="34" t="s">
        <v>65</v>
      </c>
      <c r="L332" s="77">
        <v>332</v>
      </c>
      <c r="M332" s="77"/>
      <c r="N332" s="72"/>
      <c r="O332" s="79" t="s">
        <v>495</v>
      </c>
      <c r="P332" s="81">
        <v>43678.485613425924</v>
      </c>
      <c r="Q332" s="79" t="s">
        <v>667</v>
      </c>
      <c r="R332" s="84" t="s">
        <v>796</v>
      </c>
      <c r="S332" s="79" t="s">
        <v>873</v>
      </c>
      <c r="T332" s="79" t="s">
        <v>994</v>
      </c>
      <c r="U332" s="84" t="s">
        <v>1084</v>
      </c>
      <c r="V332" s="84" t="s">
        <v>1084</v>
      </c>
      <c r="W332" s="81">
        <v>43678.485613425924</v>
      </c>
      <c r="X332" s="84" t="s">
        <v>1523</v>
      </c>
      <c r="Y332" s="79"/>
      <c r="Z332" s="79"/>
      <c r="AA332" s="82" t="s">
        <v>1844</v>
      </c>
      <c r="AB332" s="79"/>
      <c r="AC332" s="79" t="b">
        <v>0</v>
      </c>
      <c r="AD332" s="79">
        <v>2</v>
      </c>
      <c r="AE332" s="82" t="s">
        <v>1938</v>
      </c>
      <c r="AF332" s="79" t="b">
        <v>0</v>
      </c>
      <c r="AG332" s="79" t="s">
        <v>1948</v>
      </c>
      <c r="AH332" s="79"/>
      <c r="AI332" s="82" t="s">
        <v>1938</v>
      </c>
      <c r="AJ332" s="79" t="b">
        <v>0</v>
      </c>
      <c r="AK332" s="79">
        <v>1</v>
      </c>
      <c r="AL332" s="82" t="s">
        <v>1938</v>
      </c>
      <c r="AM332" s="79" t="s">
        <v>1959</v>
      </c>
      <c r="AN332" s="79" t="b">
        <v>0</v>
      </c>
      <c r="AO332" s="82" t="s">
        <v>1844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0</v>
      </c>
      <c r="BE332" s="49">
        <v>0</v>
      </c>
      <c r="BF332" s="48">
        <v>0</v>
      </c>
      <c r="BG332" s="49">
        <v>0</v>
      </c>
      <c r="BH332" s="48">
        <v>0</v>
      </c>
      <c r="BI332" s="49">
        <v>0</v>
      </c>
      <c r="BJ332" s="48">
        <v>36</v>
      </c>
      <c r="BK332" s="49">
        <v>100</v>
      </c>
      <c r="BL332" s="48">
        <v>36</v>
      </c>
    </row>
    <row r="333" spans="1:64" ht="15">
      <c r="A333" s="64" t="s">
        <v>399</v>
      </c>
      <c r="B333" s="64" t="s">
        <v>399</v>
      </c>
      <c r="C333" s="65" t="s">
        <v>5566</v>
      </c>
      <c r="D333" s="66">
        <v>3</v>
      </c>
      <c r="E333" s="67" t="s">
        <v>132</v>
      </c>
      <c r="F333" s="68">
        <v>35</v>
      </c>
      <c r="G333" s="65"/>
      <c r="H333" s="69"/>
      <c r="I333" s="70"/>
      <c r="J333" s="70"/>
      <c r="K333" s="34" t="s">
        <v>65</v>
      </c>
      <c r="L333" s="77">
        <v>333</v>
      </c>
      <c r="M333" s="77"/>
      <c r="N333" s="72"/>
      <c r="O333" s="79" t="s">
        <v>176</v>
      </c>
      <c r="P333" s="81">
        <v>43684.524305555555</v>
      </c>
      <c r="Q333" s="79" t="s">
        <v>668</v>
      </c>
      <c r="R333" s="84" t="s">
        <v>797</v>
      </c>
      <c r="S333" s="79" t="s">
        <v>874</v>
      </c>
      <c r="T333" s="79" t="s">
        <v>893</v>
      </c>
      <c r="U333" s="79"/>
      <c r="V333" s="84" t="s">
        <v>1264</v>
      </c>
      <c r="W333" s="81">
        <v>43684.524305555555</v>
      </c>
      <c r="X333" s="84" t="s">
        <v>1524</v>
      </c>
      <c r="Y333" s="79"/>
      <c r="Z333" s="79"/>
      <c r="AA333" s="82" t="s">
        <v>1845</v>
      </c>
      <c r="AB333" s="79"/>
      <c r="AC333" s="79" t="b">
        <v>0</v>
      </c>
      <c r="AD333" s="79">
        <v>2</v>
      </c>
      <c r="AE333" s="82" t="s">
        <v>1938</v>
      </c>
      <c r="AF333" s="79" t="b">
        <v>0</v>
      </c>
      <c r="AG333" s="79" t="s">
        <v>1948</v>
      </c>
      <c r="AH333" s="79"/>
      <c r="AI333" s="82" t="s">
        <v>1938</v>
      </c>
      <c r="AJ333" s="79" t="b">
        <v>0</v>
      </c>
      <c r="AK333" s="79">
        <v>1</v>
      </c>
      <c r="AL333" s="82" t="s">
        <v>1938</v>
      </c>
      <c r="AM333" s="79" t="s">
        <v>1965</v>
      </c>
      <c r="AN333" s="79" t="b">
        <v>0</v>
      </c>
      <c r="AO333" s="82" t="s">
        <v>1845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1</v>
      </c>
      <c r="BE333" s="49">
        <v>2.5641025641025643</v>
      </c>
      <c r="BF333" s="48">
        <v>0</v>
      </c>
      <c r="BG333" s="49">
        <v>0</v>
      </c>
      <c r="BH333" s="48">
        <v>0</v>
      </c>
      <c r="BI333" s="49">
        <v>0</v>
      </c>
      <c r="BJ333" s="48">
        <v>38</v>
      </c>
      <c r="BK333" s="49">
        <v>97.43589743589743</v>
      </c>
      <c r="BL333" s="48">
        <v>39</v>
      </c>
    </row>
    <row r="334" spans="1:64" ht="15">
      <c r="A334" s="64" t="s">
        <v>399</v>
      </c>
      <c r="B334" s="64" t="s">
        <v>398</v>
      </c>
      <c r="C334" s="65" t="s">
        <v>5566</v>
      </c>
      <c r="D334" s="66">
        <v>3</v>
      </c>
      <c r="E334" s="67" t="s">
        <v>132</v>
      </c>
      <c r="F334" s="68">
        <v>35</v>
      </c>
      <c r="G334" s="65"/>
      <c r="H334" s="69"/>
      <c r="I334" s="70"/>
      <c r="J334" s="70"/>
      <c r="K334" s="34" t="s">
        <v>66</v>
      </c>
      <c r="L334" s="77">
        <v>334</v>
      </c>
      <c r="M334" s="77"/>
      <c r="N334" s="72"/>
      <c r="O334" s="79" t="s">
        <v>495</v>
      </c>
      <c r="P334" s="81">
        <v>43684.7846875</v>
      </c>
      <c r="Q334" s="79" t="s">
        <v>564</v>
      </c>
      <c r="R334" s="79"/>
      <c r="S334" s="79"/>
      <c r="T334" s="79"/>
      <c r="U334" s="79"/>
      <c r="V334" s="84" t="s">
        <v>1264</v>
      </c>
      <c r="W334" s="81">
        <v>43684.7846875</v>
      </c>
      <c r="X334" s="84" t="s">
        <v>1525</v>
      </c>
      <c r="Y334" s="79"/>
      <c r="Z334" s="79"/>
      <c r="AA334" s="82" t="s">
        <v>1846</v>
      </c>
      <c r="AB334" s="79"/>
      <c r="AC334" s="79" t="b">
        <v>0</v>
      </c>
      <c r="AD334" s="79">
        <v>0</v>
      </c>
      <c r="AE334" s="82" t="s">
        <v>1938</v>
      </c>
      <c r="AF334" s="79" t="b">
        <v>1</v>
      </c>
      <c r="AG334" s="79" t="s">
        <v>1948</v>
      </c>
      <c r="AH334" s="79"/>
      <c r="AI334" s="82" t="s">
        <v>1845</v>
      </c>
      <c r="AJ334" s="79" t="b">
        <v>0</v>
      </c>
      <c r="AK334" s="79">
        <v>4</v>
      </c>
      <c r="AL334" s="82" t="s">
        <v>1847</v>
      </c>
      <c r="AM334" s="79" t="s">
        <v>1963</v>
      </c>
      <c r="AN334" s="79" t="b">
        <v>0</v>
      </c>
      <c r="AO334" s="82" t="s">
        <v>1847</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4</v>
      </c>
      <c r="BC334" s="78" t="str">
        <f>REPLACE(INDEX(GroupVertices[Group],MATCH(Edges[[#This Row],[Vertex 2]],GroupVertices[Vertex],0)),1,1,"")</f>
        <v>4</v>
      </c>
      <c r="BD334" s="48">
        <v>0</v>
      </c>
      <c r="BE334" s="49">
        <v>0</v>
      </c>
      <c r="BF334" s="48">
        <v>2</v>
      </c>
      <c r="BG334" s="49">
        <v>7.6923076923076925</v>
      </c>
      <c r="BH334" s="48">
        <v>0</v>
      </c>
      <c r="BI334" s="49">
        <v>0</v>
      </c>
      <c r="BJ334" s="48">
        <v>24</v>
      </c>
      <c r="BK334" s="49">
        <v>92.3076923076923</v>
      </c>
      <c r="BL334" s="48">
        <v>26</v>
      </c>
    </row>
    <row r="335" spans="1:64" ht="15">
      <c r="A335" s="64" t="s">
        <v>398</v>
      </c>
      <c r="B335" s="64" t="s">
        <v>399</v>
      </c>
      <c r="C335" s="65" t="s">
        <v>5566</v>
      </c>
      <c r="D335" s="66">
        <v>3</v>
      </c>
      <c r="E335" s="67" t="s">
        <v>132</v>
      </c>
      <c r="F335" s="68">
        <v>35</v>
      </c>
      <c r="G335" s="65"/>
      <c r="H335" s="69"/>
      <c r="I335" s="70"/>
      <c r="J335" s="70"/>
      <c r="K335" s="34" t="s">
        <v>66</v>
      </c>
      <c r="L335" s="77">
        <v>335</v>
      </c>
      <c r="M335" s="77"/>
      <c r="N335" s="72"/>
      <c r="O335" s="79" t="s">
        <v>495</v>
      </c>
      <c r="P335" s="81">
        <v>43684.64071759259</v>
      </c>
      <c r="Q335" s="79" t="s">
        <v>669</v>
      </c>
      <c r="R335" s="84" t="s">
        <v>754</v>
      </c>
      <c r="S335" s="79" t="s">
        <v>841</v>
      </c>
      <c r="T335" s="79" t="s">
        <v>893</v>
      </c>
      <c r="U335" s="79"/>
      <c r="V335" s="84" t="s">
        <v>1265</v>
      </c>
      <c r="W335" s="81">
        <v>43684.64071759259</v>
      </c>
      <c r="X335" s="84" t="s">
        <v>1526</v>
      </c>
      <c r="Y335" s="79"/>
      <c r="Z335" s="79"/>
      <c r="AA335" s="82" t="s">
        <v>1847</v>
      </c>
      <c r="AB335" s="79"/>
      <c r="AC335" s="79" t="b">
        <v>0</v>
      </c>
      <c r="AD335" s="79">
        <v>5</v>
      </c>
      <c r="AE335" s="82" t="s">
        <v>1938</v>
      </c>
      <c r="AF335" s="79" t="b">
        <v>1</v>
      </c>
      <c r="AG335" s="79" t="s">
        <v>1948</v>
      </c>
      <c r="AH335" s="79"/>
      <c r="AI335" s="82" t="s">
        <v>1845</v>
      </c>
      <c r="AJ335" s="79" t="b">
        <v>0</v>
      </c>
      <c r="AK335" s="79">
        <v>4</v>
      </c>
      <c r="AL335" s="82" t="s">
        <v>1938</v>
      </c>
      <c r="AM335" s="79" t="s">
        <v>1959</v>
      </c>
      <c r="AN335" s="79" t="b">
        <v>0</v>
      </c>
      <c r="AO335" s="82" t="s">
        <v>1847</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4</v>
      </c>
      <c r="BC335" s="78" t="str">
        <f>REPLACE(INDEX(GroupVertices[Group],MATCH(Edges[[#This Row],[Vertex 2]],GroupVertices[Vertex],0)),1,1,"")</f>
        <v>4</v>
      </c>
      <c r="BD335" s="48">
        <v>0</v>
      </c>
      <c r="BE335" s="49">
        <v>0</v>
      </c>
      <c r="BF335" s="48">
        <v>2</v>
      </c>
      <c r="BG335" s="49">
        <v>4.878048780487805</v>
      </c>
      <c r="BH335" s="48">
        <v>0</v>
      </c>
      <c r="BI335" s="49">
        <v>0</v>
      </c>
      <c r="BJ335" s="48">
        <v>39</v>
      </c>
      <c r="BK335" s="49">
        <v>95.1219512195122</v>
      </c>
      <c r="BL335" s="48">
        <v>41</v>
      </c>
    </row>
    <row r="336" spans="1:64" ht="15">
      <c r="A336" s="64" t="s">
        <v>400</v>
      </c>
      <c r="B336" s="64" t="s">
        <v>400</v>
      </c>
      <c r="C336" s="65" t="s">
        <v>5566</v>
      </c>
      <c r="D336" s="66">
        <v>3</v>
      </c>
      <c r="E336" s="67" t="s">
        <v>132</v>
      </c>
      <c r="F336" s="68">
        <v>35</v>
      </c>
      <c r="G336" s="65"/>
      <c r="H336" s="69"/>
      <c r="I336" s="70"/>
      <c r="J336" s="70"/>
      <c r="K336" s="34" t="s">
        <v>65</v>
      </c>
      <c r="L336" s="77">
        <v>336</v>
      </c>
      <c r="M336" s="77"/>
      <c r="N336" s="72"/>
      <c r="O336" s="79" t="s">
        <v>176</v>
      </c>
      <c r="P336" s="81">
        <v>43682.529965277776</v>
      </c>
      <c r="Q336" s="79" t="s">
        <v>670</v>
      </c>
      <c r="R336" s="79"/>
      <c r="S336" s="79"/>
      <c r="T336" s="79" t="s">
        <v>893</v>
      </c>
      <c r="U336" s="84" t="s">
        <v>1085</v>
      </c>
      <c r="V336" s="84" t="s">
        <v>1085</v>
      </c>
      <c r="W336" s="81">
        <v>43682.529965277776</v>
      </c>
      <c r="X336" s="84" t="s">
        <v>1527</v>
      </c>
      <c r="Y336" s="79"/>
      <c r="Z336" s="79"/>
      <c r="AA336" s="82" t="s">
        <v>1848</v>
      </c>
      <c r="AB336" s="79"/>
      <c r="AC336" s="79" t="b">
        <v>0</v>
      </c>
      <c r="AD336" s="79">
        <v>3</v>
      </c>
      <c r="AE336" s="82" t="s">
        <v>1938</v>
      </c>
      <c r="AF336" s="79" t="b">
        <v>0</v>
      </c>
      <c r="AG336" s="79" t="s">
        <v>1948</v>
      </c>
      <c r="AH336" s="79"/>
      <c r="AI336" s="82" t="s">
        <v>1938</v>
      </c>
      <c r="AJ336" s="79" t="b">
        <v>0</v>
      </c>
      <c r="AK336" s="79">
        <v>0</v>
      </c>
      <c r="AL336" s="82" t="s">
        <v>1938</v>
      </c>
      <c r="AM336" s="79" t="s">
        <v>1959</v>
      </c>
      <c r="AN336" s="79" t="b">
        <v>0</v>
      </c>
      <c r="AO336" s="82" t="s">
        <v>1848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1</v>
      </c>
      <c r="BE336" s="49">
        <v>2.1739130434782608</v>
      </c>
      <c r="BF336" s="48">
        <v>1</v>
      </c>
      <c r="BG336" s="49">
        <v>2.1739130434782608</v>
      </c>
      <c r="BH336" s="48">
        <v>0</v>
      </c>
      <c r="BI336" s="49">
        <v>0</v>
      </c>
      <c r="BJ336" s="48">
        <v>44</v>
      </c>
      <c r="BK336" s="49">
        <v>95.65217391304348</v>
      </c>
      <c r="BL336" s="48">
        <v>46</v>
      </c>
    </row>
    <row r="337" spans="1:64" ht="15">
      <c r="A337" s="64" t="s">
        <v>400</v>
      </c>
      <c r="B337" s="64" t="s">
        <v>329</v>
      </c>
      <c r="C337" s="65" t="s">
        <v>5566</v>
      </c>
      <c r="D337" s="66">
        <v>3</v>
      </c>
      <c r="E337" s="67" t="s">
        <v>132</v>
      </c>
      <c r="F337" s="68">
        <v>35</v>
      </c>
      <c r="G337" s="65"/>
      <c r="H337" s="69"/>
      <c r="I337" s="70"/>
      <c r="J337" s="70"/>
      <c r="K337" s="34" t="s">
        <v>65</v>
      </c>
      <c r="L337" s="77">
        <v>337</v>
      </c>
      <c r="M337" s="77"/>
      <c r="N337" s="72"/>
      <c r="O337" s="79" t="s">
        <v>495</v>
      </c>
      <c r="P337" s="81">
        <v>43684.39289351852</v>
      </c>
      <c r="Q337" s="79" t="s">
        <v>557</v>
      </c>
      <c r="R337" s="79"/>
      <c r="S337" s="79"/>
      <c r="T337" s="79"/>
      <c r="U337" s="79"/>
      <c r="V337" s="84" t="s">
        <v>1266</v>
      </c>
      <c r="W337" s="81">
        <v>43684.39289351852</v>
      </c>
      <c r="X337" s="84" t="s">
        <v>1528</v>
      </c>
      <c r="Y337" s="79"/>
      <c r="Z337" s="79"/>
      <c r="AA337" s="82" t="s">
        <v>1849</v>
      </c>
      <c r="AB337" s="79"/>
      <c r="AC337" s="79" t="b">
        <v>0</v>
      </c>
      <c r="AD337" s="79">
        <v>0</v>
      </c>
      <c r="AE337" s="82" t="s">
        <v>1938</v>
      </c>
      <c r="AF337" s="79" t="b">
        <v>0</v>
      </c>
      <c r="AG337" s="79" t="s">
        <v>1948</v>
      </c>
      <c r="AH337" s="79"/>
      <c r="AI337" s="82" t="s">
        <v>1938</v>
      </c>
      <c r="AJ337" s="79" t="b">
        <v>0</v>
      </c>
      <c r="AK337" s="79">
        <v>3</v>
      </c>
      <c r="AL337" s="82" t="s">
        <v>1868</v>
      </c>
      <c r="AM337" s="79" t="s">
        <v>1959</v>
      </c>
      <c r="AN337" s="79" t="b">
        <v>0</v>
      </c>
      <c r="AO337" s="82" t="s">
        <v>1868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400</v>
      </c>
      <c r="B338" s="64" t="s">
        <v>401</v>
      </c>
      <c r="C338" s="65" t="s">
        <v>5566</v>
      </c>
      <c r="D338" s="66">
        <v>3</v>
      </c>
      <c r="E338" s="67" t="s">
        <v>132</v>
      </c>
      <c r="F338" s="68">
        <v>35</v>
      </c>
      <c r="G338" s="65"/>
      <c r="H338" s="69"/>
      <c r="I338" s="70"/>
      <c r="J338" s="70"/>
      <c r="K338" s="34" t="s">
        <v>66</v>
      </c>
      <c r="L338" s="77">
        <v>338</v>
      </c>
      <c r="M338" s="77"/>
      <c r="N338" s="72"/>
      <c r="O338" s="79" t="s">
        <v>495</v>
      </c>
      <c r="P338" s="81">
        <v>43684.39289351852</v>
      </c>
      <c r="Q338" s="79" t="s">
        <v>557</v>
      </c>
      <c r="R338" s="79"/>
      <c r="S338" s="79"/>
      <c r="T338" s="79"/>
      <c r="U338" s="79"/>
      <c r="V338" s="84" t="s">
        <v>1266</v>
      </c>
      <c r="W338" s="81">
        <v>43684.39289351852</v>
      </c>
      <c r="X338" s="84" t="s">
        <v>1528</v>
      </c>
      <c r="Y338" s="79"/>
      <c r="Z338" s="79"/>
      <c r="AA338" s="82" t="s">
        <v>1849</v>
      </c>
      <c r="AB338" s="79"/>
      <c r="AC338" s="79" t="b">
        <v>0</v>
      </c>
      <c r="AD338" s="79">
        <v>0</v>
      </c>
      <c r="AE338" s="82" t="s">
        <v>1938</v>
      </c>
      <c r="AF338" s="79" t="b">
        <v>0</v>
      </c>
      <c r="AG338" s="79" t="s">
        <v>1948</v>
      </c>
      <c r="AH338" s="79"/>
      <c r="AI338" s="82" t="s">
        <v>1938</v>
      </c>
      <c r="AJ338" s="79" t="b">
        <v>0</v>
      </c>
      <c r="AK338" s="79">
        <v>3</v>
      </c>
      <c r="AL338" s="82" t="s">
        <v>1868</v>
      </c>
      <c r="AM338" s="79" t="s">
        <v>1959</v>
      </c>
      <c r="AN338" s="79" t="b">
        <v>0</v>
      </c>
      <c r="AO338" s="82" t="s">
        <v>1868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20</v>
      </c>
      <c r="BK338" s="49">
        <v>100</v>
      </c>
      <c r="BL338" s="48">
        <v>20</v>
      </c>
    </row>
    <row r="339" spans="1:64" ht="15">
      <c r="A339" s="64" t="s">
        <v>401</v>
      </c>
      <c r="B339" s="64" t="s">
        <v>400</v>
      </c>
      <c r="C339" s="65" t="s">
        <v>5566</v>
      </c>
      <c r="D339" s="66">
        <v>3</v>
      </c>
      <c r="E339" s="67" t="s">
        <v>132</v>
      </c>
      <c r="F339" s="68">
        <v>35</v>
      </c>
      <c r="G339" s="65"/>
      <c r="H339" s="69"/>
      <c r="I339" s="70"/>
      <c r="J339" s="70"/>
      <c r="K339" s="34" t="s">
        <v>66</v>
      </c>
      <c r="L339" s="77">
        <v>339</v>
      </c>
      <c r="M339" s="77"/>
      <c r="N339" s="72"/>
      <c r="O339" s="79" t="s">
        <v>495</v>
      </c>
      <c r="P339" s="81">
        <v>43690.387604166666</v>
      </c>
      <c r="Q339" s="79" t="s">
        <v>569</v>
      </c>
      <c r="R339" s="79"/>
      <c r="S339" s="79"/>
      <c r="T339" s="79" t="s">
        <v>893</v>
      </c>
      <c r="U339" s="79"/>
      <c r="V339" s="84" t="s">
        <v>1267</v>
      </c>
      <c r="W339" s="81">
        <v>43690.387604166666</v>
      </c>
      <c r="X339" s="84" t="s">
        <v>1529</v>
      </c>
      <c r="Y339" s="79"/>
      <c r="Z339" s="79"/>
      <c r="AA339" s="82" t="s">
        <v>1850</v>
      </c>
      <c r="AB339" s="79"/>
      <c r="AC339" s="79" t="b">
        <v>0</v>
      </c>
      <c r="AD339" s="79">
        <v>0</v>
      </c>
      <c r="AE339" s="82" t="s">
        <v>1938</v>
      </c>
      <c r="AF339" s="79" t="b">
        <v>0</v>
      </c>
      <c r="AG339" s="79" t="s">
        <v>1948</v>
      </c>
      <c r="AH339" s="79"/>
      <c r="AI339" s="82" t="s">
        <v>1938</v>
      </c>
      <c r="AJ339" s="79" t="b">
        <v>0</v>
      </c>
      <c r="AK339" s="79">
        <v>32</v>
      </c>
      <c r="AL339" s="82" t="s">
        <v>1848</v>
      </c>
      <c r="AM339" s="79" t="s">
        <v>1959</v>
      </c>
      <c r="AN339" s="79" t="b">
        <v>0</v>
      </c>
      <c r="AO339" s="82" t="s">
        <v>1848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4.761904761904762</v>
      </c>
      <c r="BF339" s="48">
        <v>0</v>
      </c>
      <c r="BG339" s="49">
        <v>0</v>
      </c>
      <c r="BH339" s="48">
        <v>0</v>
      </c>
      <c r="BI339" s="49">
        <v>0</v>
      </c>
      <c r="BJ339" s="48">
        <v>20</v>
      </c>
      <c r="BK339" s="49">
        <v>95.23809523809524</v>
      </c>
      <c r="BL339" s="48">
        <v>21</v>
      </c>
    </row>
    <row r="340" spans="1:64" ht="15">
      <c r="A340" s="64" t="s">
        <v>402</v>
      </c>
      <c r="B340" s="64" t="s">
        <v>402</v>
      </c>
      <c r="C340" s="65" t="s">
        <v>5568</v>
      </c>
      <c r="D340" s="66">
        <v>10</v>
      </c>
      <c r="E340" s="67" t="s">
        <v>136</v>
      </c>
      <c r="F340" s="68">
        <v>12</v>
      </c>
      <c r="G340" s="65"/>
      <c r="H340" s="69"/>
      <c r="I340" s="70"/>
      <c r="J340" s="70"/>
      <c r="K340" s="34" t="s">
        <v>65</v>
      </c>
      <c r="L340" s="77">
        <v>340</v>
      </c>
      <c r="M340" s="77"/>
      <c r="N340" s="72"/>
      <c r="O340" s="79" t="s">
        <v>176</v>
      </c>
      <c r="P340" s="81">
        <v>43686.41736111111</v>
      </c>
      <c r="Q340" s="79" t="s">
        <v>671</v>
      </c>
      <c r="R340" s="84" t="s">
        <v>798</v>
      </c>
      <c r="S340" s="79" t="s">
        <v>875</v>
      </c>
      <c r="T340" s="79" t="s">
        <v>995</v>
      </c>
      <c r="U340" s="84" t="s">
        <v>1086</v>
      </c>
      <c r="V340" s="84" t="s">
        <v>1086</v>
      </c>
      <c r="W340" s="81">
        <v>43686.41736111111</v>
      </c>
      <c r="X340" s="84" t="s">
        <v>1530</v>
      </c>
      <c r="Y340" s="79"/>
      <c r="Z340" s="79"/>
      <c r="AA340" s="82" t="s">
        <v>1851</v>
      </c>
      <c r="AB340" s="79"/>
      <c r="AC340" s="79" t="b">
        <v>0</v>
      </c>
      <c r="AD340" s="79">
        <v>1</v>
      </c>
      <c r="AE340" s="82" t="s">
        <v>1938</v>
      </c>
      <c r="AF340" s="79" t="b">
        <v>0</v>
      </c>
      <c r="AG340" s="79" t="s">
        <v>1948</v>
      </c>
      <c r="AH340" s="79"/>
      <c r="AI340" s="82" t="s">
        <v>1938</v>
      </c>
      <c r="AJ340" s="79" t="b">
        <v>0</v>
      </c>
      <c r="AK340" s="79">
        <v>0</v>
      </c>
      <c r="AL340" s="82" t="s">
        <v>1938</v>
      </c>
      <c r="AM340" s="79" t="s">
        <v>1962</v>
      </c>
      <c r="AN340" s="79" t="b">
        <v>0</v>
      </c>
      <c r="AO340" s="82" t="s">
        <v>1851</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3</v>
      </c>
      <c r="BC340" s="78" t="str">
        <f>REPLACE(INDEX(GroupVertices[Group],MATCH(Edges[[#This Row],[Vertex 2]],GroupVertices[Vertex],0)),1,1,"")</f>
        <v>3</v>
      </c>
      <c r="BD340" s="48">
        <v>2</v>
      </c>
      <c r="BE340" s="49">
        <v>15.384615384615385</v>
      </c>
      <c r="BF340" s="48">
        <v>0</v>
      </c>
      <c r="BG340" s="49">
        <v>0</v>
      </c>
      <c r="BH340" s="48">
        <v>0</v>
      </c>
      <c r="BI340" s="49">
        <v>0</v>
      </c>
      <c r="BJ340" s="48">
        <v>11</v>
      </c>
      <c r="BK340" s="49">
        <v>84.61538461538461</v>
      </c>
      <c r="BL340" s="48">
        <v>13</v>
      </c>
    </row>
    <row r="341" spans="1:64" ht="15">
      <c r="A341" s="64" t="s">
        <v>402</v>
      </c>
      <c r="B341" s="64" t="s">
        <v>402</v>
      </c>
      <c r="C341" s="65" t="s">
        <v>5568</v>
      </c>
      <c r="D341" s="66">
        <v>10</v>
      </c>
      <c r="E341" s="67" t="s">
        <v>136</v>
      </c>
      <c r="F341" s="68">
        <v>12</v>
      </c>
      <c r="G341" s="65"/>
      <c r="H341" s="69"/>
      <c r="I341" s="70"/>
      <c r="J341" s="70"/>
      <c r="K341" s="34" t="s">
        <v>65</v>
      </c>
      <c r="L341" s="77">
        <v>341</v>
      </c>
      <c r="M341" s="77"/>
      <c r="N341" s="72"/>
      <c r="O341" s="79" t="s">
        <v>176</v>
      </c>
      <c r="P341" s="81">
        <v>43689.41716435185</v>
      </c>
      <c r="Q341" s="79" t="s">
        <v>672</v>
      </c>
      <c r="R341" s="84" t="s">
        <v>799</v>
      </c>
      <c r="S341" s="79" t="s">
        <v>875</v>
      </c>
      <c r="T341" s="79" t="s">
        <v>995</v>
      </c>
      <c r="U341" s="79"/>
      <c r="V341" s="84" t="s">
        <v>1268</v>
      </c>
      <c r="W341" s="81">
        <v>43689.41716435185</v>
      </c>
      <c r="X341" s="84" t="s">
        <v>1531</v>
      </c>
      <c r="Y341" s="79"/>
      <c r="Z341" s="79"/>
      <c r="AA341" s="82" t="s">
        <v>1852</v>
      </c>
      <c r="AB341" s="79"/>
      <c r="AC341" s="79" t="b">
        <v>0</v>
      </c>
      <c r="AD341" s="79">
        <v>0</v>
      </c>
      <c r="AE341" s="82" t="s">
        <v>1938</v>
      </c>
      <c r="AF341" s="79" t="b">
        <v>0</v>
      </c>
      <c r="AG341" s="79" t="s">
        <v>1948</v>
      </c>
      <c r="AH341" s="79"/>
      <c r="AI341" s="82" t="s">
        <v>1938</v>
      </c>
      <c r="AJ341" s="79" t="b">
        <v>0</v>
      </c>
      <c r="AK341" s="79">
        <v>0</v>
      </c>
      <c r="AL341" s="82" t="s">
        <v>1938</v>
      </c>
      <c r="AM341" s="79" t="s">
        <v>1962</v>
      </c>
      <c r="AN341" s="79" t="b">
        <v>0</v>
      </c>
      <c r="AO341" s="82" t="s">
        <v>1852</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3</v>
      </c>
      <c r="BC341" s="78" t="str">
        <f>REPLACE(INDEX(GroupVertices[Group],MATCH(Edges[[#This Row],[Vertex 2]],GroupVertices[Vertex],0)),1,1,"")</f>
        <v>3</v>
      </c>
      <c r="BD341" s="48">
        <v>1</v>
      </c>
      <c r="BE341" s="49">
        <v>5.555555555555555</v>
      </c>
      <c r="BF341" s="48">
        <v>0</v>
      </c>
      <c r="BG341" s="49">
        <v>0</v>
      </c>
      <c r="BH341" s="48">
        <v>0</v>
      </c>
      <c r="BI341" s="49">
        <v>0</v>
      </c>
      <c r="BJ341" s="48">
        <v>17</v>
      </c>
      <c r="BK341" s="49">
        <v>94.44444444444444</v>
      </c>
      <c r="BL341" s="48">
        <v>18</v>
      </c>
    </row>
    <row r="342" spans="1:64" ht="15">
      <c r="A342" s="64" t="s">
        <v>402</v>
      </c>
      <c r="B342" s="64" t="s">
        <v>402</v>
      </c>
      <c r="C342" s="65" t="s">
        <v>5568</v>
      </c>
      <c r="D342" s="66">
        <v>10</v>
      </c>
      <c r="E342" s="67" t="s">
        <v>136</v>
      </c>
      <c r="F342" s="68">
        <v>12</v>
      </c>
      <c r="G342" s="65"/>
      <c r="H342" s="69"/>
      <c r="I342" s="70"/>
      <c r="J342" s="70"/>
      <c r="K342" s="34" t="s">
        <v>65</v>
      </c>
      <c r="L342" s="77">
        <v>342</v>
      </c>
      <c r="M342" s="77"/>
      <c r="N342" s="72"/>
      <c r="O342" s="79" t="s">
        <v>176</v>
      </c>
      <c r="P342" s="81">
        <v>43690.417175925926</v>
      </c>
      <c r="Q342" s="79" t="s">
        <v>673</v>
      </c>
      <c r="R342" s="84" t="s">
        <v>800</v>
      </c>
      <c r="S342" s="79" t="s">
        <v>875</v>
      </c>
      <c r="T342" s="79" t="s">
        <v>995</v>
      </c>
      <c r="U342" s="84" t="s">
        <v>1087</v>
      </c>
      <c r="V342" s="84" t="s">
        <v>1087</v>
      </c>
      <c r="W342" s="81">
        <v>43690.417175925926</v>
      </c>
      <c r="X342" s="84" t="s">
        <v>1532</v>
      </c>
      <c r="Y342" s="79"/>
      <c r="Z342" s="79"/>
      <c r="AA342" s="82" t="s">
        <v>1853</v>
      </c>
      <c r="AB342" s="79"/>
      <c r="AC342" s="79" t="b">
        <v>0</v>
      </c>
      <c r="AD342" s="79">
        <v>1</v>
      </c>
      <c r="AE342" s="82" t="s">
        <v>1938</v>
      </c>
      <c r="AF342" s="79" t="b">
        <v>0</v>
      </c>
      <c r="AG342" s="79" t="s">
        <v>1948</v>
      </c>
      <c r="AH342" s="79"/>
      <c r="AI342" s="82" t="s">
        <v>1938</v>
      </c>
      <c r="AJ342" s="79" t="b">
        <v>0</v>
      </c>
      <c r="AK342" s="79">
        <v>0</v>
      </c>
      <c r="AL342" s="82" t="s">
        <v>1938</v>
      </c>
      <c r="AM342" s="79" t="s">
        <v>1962</v>
      </c>
      <c r="AN342" s="79" t="b">
        <v>0</v>
      </c>
      <c r="AO342" s="82" t="s">
        <v>1853</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3</v>
      </c>
      <c r="BC342" s="78" t="str">
        <f>REPLACE(INDEX(GroupVertices[Group],MATCH(Edges[[#This Row],[Vertex 2]],GroupVertices[Vertex],0)),1,1,"")</f>
        <v>3</v>
      </c>
      <c r="BD342" s="48">
        <v>2</v>
      </c>
      <c r="BE342" s="49">
        <v>5.882352941176471</v>
      </c>
      <c r="BF342" s="48">
        <v>0</v>
      </c>
      <c r="BG342" s="49">
        <v>0</v>
      </c>
      <c r="BH342" s="48">
        <v>0</v>
      </c>
      <c r="BI342" s="49">
        <v>0</v>
      </c>
      <c r="BJ342" s="48">
        <v>32</v>
      </c>
      <c r="BK342" s="49">
        <v>94.11764705882354</v>
      </c>
      <c r="BL342" s="48">
        <v>34</v>
      </c>
    </row>
    <row r="343" spans="1:64" ht="15">
      <c r="A343" s="64" t="s">
        <v>403</v>
      </c>
      <c r="B343" s="64" t="s">
        <v>353</v>
      </c>
      <c r="C343" s="65" t="s">
        <v>5566</v>
      </c>
      <c r="D343" s="66">
        <v>3</v>
      </c>
      <c r="E343" s="67" t="s">
        <v>132</v>
      </c>
      <c r="F343" s="68">
        <v>35</v>
      </c>
      <c r="G343" s="65"/>
      <c r="H343" s="69"/>
      <c r="I343" s="70"/>
      <c r="J343" s="70"/>
      <c r="K343" s="34" t="s">
        <v>65</v>
      </c>
      <c r="L343" s="77">
        <v>343</v>
      </c>
      <c r="M343" s="77"/>
      <c r="N343" s="72"/>
      <c r="O343" s="79" t="s">
        <v>495</v>
      </c>
      <c r="P343" s="81">
        <v>43683.39398148148</v>
      </c>
      <c r="Q343" s="79" t="s">
        <v>538</v>
      </c>
      <c r="R343" s="79"/>
      <c r="S343" s="79"/>
      <c r="T343" s="79" t="s">
        <v>910</v>
      </c>
      <c r="U343" s="79"/>
      <c r="V343" s="84" t="s">
        <v>1269</v>
      </c>
      <c r="W343" s="81">
        <v>43683.39398148148</v>
      </c>
      <c r="X343" s="84" t="s">
        <v>1533</v>
      </c>
      <c r="Y343" s="79"/>
      <c r="Z343" s="79"/>
      <c r="AA343" s="82" t="s">
        <v>1854</v>
      </c>
      <c r="AB343" s="79"/>
      <c r="AC343" s="79" t="b">
        <v>0</v>
      </c>
      <c r="AD343" s="79">
        <v>0</v>
      </c>
      <c r="AE343" s="82" t="s">
        <v>1938</v>
      </c>
      <c r="AF343" s="79" t="b">
        <v>0</v>
      </c>
      <c r="AG343" s="79" t="s">
        <v>1948</v>
      </c>
      <c r="AH343" s="79"/>
      <c r="AI343" s="82" t="s">
        <v>1938</v>
      </c>
      <c r="AJ343" s="79" t="b">
        <v>0</v>
      </c>
      <c r="AK343" s="79">
        <v>4</v>
      </c>
      <c r="AL343" s="82" t="s">
        <v>1786</v>
      </c>
      <c r="AM343" s="79" t="s">
        <v>1959</v>
      </c>
      <c r="AN343" s="79" t="b">
        <v>0</v>
      </c>
      <c r="AO343" s="82" t="s">
        <v>1786</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2</v>
      </c>
      <c r="BD343" s="48">
        <v>0</v>
      </c>
      <c r="BE343" s="49">
        <v>0</v>
      </c>
      <c r="BF343" s="48">
        <v>1</v>
      </c>
      <c r="BG343" s="49">
        <v>4.545454545454546</v>
      </c>
      <c r="BH343" s="48">
        <v>0</v>
      </c>
      <c r="BI343" s="49">
        <v>0</v>
      </c>
      <c r="BJ343" s="48">
        <v>21</v>
      </c>
      <c r="BK343" s="49">
        <v>95.45454545454545</v>
      </c>
      <c r="BL343" s="48">
        <v>22</v>
      </c>
    </row>
    <row r="344" spans="1:64" ht="15">
      <c r="A344" s="64" t="s">
        <v>403</v>
      </c>
      <c r="B344" s="64" t="s">
        <v>329</v>
      </c>
      <c r="C344" s="65" t="s">
        <v>5566</v>
      </c>
      <c r="D344" s="66">
        <v>3</v>
      </c>
      <c r="E344" s="67" t="s">
        <v>132</v>
      </c>
      <c r="F344" s="68">
        <v>35</v>
      </c>
      <c r="G344" s="65"/>
      <c r="H344" s="69"/>
      <c r="I344" s="70"/>
      <c r="J344" s="70"/>
      <c r="K344" s="34" t="s">
        <v>65</v>
      </c>
      <c r="L344" s="77">
        <v>344</v>
      </c>
      <c r="M344" s="77"/>
      <c r="N344" s="72"/>
      <c r="O344" s="79" t="s">
        <v>495</v>
      </c>
      <c r="P344" s="81">
        <v>43689.359247685185</v>
      </c>
      <c r="Q344" s="79" t="s">
        <v>580</v>
      </c>
      <c r="R344" s="79"/>
      <c r="S344" s="79"/>
      <c r="T344" s="79"/>
      <c r="U344" s="79"/>
      <c r="V344" s="84" t="s">
        <v>1269</v>
      </c>
      <c r="W344" s="81">
        <v>43689.359247685185</v>
      </c>
      <c r="X344" s="84" t="s">
        <v>1534</v>
      </c>
      <c r="Y344" s="79"/>
      <c r="Z344" s="79"/>
      <c r="AA344" s="82" t="s">
        <v>1855</v>
      </c>
      <c r="AB344" s="79"/>
      <c r="AC344" s="79" t="b">
        <v>0</v>
      </c>
      <c r="AD344" s="79">
        <v>0</v>
      </c>
      <c r="AE344" s="82" t="s">
        <v>1938</v>
      </c>
      <c r="AF344" s="79" t="b">
        <v>0</v>
      </c>
      <c r="AG344" s="79" t="s">
        <v>1948</v>
      </c>
      <c r="AH344" s="79"/>
      <c r="AI344" s="82" t="s">
        <v>1938</v>
      </c>
      <c r="AJ344" s="79" t="b">
        <v>0</v>
      </c>
      <c r="AK344" s="79">
        <v>6</v>
      </c>
      <c r="AL344" s="82" t="s">
        <v>1868</v>
      </c>
      <c r="AM344" s="79" t="s">
        <v>1959</v>
      </c>
      <c r="AN344" s="79" t="b">
        <v>0</v>
      </c>
      <c r="AO344" s="82" t="s">
        <v>1868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403</v>
      </c>
      <c r="B345" s="64" t="s">
        <v>401</v>
      </c>
      <c r="C345" s="65" t="s">
        <v>5566</v>
      </c>
      <c r="D345" s="66">
        <v>3</v>
      </c>
      <c r="E345" s="67" t="s">
        <v>132</v>
      </c>
      <c r="F345" s="68">
        <v>35</v>
      </c>
      <c r="G345" s="65"/>
      <c r="H345" s="69"/>
      <c r="I345" s="70"/>
      <c r="J345" s="70"/>
      <c r="K345" s="34" t="s">
        <v>65</v>
      </c>
      <c r="L345" s="77">
        <v>345</v>
      </c>
      <c r="M345" s="77"/>
      <c r="N345" s="72"/>
      <c r="O345" s="79" t="s">
        <v>495</v>
      </c>
      <c r="P345" s="81">
        <v>43689.359247685185</v>
      </c>
      <c r="Q345" s="79" t="s">
        <v>580</v>
      </c>
      <c r="R345" s="79"/>
      <c r="S345" s="79"/>
      <c r="T345" s="79"/>
      <c r="U345" s="79"/>
      <c r="V345" s="84" t="s">
        <v>1269</v>
      </c>
      <c r="W345" s="81">
        <v>43689.359247685185</v>
      </c>
      <c r="X345" s="84" t="s">
        <v>1534</v>
      </c>
      <c r="Y345" s="79"/>
      <c r="Z345" s="79"/>
      <c r="AA345" s="82" t="s">
        <v>1855</v>
      </c>
      <c r="AB345" s="79"/>
      <c r="AC345" s="79" t="b">
        <v>0</v>
      </c>
      <c r="AD345" s="79">
        <v>0</v>
      </c>
      <c r="AE345" s="82" t="s">
        <v>1938</v>
      </c>
      <c r="AF345" s="79" t="b">
        <v>0</v>
      </c>
      <c r="AG345" s="79" t="s">
        <v>1948</v>
      </c>
      <c r="AH345" s="79"/>
      <c r="AI345" s="82" t="s">
        <v>1938</v>
      </c>
      <c r="AJ345" s="79" t="b">
        <v>0</v>
      </c>
      <c r="AK345" s="79">
        <v>6</v>
      </c>
      <c r="AL345" s="82" t="s">
        <v>1868</v>
      </c>
      <c r="AM345" s="79" t="s">
        <v>1959</v>
      </c>
      <c r="AN345" s="79" t="b">
        <v>0</v>
      </c>
      <c r="AO345" s="82" t="s">
        <v>1868</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20</v>
      </c>
      <c r="BK345" s="49">
        <v>100</v>
      </c>
      <c r="BL345" s="48">
        <v>20</v>
      </c>
    </row>
    <row r="346" spans="1:64" ht="15">
      <c r="A346" s="64" t="s">
        <v>403</v>
      </c>
      <c r="B346" s="64" t="s">
        <v>403</v>
      </c>
      <c r="C346" s="65" t="s">
        <v>5566</v>
      </c>
      <c r="D346" s="66">
        <v>3</v>
      </c>
      <c r="E346" s="67" t="s">
        <v>132</v>
      </c>
      <c r="F346" s="68">
        <v>35</v>
      </c>
      <c r="G346" s="65"/>
      <c r="H346" s="69"/>
      <c r="I346" s="70"/>
      <c r="J346" s="70"/>
      <c r="K346" s="34" t="s">
        <v>65</v>
      </c>
      <c r="L346" s="77">
        <v>346</v>
      </c>
      <c r="M346" s="77"/>
      <c r="N346" s="72"/>
      <c r="O346" s="79" t="s">
        <v>176</v>
      </c>
      <c r="P346" s="81">
        <v>43690.479166666664</v>
      </c>
      <c r="Q346" s="79" t="s">
        <v>674</v>
      </c>
      <c r="R346" s="79"/>
      <c r="S346" s="79"/>
      <c r="T346" s="79" t="s">
        <v>996</v>
      </c>
      <c r="U346" s="84" t="s">
        <v>1088</v>
      </c>
      <c r="V346" s="84" t="s">
        <v>1088</v>
      </c>
      <c r="W346" s="81">
        <v>43690.479166666664</v>
      </c>
      <c r="X346" s="84" t="s">
        <v>1535</v>
      </c>
      <c r="Y346" s="79"/>
      <c r="Z346" s="79"/>
      <c r="AA346" s="82" t="s">
        <v>1856</v>
      </c>
      <c r="AB346" s="79"/>
      <c r="AC346" s="79" t="b">
        <v>0</v>
      </c>
      <c r="AD346" s="79">
        <v>0</v>
      </c>
      <c r="AE346" s="82" t="s">
        <v>1938</v>
      </c>
      <c r="AF346" s="79" t="b">
        <v>0</v>
      </c>
      <c r="AG346" s="79" t="s">
        <v>1948</v>
      </c>
      <c r="AH346" s="79"/>
      <c r="AI346" s="82" t="s">
        <v>1938</v>
      </c>
      <c r="AJ346" s="79" t="b">
        <v>0</v>
      </c>
      <c r="AK346" s="79">
        <v>0</v>
      </c>
      <c r="AL346" s="82" t="s">
        <v>1938</v>
      </c>
      <c r="AM346" s="79" t="s">
        <v>1965</v>
      </c>
      <c r="AN346" s="79" t="b">
        <v>0</v>
      </c>
      <c r="AO346" s="82" t="s">
        <v>1856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0</v>
      </c>
      <c r="BE346" s="49">
        <v>0</v>
      </c>
      <c r="BF346" s="48">
        <v>1</v>
      </c>
      <c r="BG346" s="49">
        <v>3.225806451612903</v>
      </c>
      <c r="BH346" s="48">
        <v>0</v>
      </c>
      <c r="BI346" s="49">
        <v>0</v>
      </c>
      <c r="BJ346" s="48">
        <v>30</v>
      </c>
      <c r="BK346" s="49">
        <v>96.7741935483871</v>
      </c>
      <c r="BL346" s="48">
        <v>31</v>
      </c>
    </row>
    <row r="347" spans="1:64" ht="15">
      <c r="A347" s="64" t="s">
        <v>353</v>
      </c>
      <c r="B347" s="64" t="s">
        <v>353</v>
      </c>
      <c r="C347" s="65" t="s">
        <v>5568</v>
      </c>
      <c r="D347" s="66">
        <v>10</v>
      </c>
      <c r="E347" s="67" t="s">
        <v>136</v>
      </c>
      <c r="F347" s="68">
        <v>12</v>
      </c>
      <c r="G347" s="65"/>
      <c r="H347" s="69"/>
      <c r="I347" s="70"/>
      <c r="J347" s="70"/>
      <c r="K347" s="34" t="s">
        <v>65</v>
      </c>
      <c r="L347" s="77">
        <v>347</v>
      </c>
      <c r="M347" s="77"/>
      <c r="N347" s="72"/>
      <c r="O347" s="79" t="s">
        <v>176</v>
      </c>
      <c r="P347" s="81">
        <v>43684.67439814815</v>
      </c>
      <c r="Q347" s="79" t="s">
        <v>675</v>
      </c>
      <c r="R347" s="84" t="s">
        <v>801</v>
      </c>
      <c r="S347" s="79" t="s">
        <v>852</v>
      </c>
      <c r="T347" s="79" t="s">
        <v>893</v>
      </c>
      <c r="U347" s="79"/>
      <c r="V347" s="84" t="s">
        <v>1226</v>
      </c>
      <c r="W347" s="81">
        <v>43684.67439814815</v>
      </c>
      <c r="X347" s="84" t="s">
        <v>1536</v>
      </c>
      <c r="Y347" s="79"/>
      <c r="Z347" s="79"/>
      <c r="AA347" s="82" t="s">
        <v>1857</v>
      </c>
      <c r="AB347" s="79"/>
      <c r="AC347" s="79" t="b">
        <v>0</v>
      </c>
      <c r="AD347" s="79">
        <v>0</v>
      </c>
      <c r="AE347" s="82" t="s">
        <v>1938</v>
      </c>
      <c r="AF347" s="79" t="b">
        <v>0</v>
      </c>
      <c r="AG347" s="79" t="s">
        <v>1948</v>
      </c>
      <c r="AH347" s="79"/>
      <c r="AI347" s="82" t="s">
        <v>1938</v>
      </c>
      <c r="AJ347" s="79" t="b">
        <v>0</v>
      </c>
      <c r="AK347" s="79">
        <v>0</v>
      </c>
      <c r="AL347" s="82" t="s">
        <v>1938</v>
      </c>
      <c r="AM347" s="79" t="s">
        <v>1959</v>
      </c>
      <c r="AN347" s="79" t="b">
        <v>0</v>
      </c>
      <c r="AO347" s="82" t="s">
        <v>1857</v>
      </c>
      <c r="AP347" s="79" t="s">
        <v>176</v>
      </c>
      <c r="AQ347" s="79">
        <v>0</v>
      </c>
      <c r="AR347" s="79">
        <v>0</v>
      </c>
      <c r="AS347" s="79"/>
      <c r="AT347" s="79"/>
      <c r="AU347" s="79"/>
      <c r="AV347" s="79"/>
      <c r="AW347" s="79"/>
      <c r="AX347" s="79"/>
      <c r="AY347" s="79"/>
      <c r="AZ347" s="79"/>
      <c r="BA347">
        <v>6</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11</v>
      </c>
      <c r="BK347" s="49">
        <v>100</v>
      </c>
      <c r="BL347" s="48">
        <v>11</v>
      </c>
    </row>
    <row r="348" spans="1:64" ht="15">
      <c r="A348" s="64" t="s">
        <v>353</v>
      </c>
      <c r="B348" s="64" t="s">
        <v>353</v>
      </c>
      <c r="C348" s="65" t="s">
        <v>5568</v>
      </c>
      <c r="D348" s="66">
        <v>10</v>
      </c>
      <c r="E348" s="67" t="s">
        <v>136</v>
      </c>
      <c r="F348" s="68">
        <v>12</v>
      </c>
      <c r="G348" s="65"/>
      <c r="H348" s="69"/>
      <c r="I348" s="70"/>
      <c r="J348" s="70"/>
      <c r="K348" s="34" t="s">
        <v>65</v>
      </c>
      <c r="L348" s="77">
        <v>348</v>
      </c>
      <c r="M348" s="77"/>
      <c r="N348" s="72"/>
      <c r="O348" s="79" t="s">
        <v>176</v>
      </c>
      <c r="P348" s="81">
        <v>43684.69369212963</v>
      </c>
      <c r="Q348" s="79" t="s">
        <v>676</v>
      </c>
      <c r="R348" s="84" t="s">
        <v>802</v>
      </c>
      <c r="S348" s="79" t="s">
        <v>852</v>
      </c>
      <c r="T348" s="79" t="s">
        <v>893</v>
      </c>
      <c r="U348" s="79"/>
      <c r="V348" s="84" t="s">
        <v>1226</v>
      </c>
      <c r="W348" s="81">
        <v>43684.69369212963</v>
      </c>
      <c r="X348" s="84" t="s">
        <v>1537</v>
      </c>
      <c r="Y348" s="79"/>
      <c r="Z348" s="79"/>
      <c r="AA348" s="82" t="s">
        <v>1858</v>
      </c>
      <c r="AB348" s="79"/>
      <c r="AC348" s="79" t="b">
        <v>0</v>
      </c>
      <c r="AD348" s="79">
        <v>1</v>
      </c>
      <c r="AE348" s="82" t="s">
        <v>1938</v>
      </c>
      <c r="AF348" s="79" t="b">
        <v>0</v>
      </c>
      <c r="AG348" s="79" t="s">
        <v>1948</v>
      </c>
      <c r="AH348" s="79"/>
      <c r="AI348" s="82" t="s">
        <v>1938</v>
      </c>
      <c r="AJ348" s="79" t="b">
        <v>0</v>
      </c>
      <c r="AK348" s="79">
        <v>2</v>
      </c>
      <c r="AL348" s="82" t="s">
        <v>1938</v>
      </c>
      <c r="AM348" s="79" t="s">
        <v>1959</v>
      </c>
      <c r="AN348" s="79" t="b">
        <v>0</v>
      </c>
      <c r="AO348" s="82" t="s">
        <v>1858</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2</v>
      </c>
      <c r="BC348" s="78" t="str">
        <f>REPLACE(INDEX(GroupVertices[Group],MATCH(Edges[[#This Row],[Vertex 2]],GroupVertices[Vertex],0)),1,1,"")</f>
        <v>2</v>
      </c>
      <c r="BD348" s="48">
        <v>0</v>
      </c>
      <c r="BE348" s="49">
        <v>0</v>
      </c>
      <c r="BF348" s="48">
        <v>1</v>
      </c>
      <c r="BG348" s="49">
        <v>6.25</v>
      </c>
      <c r="BH348" s="48">
        <v>0</v>
      </c>
      <c r="BI348" s="49">
        <v>0</v>
      </c>
      <c r="BJ348" s="48">
        <v>15</v>
      </c>
      <c r="BK348" s="49">
        <v>93.75</v>
      </c>
      <c r="BL348" s="48">
        <v>16</v>
      </c>
    </row>
    <row r="349" spans="1:64" ht="15">
      <c r="A349" s="64" t="s">
        <v>353</v>
      </c>
      <c r="B349" s="64" t="s">
        <v>353</v>
      </c>
      <c r="C349" s="65" t="s">
        <v>5568</v>
      </c>
      <c r="D349" s="66">
        <v>10</v>
      </c>
      <c r="E349" s="67" t="s">
        <v>136</v>
      </c>
      <c r="F349" s="68">
        <v>12</v>
      </c>
      <c r="G349" s="65"/>
      <c r="H349" s="69"/>
      <c r="I349" s="70"/>
      <c r="J349" s="70"/>
      <c r="K349" s="34" t="s">
        <v>65</v>
      </c>
      <c r="L349" s="77">
        <v>349</v>
      </c>
      <c r="M349" s="77"/>
      <c r="N349" s="72"/>
      <c r="O349" s="79" t="s">
        <v>176</v>
      </c>
      <c r="P349" s="81">
        <v>43685.72809027778</v>
      </c>
      <c r="Q349" s="79" t="s">
        <v>677</v>
      </c>
      <c r="R349" s="84" t="s">
        <v>763</v>
      </c>
      <c r="S349" s="79" t="s">
        <v>852</v>
      </c>
      <c r="T349" s="79" t="s">
        <v>997</v>
      </c>
      <c r="U349" s="79"/>
      <c r="V349" s="84" t="s">
        <v>1226</v>
      </c>
      <c r="W349" s="81">
        <v>43685.72809027778</v>
      </c>
      <c r="X349" s="84" t="s">
        <v>1538</v>
      </c>
      <c r="Y349" s="79"/>
      <c r="Z349" s="79"/>
      <c r="AA349" s="82" t="s">
        <v>1859</v>
      </c>
      <c r="AB349" s="79"/>
      <c r="AC349" s="79" t="b">
        <v>0</v>
      </c>
      <c r="AD349" s="79">
        <v>6</v>
      </c>
      <c r="AE349" s="82" t="s">
        <v>1938</v>
      </c>
      <c r="AF349" s="79" t="b">
        <v>0</v>
      </c>
      <c r="AG349" s="79" t="s">
        <v>1948</v>
      </c>
      <c r="AH349" s="79"/>
      <c r="AI349" s="82" t="s">
        <v>1938</v>
      </c>
      <c r="AJ349" s="79" t="b">
        <v>0</v>
      </c>
      <c r="AK349" s="79">
        <v>1</v>
      </c>
      <c r="AL349" s="82" t="s">
        <v>1938</v>
      </c>
      <c r="AM349" s="79" t="s">
        <v>1959</v>
      </c>
      <c r="AN349" s="79" t="b">
        <v>0</v>
      </c>
      <c r="AO349" s="82" t="s">
        <v>1859</v>
      </c>
      <c r="AP349" s="79" t="s">
        <v>176</v>
      </c>
      <c r="AQ349" s="79">
        <v>0</v>
      </c>
      <c r="AR349" s="79">
        <v>0</v>
      </c>
      <c r="AS349" s="79"/>
      <c r="AT349" s="79"/>
      <c r="AU349" s="79"/>
      <c r="AV349" s="79"/>
      <c r="AW349" s="79"/>
      <c r="AX349" s="79"/>
      <c r="AY349" s="79"/>
      <c r="AZ349" s="79"/>
      <c r="BA349">
        <v>6</v>
      </c>
      <c r="BB349" s="78" t="str">
        <f>REPLACE(INDEX(GroupVertices[Group],MATCH(Edges[[#This Row],[Vertex 1]],GroupVertices[Vertex],0)),1,1,"")</f>
        <v>2</v>
      </c>
      <c r="BC349" s="78" t="str">
        <f>REPLACE(INDEX(GroupVertices[Group],MATCH(Edges[[#This Row],[Vertex 2]],GroupVertices[Vertex],0)),1,1,"")</f>
        <v>2</v>
      </c>
      <c r="BD349" s="48">
        <v>1</v>
      </c>
      <c r="BE349" s="49">
        <v>7.142857142857143</v>
      </c>
      <c r="BF349" s="48">
        <v>0</v>
      </c>
      <c r="BG349" s="49">
        <v>0</v>
      </c>
      <c r="BH349" s="48">
        <v>0</v>
      </c>
      <c r="BI349" s="49">
        <v>0</v>
      </c>
      <c r="BJ349" s="48">
        <v>13</v>
      </c>
      <c r="BK349" s="49">
        <v>92.85714285714286</v>
      </c>
      <c r="BL349" s="48">
        <v>14</v>
      </c>
    </row>
    <row r="350" spans="1:64" ht="15">
      <c r="A350" s="64" t="s">
        <v>353</v>
      </c>
      <c r="B350" s="64" t="s">
        <v>353</v>
      </c>
      <c r="C350" s="65" t="s">
        <v>5568</v>
      </c>
      <c r="D350" s="66">
        <v>10</v>
      </c>
      <c r="E350" s="67" t="s">
        <v>136</v>
      </c>
      <c r="F350" s="68">
        <v>12</v>
      </c>
      <c r="G350" s="65"/>
      <c r="H350" s="69"/>
      <c r="I350" s="70"/>
      <c r="J350" s="70"/>
      <c r="K350" s="34" t="s">
        <v>65</v>
      </c>
      <c r="L350" s="77">
        <v>350</v>
      </c>
      <c r="M350" s="77"/>
      <c r="N350" s="72"/>
      <c r="O350" s="79" t="s">
        <v>176</v>
      </c>
      <c r="P350" s="81">
        <v>43686.543657407405</v>
      </c>
      <c r="Q350" s="79" t="s">
        <v>678</v>
      </c>
      <c r="R350" s="84" t="s">
        <v>803</v>
      </c>
      <c r="S350" s="79" t="s">
        <v>859</v>
      </c>
      <c r="T350" s="79" t="s">
        <v>998</v>
      </c>
      <c r="U350" s="79"/>
      <c r="V350" s="84" t="s">
        <v>1226</v>
      </c>
      <c r="W350" s="81">
        <v>43686.543657407405</v>
      </c>
      <c r="X350" s="84" t="s">
        <v>1539</v>
      </c>
      <c r="Y350" s="79"/>
      <c r="Z350" s="79"/>
      <c r="AA350" s="82" t="s">
        <v>1860</v>
      </c>
      <c r="AB350" s="79"/>
      <c r="AC350" s="79" t="b">
        <v>0</v>
      </c>
      <c r="AD350" s="79">
        <v>0</v>
      </c>
      <c r="AE350" s="82" t="s">
        <v>1938</v>
      </c>
      <c r="AF350" s="79" t="b">
        <v>0</v>
      </c>
      <c r="AG350" s="79" t="s">
        <v>1948</v>
      </c>
      <c r="AH350" s="79"/>
      <c r="AI350" s="82" t="s">
        <v>1938</v>
      </c>
      <c r="AJ350" s="79" t="b">
        <v>0</v>
      </c>
      <c r="AK350" s="79">
        <v>0</v>
      </c>
      <c r="AL350" s="82" t="s">
        <v>1938</v>
      </c>
      <c r="AM350" s="79" t="s">
        <v>1959</v>
      </c>
      <c r="AN350" s="79" t="b">
        <v>0</v>
      </c>
      <c r="AO350" s="82" t="s">
        <v>1860</v>
      </c>
      <c r="AP350" s="79" t="s">
        <v>176</v>
      </c>
      <c r="AQ350" s="79">
        <v>0</v>
      </c>
      <c r="AR350" s="79">
        <v>0</v>
      </c>
      <c r="AS350" s="79"/>
      <c r="AT350" s="79"/>
      <c r="AU350" s="79"/>
      <c r="AV350" s="79"/>
      <c r="AW350" s="79"/>
      <c r="AX350" s="79"/>
      <c r="AY350" s="79"/>
      <c r="AZ350" s="79"/>
      <c r="BA350">
        <v>6</v>
      </c>
      <c r="BB350" s="78" t="str">
        <f>REPLACE(INDEX(GroupVertices[Group],MATCH(Edges[[#This Row],[Vertex 1]],GroupVertices[Vertex],0)),1,1,"")</f>
        <v>2</v>
      </c>
      <c r="BC350" s="78" t="str">
        <f>REPLACE(INDEX(GroupVertices[Group],MATCH(Edges[[#This Row],[Vertex 2]],GroupVertices[Vertex],0)),1,1,"")</f>
        <v>2</v>
      </c>
      <c r="BD350" s="48">
        <v>0</v>
      </c>
      <c r="BE350" s="49">
        <v>0</v>
      </c>
      <c r="BF350" s="48">
        <v>0</v>
      </c>
      <c r="BG350" s="49">
        <v>0</v>
      </c>
      <c r="BH350" s="48">
        <v>0</v>
      </c>
      <c r="BI350" s="49">
        <v>0</v>
      </c>
      <c r="BJ350" s="48">
        <v>20</v>
      </c>
      <c r="BK350" s="49">
        <v>100</v>
      </c>
      <c r="BL350" s="48">
        <v>20</v>
      </c>
    </row>
    <row r="351" spans="1:64" ht="15">
      <c r="A351" s="64" t="s">
        <v>353</v>
      </c>
      <c r="B351" s="64" t="s">
        <v>401</v>
      </c>
      <c r="C351" s="65" t="s">
        <v>5566</v>
      </c>
      <c r="D351" s="66">
        <v>3</v>
      </c>
      <c r="E351" s="67" t="s">
        <v>132</v>
      </c>
      <c r="F351" s="68">
        <v>35</v>
      </c>
      <c r="G351" s="65"/>
      <c r="H351" s="69"/>
      <c r="I351" s="70"/>
      <c r="J351" s="70"/>
      <c r="K351" s="34" t="s">
        <v>66</v>
      </c>
      <c r="L351" s="77">
        <v>351</v>
      </c>
      <c r="M351" s="77"/>
      <c r="N351" s="72"/>
      <c r="O351" s="79" t="s">
        <v>495</v>
      </c>
      <c r="P351" s="81">
        <v>43686.56576388889</v>
      </c>
      <c r="Q351" s="79" t="s">
        <v>630</v>
      </c>
      <c r="R351" s="84" t="s">
        <v>776</v>
      </c>
      <c r="S351" s="79" t="s">
        <v>852</v>
      </c>
      <c r="T351" s="79" t="s">
        <v>966</v>
      </c>
      <c r="U351" s="79"/>
      <c r="V351" s="84" t="s">
        <v>1226</v>
      </c>
      <c r="W351" s="81">
        <v>43686.56576388889</v>
      </c>
      <c r="X351" s="84" t="s">
        <v>1469</v>
      </c>
      <c r="Y351" s="79"/>
      <c r="Z351" s="79"/>
      <c r="AA351" s="82" t="s">
        <v>1790</v>
      </c>
      <c r="AB351" s="79"/>
      <c r="AC351" s="79" t="b">
        <v>0</v>
      </c>
      <c r="AD351" s="79">
        <v>0</v>
      </c>
      <c r="AE351" s="82" t="s">
        <v>1938</v>
      </c>
      <c r="AF351" s="79" t="b">
        <v>0</v>
      </c>
      <c r="AG351" s="79" t="s">
        <v>1948</v>
      </c>
      <c r="AH351" s="79"/>
      <c r="AI351" s="82" t="s">
        <v>1938</v>
      </c>
      <c r="AJ351" s="79" t="b">
        <v>0</v>
      </c>
      <c r="AK351" s="79">
        <v>1</v>
      </c>
      <c r="AL351" s="82" t="s">
        <v>1938</v>
      </c>
      <c r="AM351" s="79" t="s">
        <v>1959</v>
      </c>
      <c r="AN351" s="79" t="b">
        <v>0</v>
      </c>
      <c r="AO351" s="82" t="s">
        <v>1790</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353</v>
      </c>
      <c r="B352" s="64" t="s">
        <v>353</v>
      </c>
      <c r="C352" s="65" t="s">
        <v>5568</v>
      </c>
      <c r="D352" s="66">
        <v>10</v>
      </c>
      <c r="E352" s="67" t="s">
        <v>136</v>
      </c>
      <c r="F352" s="68">
        <v>12</v>
      </c>
      <c r="G352" s="65"/>
      <c r="H352" s="69"/>
      <c r="I352" s="70"/>
      <c r="J352" s="70"/>
      <c r="K352" s="34" t="s">
        <v>65</v>
      </c>
      <c r="L352" s="77">
        <v>352</v>
      </c>
      <c r="M352" s="77"/>
      <c r="N352" s="72"/>
      <c r="O352" s="79" t="s">
        <v>176</v>
      </c>
      <c r="P352" s="81">
        <v>43686.82508101852</v>
      </c>
      <c r="Q352" s="79" t="s">
        <v>679</v>
      </c>
      <c r="R352" s="84" t="s">
        <v>804</v>
      </c>
      <c r="S352" s="79" t="s">
        <v>862</v>
      </c>
      <c r="T352" s="79" t="s">
        <v>960</v>
      </c>
      <c r="U352" s="79"/>
      <c r="V352" s="84" t="s">
        <v>1226</v>
      </c>
      <c r="W352" s="81">
        <v>43686.82508101852</v>
      </c>
      <c r="X352" s="84" t="s">
        <v>1540</v>
      </c>
      <c r="Y352" s="79"/>
      <c r="Z352" s="79"/>
      <c r="AA352" s="82" t="s">
        <v>1861</v>
      </c>
      <c r="AB352" s="79"/>
      <c r="AC352" s="79" t="b">
        <v>0</v>
      </c>
      <c r="AD352" s="79">
        <v>1</v>
      </c>
      <c r="AE352" s="82" t="s">
        <v>1938</v>
      </c>
      <c r="AF352" s="79" t="b">
        <v>0</v>
      </c>
      <c r="AG352" s="79" t="s">
        <v>1948</v>
      </c>
      <c r="AH352" s="79"/>
      <c r="AI352" s="82" t="s">
        <v>1938</v>
      </c>
      <c r="AJ352" s="79" t="b">
        <v>0</v>
      </c>
      <c r="AK352" s="79">
        <v>1</v>
      </c>
      <c r="AL352" s="82" t="s">
        <v>1938</v>
      </c>
      <c r="AM352" s="79" t="s">
        <v>1959</v>
      </c>
      <c r="AN352" s="79" t="b">
        <v>0</v>
      </c>
      <c r="AO352" s="82" t="s">
        <v>1861</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16</v>
      </c>
      <c r="BK352" s="49">
        <v>100</v>
      </c>
      <c r="BL352" s="48">
        <v>16</v>
      </c>
    </row>
    <row r="353" spans="1:64" ht="15">
      <c r="A353" s="64" t="s">
        <v>353</v>
      </c>
      <c r="B353" s="64" t="s">
        <v>353</v>
      </c>
      <c r="C353" s="65" t="s">
        <v>5568</v>
      </c>
      <c r="D353" s="66">
        <v>10</v>
      </c>
      <c r="E353" s="67" t="s">
        <v>136</v>
      </c>
      <c r="F353" s="68">
        <v>12</v>
      </c>
      <c r="G353" s="65"/>
      <c r="H353" s="69"/>
      <c r="I353" s="70"/>
      <c r="J353" s="70"/>
      <c r="K353" s="34" t="s">
        <v>65</v>
      </c>
      <c r="L353" s="77">
        <v>353</v>
      </c>
      <c r="M353" s="77"/>
      <c r="N353" s="72"/>
      <c r="O353" s="79" t="s">
        <v>176</v>
      </c>
      <c r="P353" s="81">
        <v>43687.542233796295</v>
      </c>
      <c r="Q353" s="79" t="s">
        <v>680</v>
      </c>
      <c r="R353" s="84" t="s">
        <v>805</v>
      </c>
      <c r="S353" s="79" t="s">
        <v>876</v>
      </c>
      <c r="T353" s="79" t="s">
        <v>999</v>
      </c>
      <c r="U353" s="84" t="s">
        <v>1089</v>
      </c>
      <c r="V353" s="84" t="s">
        <v>1089</v>
      </c>
      <c r="W353" s="81">
        <v>43687.542233796295</v>
      </c>
      <c r="X353" s="84" t="s">
        <v>1541</v>
      </c>
      <c r="Y353" s="79"/>
      <c r="Z353" s="79"/>
      <c r="AA353" s="82" t="s">
        <v>1862</v>
      </c>
      <c r="AB353" s="79"/>
      <c r="AC353" s="79" t="b">
        <v>0</v>
      </c>
      <c r="AD353" s="79">
        <v>0</v>
      </c>
      <c r="AE353" s="82" t="s">
        <v>1938</v>
      </c>
      <c r="AF353" s="79" t="b">
        <v>0</v>
      </c>
      <c r="AG353" s="79" t="s">
        <v>1948</v>
      </c>
      <c r="AH353" s="79"/>
      <c r="AI353" s="82" t="s">
        <v>1938</v>
      </c>
      <c r="AJ353" s="79" t="b">
        <v>0</v>
      </c>
      <c r="AK353" s="79">
        <v>1</v>
      </c>
      <c r="AL353" s="82" t="s">
        <v>1938</v>
      </c>
      <c r="AM353" s="79" t="s">
        <v>1959</v>
      </c>
      <c r="AN353" s="79" t="b">
        <v>0</v>
      </c>
      <c r="AO353" s="82" t="s">
        <v>1862</v>
      </c>
      <c r="AP353" s="79" t="s">
        <v>176</v>
      </c>
      <c r="AQ353" s="79">
        <v>0</v>
      </c>
      <c r="AR353" s="79">
        <v>0</v>
      </c>
      <c r="AS353" s="79"/>
      <c r="AT353" s="79"/>
      <c r="AU353" s="79"/>
      <c r="AV353" s="79"/>
      <c r="AW353" s="79"/>
      <c r="AX353" s="79"/>
      <c r="AY353" s="79"/>
      <c r="AZ353" s="79"/>
      <c r="BA353">
        <v>6</v>
      </c>
      <c r="BB353" s="78" t="str">
        <f>REPLACE(INDEX(GroupVertices[Group],MATCH(Edges[[#This Row],[Vertex 1]],GroupVertices[Vertex],0)),1,1,"")</f>
        <v>2</v>
      </c>
      <c r="BC353" s="78" t="str">
        <f>REPLACE(INDEX(GroupVertices[Group],MATCH(Edges[[#This Row],[Vertex 2]],GroupVertices[Vertex],0)),1,1,"")</f>
        <v>2</v>
      </c>
      <c r="BD353" s="48">
        <v>0</v>
      </c>
      <c r="BE353" s="49">
        <v>0</v>
      </c>
      <c r="BF353" s="48">
        <v>0</v>
      </c>
      <c r="BG353" s="49">
        <v>0</v>
      </c>
      <c r="BH353" s="48">
        <v>0</v>
      </c>
      <c r="BI353" s="49">
        <v>0</v>
      </c>
      <c r="BJ353" s="48">
        <v>20</v>
      </c>
      <c r="BK353" s="49">
        <v>100</v>
      </c>
      <c r="BL353" s="48">
        <v>20</v>
      </c>
    </row>
    <row r="354" spans="1:64" ht="15">
      <c r="A354" s="64" t="s">
        <v>401</v>
      </c>
      <c r="B354" s="64" t="s">
        <v>353</v>
      </c>
      <c r="C354" s="65" t="s">
        <v>5566</v>
      </c>
      <c r="D354" s="66">
        <v>3</v>
      </c>
      <c r="E354" s="67" t="s">
        <v>132</v>
      </c>
      <c r="F354" s="68">
        <v>35</v>
      </c>
      <c r="G354" s="65"/>
      <c r="H354" s="69"/>
      <c r="I354" s="70"/>
      <c r="J354" s="70"/>
      <c r="K354" s="34" t="s">
        <v>66</v>
      </c>
      <c r="L354" s="77">
        <v>354</v>
      </c>
      <c r="M354" s="77"/>
      <c r="N354" s="72"/>
      <c r="O354" s="79" t="s">
        <v>495</v>
      </c>
      <c r="P354" s="81">
        <v>43686.569386574076</v>
      </c>
      <c r="Q354" s="79" t="s">
        <v>638</v>
      </c>
      <c r="R354" s="79"/>
      <c r="S354" s="79"/>
      <c r="T354" s="79" t="s">
        <v>974</v>
      </c>
      <c r="U354" s="79"/>
      <c r="V354" s="84" t="s">
        <v>1267</v>
      </c>
      <c r="W354" s="81">
        <v>43686.569386574076</v>
      </c>
      <c r="X354" s="84" t="s">
        <v>1542</v>
      </c>
      <c r="Y354" s="79"/>
      <c r="Z354" s="79"/>
      <c r="AA354" s="82" t="s">
        <v>1863</v>
      </c>
      <c r="AB354" s="79"/>
      <c r="AC354" s="79" t="b">
        <v>0</v>
      </c>
      <c r="AD354" s="79">
        <v>0</v>
      </c>
      <c r="AE354" s="82" t="s">
        <v>1938</v>
      </c>
      <c r="AF354" s="79" t="b">
        <v>0</v>
      </c>
      <c r="AG354" s="79" t="s">
        <v>1948</v>
      </c>
      <c r="AH354" s="79"/>
      <c r="AI354" s="82" t="s">
        <v>1938</v>
      </c>
      <c r="AJ354" s="79" t="b">
        <v>0</v>
      </c>
      <c r="AK354" s="79">
        <v>1</v>
      </c>
      <c r="AL354" s="82" t="s">
        <v>1790</v>
      </c>
      <c r="AM354" s="79" t="s">
        <v>1963</v>
      </c>
      <c r="AN354" s="79" t="b">
        <v>0</v>
      </c>
      <c r="AO354" s="82" t="s">
        <v>1790</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2</v>
      </c>
      <c r="BD354" s="48">
        <v>0</v>
      </c>
      <c r="BE354" s="49">
        <v>0</v>
      </c>
      <c r="BF354" s="48">
        <v>0</v>
      </c>
      <c r="BG354" s="49">
        <v>0</v>
      </c>
      <c r="BH354" s="48">
        <v>0</v>
      </c>
      <c r="BI354" s="49">
        <v>0</v>
      </c>
      <c r="BJ354" s="48">
        <v>16</v>
      </c>
      <c r="BK354" s="49">
        <v>100</v>
      </c>
      <c r="BL354" s="48">
        <v>16</v>
      </c>
    </row>
    <row r="355" spans="1:64" ht="15">
      <c r="A355" s="64" t="s">
        <v>404</v>
      </c>
      <c r="B355" s="64" t="s">
        <v>353</v>
      </c>
      <c r="C355" s="65" t="s">
        <v>5566</v>
      </c>
      <c r="D355" s="66">
        <v>3</v>
      </c>
      <c r="E355" s="67" t="s">
        <v>132</v>
      </c>
      <c r="F355" s="68">
        <v>35</v>
      </c>
      <c r="G355" s="65"/>
      <c r="H355" s="69"/>
      <c r="I355" s="70"/>
      <c r="J355" s="70"/>
      <c r="K355" s="34" t="s">
        <v>65</v>
      </c>
      <c r="L355" s="77">
        <v>355</v>
      </c>
      <c r="M355" s="77"/>
      <c r="N355" s="72"/>
      <c r="O355" s="79" t="s">
        <v>495</v>
      </c>
      <c r="P355" s="81">
        <v>43683.395208333335</v>
      </c>
      <c r="Q355" s="79" t="s">
        <v>538</v>
      </c>
      <c r="R355" s="79"/>
      <c r="S355" s="79"/>
      <c r="T355" s="79" t="s">
        <v>910</v>
      </c>
      <c r="U355" s="79"/>
      <c r="V355" s="84" t="s">
        <v>1270</v>
      </c>
      <c r="W355" s="81">
        <v>43683.395208333335</v>
      </c>
      <c r="X355" s="84" t="s">
        <v>1543</v>
      </c>
      <c r="Y355" s="79"/>
      <c r="Z355" s="79"/>
      <c r="AA355" s="82" t="s">
        <v>1864</v>
      </c>
      <c r="AB355" s="79"/>
      <c r="AC355" s="79" t="b">
        <v>0</v>
      </c>
      <c r="AD355" s="79">
        <v>0</v>
      </c>
      <c r="AE355" s="82" t="s">
        <v>1938</v>
      </c>
      <c r="AF355" s="79" t="b">
        <v>0</v>
      </c>
      <c r="AG355" s="79" t="s">
        <v>1948</v>
      </c>
      <c r="AH355" s="79"/>
      <c r="AI355" s="82" t="s">
        <v>1938</v>
      </c>
      <c r="AJ355" s="79" t="b">
        <v>0</v>
      </c>
      <c r="AK355" s="79">
        <v>4</v>
      </c>
      <c r="AL355" s="82" t="s">
        <v>1786</v>
      </c>
      <c r="AM355" s="79" t="s">
        <v>1959</v>
      </c>
      <c r="AN355" s="79" t="b">
        <v>0</v>
      </c>
      <c r="AO355" s="82" t="s">
        <v>1786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2</v>
      </c>
      <c r="BD355" s="48">
        <v>0</v>
      </c>
      <c r="BE355" s="49">
        <v>0</v>
      </c>
      <c r="BF355" s="48">
        <v>1</v>
      </c>
      <c r="BG355" s="49">
        <v>4.545454545454546</v>
      </c>
      <c r="BH355" s="48">
        <v>0</v>
      </c>
      <c r="BI355" s="49">
        <v>0</v>
      </c>
      <c r="BJ355" s="48">
        <v>21</v>
      </c>
      <c r="BK355" s="49">
        <v>95.45454545454545</v>
      </c>
      <c r="BL355" s="48">
        <v>22</v>
      </c>
    </row>
    <row r="356" spans="1:64" ht="15">
      <c r="A356" s="64" t="s">
        <v>329</v>
      </c>
      <c r="B356" s="64" t="s">
        <v>329</v>
      </c>
      <c r="C356" s="65" t="s">
        <v>5567</v>
      </c>
      <c r="D356" s="66">
        <v>6.5</v>
      </c>
      <c r="E356" s="67" t="s">
        <v>136</v>
      </c>
      <c r="F356" s="68">
        <v>23.5</v>
      </c>
      <c r="G356" s="65"/>
      <c r="H356" s="69"/>
      <c r="I356" s="70"/>
      <c r="J356" s="70"/>
      <c r="K356" s="34" t="s">
        <v>65</v>
      </c>
      <c r="L356" s="77">
        <v>356</v>
      </c>
      <c r="M356" s="77"/>
      <c r="N356" s="72"/>
      <c r="O356" s="79" t="s">
        <v>176</v>
      </c>
      <c r="P356" s="81">
        <v>43679.37574074074</v>
      </c>
      <c r="Q356" s="79" t="s">
        <v>681</v>
      </c>
      <c r="R356" s="84" t="s">
        <v>760</v>
      </c>
      <c r="S356" s="79" t="s">
        <v>850</v>
      </c>
      <c r="T356" s="79" t="s">
        <v>1000</v>
      </c>
      <c r="U356" s="79"/>
      <c r="V356" s="84" t="s">
        <v>1210</v>
      </c>
      <c r="W356" s="81">
        <v>43679.37574074074</v>
      </c>
      <c r="X356" s="84" t="s">
        <v>1544</v>
      </c>
      <c r="Y356" s="79"/>
      <c r="Z356" s="79"/>
      <c r="AA356" s="82" t="s">
        <v>1865</v>
      </c>
      <c r="AB356" s="79"/>
      <c r="AC356" s="79" t="b">
        <v>0</v>
      </c>
      <c r="AD356" s="79">
        <v>0</v>
      </c>
      <c r="AE356" s="82" t="s">
        <v>1938</v>
      </c>
      <c r="AF356" s="79" t="b">
        <v>0</v>
      </c>
      <c r="AG356" s="79" t="s">
        <v>1948</v>
      </c>
      <c r="AH356" s="79"/>
      <c r="AI356" s="82" t="s">
        <v>1938</v>
      </c>
      <c r="AJ356" s="79" t="b">
        <v>0</v>
      </c>
      <c r="AK356" s="79">
        <v>0</v>
      </c>
      <c r="AL356" s="82" t="s">
        <v>1938</v>
      </c>
      <c r="AM356" s="79" t="s">
        <v>1962</v>
      </c>
      <c r="AN356" s="79" t="b">
        <v>0</v>
      </c>
      <c r="AO356" s="82" t="s">
        <v>1865</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9</v>
      </c>
      <c r="BK356" s="49">
        <v>100</v>
      </c>
      <c r="BL356" s="48">
        <v>9</v>
      </c>
    </row>
    <row r="357" spans="1:64" ht="15">
      <c r="A357" s="64" t="s">
        <v>329</v>
      </c>
      <c r="B357" s="64" t="s">
        <v>401</v>
      </c>
      <c r="C357" s="65" t="s">
        <v>5566</v>
      </c>
      <c r="D357" s="66">
        <v>3</v>
      </c>
      <c r="E357" s="67" t="s">
        <v>132</v>
      </c>
      <c r="F357" s="68">
        <v>35</v>
      </c>
      <c r="G357" s="65"/>
      <c r="H357" s="69"/>
      <c r="I357" s="70"/>
      <c r="J357" s="70"/>
      <c r="K357" s="34" t="s">
        <v>66</v>
      </c>
      <c r="L357" s="77">
        <v>357</v>
      </c>
      <c r="M357" s="77"/>
      <c r="N357" s="72"/>
      <c r="O357" s="79" t="s">
        <v>495</v>
      </c>
      <c r="P357" s="81">
        <v>43684.43193287037</v>
      </c>
      <c r="Q357" s="79" t="s">
        <v>557</v>
      </c>
      <c r="R357" s="79"/>
      <c r="S357" s="79"/>
      <c r="T357" s="79"/>
      <c r="U357" s="79"/>
      <c r="V357" s="84" t="s">
        <v>1210</v>
      </c>
      <c r="W357" s="81">
        <v>43684.43193287037</v>
      </c>
      <c r="X357" s="84" t="s">
        <v>1545</v>
      </c>
      <c r="Y357" s="79"/>
      <c r="Z357" s="79"/>
      <c r="AA357" s="82" t="s">
        <v>1866</v>
      </c>
      <c r="AB357" s="79"/>
      <c r="AC357" s="79" t="b">
        <v>0</v>
      </c>
      <c r="AD357" s="79">
        <v>0</v>
      </c>
      <c r="AE357" s="82" t="s">
        <v>1938</v>
      </c>
      <c r="AF357" s="79" t="b">
        <v>0</v>
      </c>
      <c r="AG357" s="79" t="s">
        <v>1948</v>
      </c>
      <c r="AH357" s="79"/>
      <c r="AI357" s="82" t="s">
        <v>1938</v>
      </c>
      <c r="AJ357" s="79" t="b">
        <v>0</v>
      </c>
      <c r="AK357" s="79">
        <v>3</v>
      </c>
      <c r="AL357" s="82" t="s">
        <v>1868</v>
      </c>
      <c r="AM357" s="79" t="s">
        <v>1959</v>
      </c>
      <c r="AN357" s="79" t="b">
        <v>0</v>
      </c>
      <c r="AO357" s="82" t="s">
        <v>1868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20</v>
      </c>
      <c r="BK357" s="49">
        <v>100</v>
      </c>
      <c r="BL357" s="48">
        <v>20</v>
      </c>
    </row>
    <row r="358" spans="1:64" ht="15">
      <c r="A358" s="64" t="s">
        <v>329</v>
      </c>
      <c r="B358" s="64" t="s">
        <v>329</v>
      </c>
      <c r="C358" s="65" t="s">
        <v>5567</v>
      </c>
      <c r="D358" s="66">
        <v>6.5</v>
      </c>
      <c r="E358" s="67" t="s">
        <v>136</v>
      </c>
      <c r="F358" s="68">
        <v>23.5</v>
      </c>
      <c r="G358" s="65"/>
      <c r="H358" s="69"/>
      <c r="I358" s="70"/>
      <c r="J358" s="70"/>
      <c r="K358" s="34" t="s">
        <v>65</v>
      </c>
      <c r="L358" s="77">
        <v>358</v>
      </c>
      <c r="M358" s="77"/>
      <c r="N358" s="72"/>
      <c r="O358" s="79" t="s">
        <v>176</v>
      </c>
      <c r="P358" s="81">
        <v>43685.54221064815</v>
      </c>
      <c r="Q358" s="79" t="s">
        <v>682</v>
      </c>
      <c r="R358" s="84" t="s">
        <v>806</v>
      </c>
      <c r="S358" s="79" t="s">
        <v>850</v>
      </c>
      <c r="T358" s="79" t="s">
        <v>1001</v>
      </c>
      <c r="U358" s="84" t="s">
        <v>1090</v>
      </c>
      <c r="V358" s="84" t="s">
        <v>1090</v>
      </c>
      <c r="W358" s="81">
        <v>43685.54221064815</v>
      </c>
      <c r="X358" s="84" t="s">
        <v>1546</v>
      </c>
      <c r="Y358" s="79"/>
      <c r="Z358" s="79"/>
      <c r="AA358" s="82" t="s">
        <v>1867</v>
      </c>
      <c r="AB358" s="79"/>
      <c r="AC358" s="79" t="b">
        <v>0</v>
      </c>
      <c r="AD358" s="79">
        <v>0</v>
      </c>
      <c r="AE358" s="82" t="s">
        <v>1938</v>
      </c>
      <c r="AF358" s="79" t="b">
        <v>0</v>
      </c>
      <c r="AG358" s="79" t="s">
        <v>1948</v>
      </c>
      <c r="AH358" s="79"/>
      <c r="AI358" s="82" t="s">
        <v>1938</v>
      </c>
      <c r="AJ358" s="79" t="b">
        <v>0</v>
      </c>
      <c r="AK358" s="79">
        <v>0</v>
      </c>
      <c r="AL358" s="82" t="s">
        <v>1938</v>
      </c>
      <c r="AM358" s="79" t="s">
        <v>1962</v>
      </c>
      <c r="AN358" s="79" t="b">
        <v>0</v>
      </c>
      <c r="AO358" s="82" t="s">
        <v>1867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13</v>
      </c>
      <c r="BK358" s="49">
        <v>100</v>
      </c>
      <c r="BL358" s="48">
        <v>13</v>
      </c>
    </row>
    <row r="359" spans="1:64" ht="15">
      <c r="A359" s="64" t="s">
        <v>401</v>
      </c>
      <c r="B359" s="64" t="s">
        <v>329</v>
      </c>
      <c r="C359" s="65" t="s">
        <v>5566</v>
      </c>
      <c r="D359" s="66">
        <v>3</v>
      </c>
      <c r="E359" s="67" t="s">
        <v>132</v>
      </c>
      <c r="F359" s="68">
        <v>35</v>
      </c>
      <c r="G359" s="65"/>
      <c r="H359" s="69"/>
      <c r="I359" s="70"/>
      <c r="J359" s="70"/>
      <c r="K359" s="34" t="s">
        <v>66</v>
      </c>
      <c r="L359" s="77">
        <v>359</v>
      </c>
      <c r="M359" s="77"/>
      <c r="N359" s="72"/>
      <c r="O359" s="79" t="s">
        <v>495</v>
      </c>
      <c r="P359" s="81">
        <v>43684.39262731482</v>
      </c>
      <c r="Q359" s="79" t="s">
        <v>683</v>
      </c>
      <c r="R359" s="79"/>
      <c r="S359" s="79"/>
      <c r="T359" s="79" t="s">
        <v>1002</v>
      </c>
      <c r="U359" s="84" t="s">
        <v>1091</v>
      </c>
      <c r="V359" s="84" t="s">
        <v>1091</v>
      </c>
      <c r="W359" s="81">
        <v>43684.39262731482</v>
      </c>
      <c r="X359" s="84" t="s">
        <v>1547</v>
      </c>
      <c r="Y359" s="79"/>
      <c r="Z359" s="79"/>
      <c r="AA359" s="82" t="s">
        <v>1868</v>
      </c>
      <c r="AB359" s="79"/>
      <c r="AC359" s="79" t="b">
        <v>0</v>
      </c>
      <c r="AD359" s="79">
        <v>2</v>
      </c>
      <c r="AE359" s="82" t="s">
        <v>1938</v>
      </c>
      <c r="AF359" s="79" t="b">
        <v>0</v>
      </c>
      <c r="AG359" s="79" t="s">
        <v>1948</v>
      </c>
      <c r="AH359" s="79"/>
      <c r="AI359" s="82" t="s">
        <v>1938</v>
      </c>
      <c r="AJ359" s="79" t="b">
        <v>0</v>
      </c>
      <c r="AK359" s="79">
        <v>3</v>
      </c>
      <c r="AL359" s="82" t="s">
        <v>1938</v>
      </c>
      <c r="AM359" s="79" t="s">
        <v>1959</v>
      </c>
      <c r="AN359" s="79" t="b">
        <v>0</v>
      </c>
      <c r="AO359" s="82" t="s">
        <v>1868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36</v>
      </c>
      <c r="BK359" s="49">
        <v>100</v>
      </c>
      <c r="BL359" s="48">
        <v>36</v>
      </c>
    </row>
    <row r="360" spans="1:64" ht="15">
      <c r="A360" s="64" t="s">
        <v>404</v>
      </c>
      <c r="B360" s="64" t="s">
        <v>329</v>
      </c>
      <c r="C360" s="65" t="s">
        <v>5566</v>
      </c>
      <c r="D360" s="66">
        <v>3</v>
      </c>
      <c r="E360" s="67" t="s">
        <v>132</v>
      </c>
      <c r="F360" s="68">
        <v>35</v>
      </c>
      <c r="G360" s="65"/>
      <c r="H360" s="69"/>
      <c r="I360" s="70"/>
      <c r="J360" s="70"/>
      <c r="K360" s="34" t="s">
        <v>65</v>
      </c>
      <c r="L360" s="77">
        <v>360</v>
      </c>
      <c r="M360" s="77"/>
      <c r="N360" s="72"/>
      <c r="O360" s="79" t="s">
        <v>495</v>
      </c>
      <c r="P360" s="81">
        <v>43689.36006944445</v>
      </c>
      <c r="Q360" s="79" t="s">
        <v>580</v>
      </c>
      <c r="R360" s="79"/>
      <c r="S360" s="79"/>
      <c r="T360" s="79"/>
      <c r="U360" s="79"/>
      <c r="V360" s="84" t="s">
        <v>1270</v>
      </c>
      <c r="W360" s="81">
        <v>43689.36006944445</v>
      </c>
      <c r="X360" s="84" t="s">
        <v>1548</v>
      </c>
      <c r="Y360" s="79"/>
      <c r="Z360" s="79"/>
      <c r="AA360" s="82" t="s">
        <v>1869</v>
      </c>
      <c r="AB360" s="79"/>
      <c r="AC360" s="79" t="b">
        <v>0</v>
      </c>
      <c r="AD360" s="79">
        <v>0</v>
      </c>
      <c r="AE360" s="82" t="s">
        <v>1938</v>
      </c>
      <c r="AF360" s="79" t="b">
        <v>0</v>
      </c>
      <c r="AG360" s="79" t="s">
        <v>1948</v>
      </c>
      <c r="AH360" s="79"/>
      <c r="AI360" s="82" t="s">
        <v>1938</v>
      </c>
      <c r="AJ360" s="79" t="b">
        <v>0</v>
      </c>
      <c r="AK360" s="79">
        <v>6</v>
      </c>
      <c r="AL360" s="82" t="s">
        <v>1868</v>
      </c>
      <c r="AM360" s="79" t="s">
        <v>1959</v>
      </c>
      <c r="AN360" s="79" t="b">
        <v>0</v>
      </c>
      <c r="AO360" s="82" t="s">
        <v>1868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401</v>
      </c>
      <c r="B361" s="64" t="s">
        <v>401</v>
      </c>
      <c r="C361" s="65" t="s">
        <v>5566</v>
      </c>
      <c r="D361" s="66">
        <v>3</v>
      </c>
      <c r="E361" s="67" t="s">
        <v>132</v>
      </c>
      <c r="F361" s="68">
        <v>35</v>
      </c>
      <c r="G361" s="65"/>
      <c r="H361" s="69"/>
      <c r="I361" s="70"/>
      <c r="J361" s="70"/>
      <c r="K361" s="34" t="s">
        <v>65</v>
      </c>
      <c r="L361" s="77">
        <v>361</v>
      </c>
      <c r="M361" s="77"/>
      <c r="N361" s="72"/>
      <c r="O361" s="79" t="s">
        <v>176</v>
      </c>
      <c r="P361" s="81">
        <v>43683.58070601852</v>
      </c>
      <c r="Q361" s="79" t="s">
        <v>684</v>
      </c>
      <c r="R361" s="84" t="s">
        <v>807</v>
      </c>
      <c r="S361" s="79" t="s">
        <v>841</v>
      </c>
      <c r="T361" s="79" t="s">
        <v>893</v>
      </c>
      <c r="U361" s="79"/>
      <c r="V361" s="84" t="s">
        <v>1267</v>
      </c>
      <c r="W361" s="81">
        <v>43683.58070601852</v>
      </c>
      <c r="X361" s="84" t="s">
        <v>1549</v>
      </c>
      <c r="Y361" s="79"/>
      <c r="Z361" s="79"/>
      <c r="AA361" s="82" t="s">
        <v>1870</v>
      </c>
      <c r="AB361" s="79"/>
      <c r="AC361" s="79" t="b">
        <v>0</v>
      </c>
      <c r="AD361" s="79">
        <v>1</v>
      </c>
      <c r="AE361" s="82" t="s">
        <v>1946</v>
      </c>
      <c r="AF361" s="79" t="b">
        <v>1</v>
      </c>
      <c r="AG361" s="79" t="s">
        <v>1948</v>
      </c>
      <c r="AH361" s="79"/>
      <c r="AI361" s="82" t="s">
        <v>1956</v>
      </c>
      <c r="AJ361" s="79" t="b">
        <v>0</v>
      </c>
      <c r="AK361" s="79">
        <v>0</v>
      </c>
      <c r="AL361" s="82" t="s">
        <v>1938</v>
      </c>
      <c r="AM361" s="79" t="s">
        <v>1959</v>
      </c>
      <c r="AN361" s="79" t="b">
        <v>0</v>
      </c>
      <c r="AO361" s="82" t="s">
        <v>1870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1</v>
      </c>
      <c r="BG361" s="49">
        <v>5.555555555555555</v>
      </c>
      <c r="BH361" s="48">
        <v>0</v>
      </c>
      <c r="BI361" s="49">
        <v>0</v>
      </c>
      <c r="BJ361" s="48">
        <v>17</v>
      </c>
      <c r="BK361" s="49">
        <v>94.44444444444444</v>
      </c>
      <c r="BL361" s="48">
        <v>18</v>
      </c>
    </row>
    <row r="362" spans="1:64" ht="15">
      <c r="A362" s="64" t="s">
        <v>404</v>
      </c>
      <c r="B362" s="64" t="s">
        <v>401</v>
      </c>
      <c r="C362" s="65" t="s">
        <v>5566</v>
      </c>
      <c r="D362" s="66">
        <v>3</v>
      </c>
      <c r="E362" s="67" t="s">
        <v>132</v>
      </c>
      <c r="F362" s="68">
        <v>35</v>
      </c>
      <c r="G362" s="65"/>
      <c r="H362" s="69"/>
      <c r="I362" s="70"/>
      <c r="J362" s="70"/>
      <c r="K362" s="34" t="s">
        <v>65</v>
      </c>
      <c r="L362" s="77">
        <v>362</v>
      </c>
      <c r="M362" s="77"/>
      <c r="N362" s="72"/>
      <c r="O362" s="79" t="s">
        <v>495</v>
      </c>
      <c r="P362" s="81">
        <v>43689.36006944445</v>
      </c>
      <c r="Q362" s="79" t="s">
        <v>580</v>
      </c>
      <c r="R362" s="79"/>
      <c r="S362" s="79"/>
      <c r="T362" s="79"/>
      <c r="U362" s="79"/>
      <c r="V362" s="84" t="s">
        <v>1270</v>
      </c>
      <c r="W362" s="81">
        <v>43689.36006944445</v>
      </c>
      <c r="X362" s="84" t="s">
        <v>1548</v>
      </c>
      <c r="Y362" s="79"/>
      <c r="Z362" s="79"/>
      <c r="AA362" s="82" t="s">
        <v>1869</v>
      </c>
      <c r="AB362" s="79"/>
      <c r="AC362" s="79" t="b">
        <v>0</v>
      </c>
      <c r="AD362" s="79">
        <v>0</v>
      </c>
      <c r="AE362" s="82" t="s">
        <v>1938</v>
      </c>
      <c r="AF362" s="79" t="b">
        <v>0</v>
      </c>
      <c r="AG362" s="79" t="s">
        <v>1948</v>
      </c>
      <c r="AH362" s="79"/>
      <c r="AI362" s="82" t="s">
        <v>1938</v>
      </c>
      <c r="AJ362" s="79" t="b">
        <v>0</v>
      </c>
      <c r="AK362" s="79">
        <v>6</v>
      </c>
      <c r="AL362" s="82" t="s">
        <v>1868</v>
      </c>
      <c r="AM362" s="79" t="s">
        <v>1959</v>
      </c>
      <c r="AN362" s="79" t="b">
        <v>0</v>
      </c>
      <c r="AO362" s="82" t="s">
        <v>1868</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20</v>
      </c>
      <c r="BK362" s="49">
        <v>100</v>
      </c>
      <c r="BL362" s="48">
        <v>20</v>
      </c>
    </row>
    <row r="363" spans="1:64" ht="15">
      <c r="A363" s="64" t="s">
        <v>405</v>
      </c>
      <c r="B363" s="64" t="s">
        <v>436</v>
      </c>
      <c r="C363" s="65" t="s">
        <v>5568</v>
      </c>
      <c r="D363" s="66">
        <v>10</v>
      </c>
      <c r="E363" s="67" t="s">
        <v>136</v>
      </c>
      <c r="F363" s="68">
        <v>12</v>
      </c>
      <c r="G363" s="65"/>
      <c r="H363" s="69"/>
      <c r="I363" s="70"/>
      <c r="J363" s="70"/>
      <c r="K363" s="34" t="s">
        <v>65</v>
      </c>
      <c r="L363" s="77">
        <v>363</v>
      </c>
      <c r="M363" s="77"/>
      <c r="N363" s="72"/>
      <c r="O363" s="79" t="s">
        <v>495</v>
      </c>
      <c r="P363" s="81">
        <v>43678.53325231482</v>
      </c>
      <c r="Q363" s="79" t="s">
        <v>685</v>
      </c>
      <c r="R363" s="79"/>
      <c r="S363" s="79"/>
      <c r="T363" s="79" t="s">
        <v>1003</v>
      </c>
      <c r="U363" s="84" t="s">
        <v>1092</v>
      </c>
      <c r="V363" s="84" t="s">
        <v>1092</v>
      </c>
      <c r="W363" s="81">
        <v>43678.53325231482</v>
      </c>
      <c r="X363" s="84" t="s">
        <v>1550</v>
      </c>
      <c r="Y363" s="79"/>
      <c r="Z363" s="79"/>
      <c r="AA363" s="82" t="s">
        <v>1871</v>
      </c>
      <c r="AB363" s="79"/>
      <c r="AC363" s="79" t="b">
        <v>0</v>
      </c>
      <c r="AD363" s="79">
        <v>0</v>
      </c>
      <c r="AE363" s="82" t="s">
        <v>1938</v>
      </c>
      <c r="AF363" s="79" t="b">
        <v>0</v>
      </c>
      <c r="AG363" s="79" t="s">
        <v>1948</v>
      </c>
      <c r="AH363" s="79"/>
      <c r="AI363" s="82" t="s">
        <v>1938</v>
      </c>
      <c r="AJ363" s="79" t="b">
        <v>0</v>
      </c>
      <c r="AK363" s="79">
        <v>0</v>
      </c>
      <c r="AL363" s="82" t="s">
        <v>1938</v>
      </c>
      <c r="AM363" s="79" t="s">
        <v>1980</v>
      </c>
      <c r="AN363" s="79" t="b">
        <v>0</v>
      </c>
      <c r="AO363" s="82" t="s">
        <v>1871</v>
      </c>
      <c r="AP363" s="79" t="s">
        <v>176</v>
      </c>
      <c r="AQ363" s="79">
        <v>0</v>
      </c>
      <c r="AR363" s="79">
        <v>0</v>
      </c>
      <c r="AS363" s="79"/>
      <c r="AT363" s="79"/>
      <c r="AU363" s="79"/>
      <c r="AV363" s="79"/>
      <c r="AW363" s="79"/>
      <c r="AX363" s="79"/>
      <c r="AY363" s="79"/>
      <c r="AZ363" s="79"/>
      <c r="BA363">
        <v>7</v>
      </c>
      <c r="BB363" s="78" t="str">
        <f>REPLACE(INDEX(GroupVertices[Group],MATCH(Edges[[#This Row],[Vertex 1]],GroupVertices[Vertex],0)),1,1,"")</f>
        <v>28</v>
      </c>
      <c r="BC363" s="78" t="str">
        <f>REPLACE(INDEX(GroupVertices[Group],MATCH(Edges[[#This Row],[Vertex 2]],GroupVertices[Vertex],0)),1,1,"")</f>
        <v>28</v>
      </c>
      <c r="BD363" s="48">
        <v>0</v>
      </c>
      <c r="BE363" s="49">
        <v>0</v>
      </c>
      <c r="BF363" s="48">
        <v>0</v>
      </c>
      <c r="BG363" s="49">
        <v>0</v>
      </c>
      <c r="BH363" s="48">
        <v>0</v>
      </c>
      <c r="BI363" s="49">
        <v>0</v>
      </c>
      <c r="BJ363" s="48">
        <v>15</v>
      </c>
      <c r="BK363" s="49">
        <v>100</v>
      </c>
      <c r="BL363" s="48">
        <v>15</v>
      </c>
    </row>
    <row r="364" spans="1:64" ht="15">
      <c r="A364" s="64" t="s">
        <v>405</v>
      </c>
      <c r="B364" s="64" t="s">
        <v>436</v>
      </c>
      <c r="C364" s="65" t="s">
        <v>5568</v>
      </c>
      <c r="D364" s="66">
        <v>10</v>
      </c>
      <c r="E364" s="67" t="s">
        <v>136</v>
      </c>
      <c r="F364" s="68">
        <v>12</v>
      </c>
      <c r="G364" s="65"/>
      <c r="H364" s="69"/>
      <c r="I364" s="70"/>
      <c r="J364" s="70"/>
      <c r="K364" s="34" t="s">
        <v>65</v>
      </c>
      <c r="L364" s="77">
        <v>364</v>
      </c>
      <c r="M364" s="77"/>
      <c r="N364" s="72"/>
      <c r="O364" s="79" t="s">
        <v>495</v>
      </c>
      <c r="P364" s="81">
        <v>43680.533229166664</v>
      </c>
      <c r="Q364" s="79" t="s">
        <v>686</v>
      </c>
      <c r="R364" s="79"/>
      <c r="S364" s="79"/>
      <c r="T364" s="79" t="s">
        <v>1003</v>
      </c>
      <c r="U364" s="84" t="s">
        <v>1093</v>
      </c>
      <c r="V364" s="84" t="s">
        <v>1093</v>
      </c>
      <c r="W364" s="81">
        <v>43680.533229166664</v>
      </c>
      <c r="X364" s="84" t="s">
        <v>1551</v>
      </c>
      <c r="Y364" s="79"/>
      <c r="Z364" s="79"/>
      <c r="AA364" s="82" t="s">
        <v>1872</v>
      </c>
      <c r="AB364" s="79"/>
      <c r="AC364" s="79" t="b">
        <v>0</v>
      </c>
      <c r="AD364" s="79">
        <v>0</v>
      </c>
      <c r="AE364" s="82" t="s">
        <v>1938</v>
      </c>
      <c r="AF364" s="79" t="b">
        <v>0</v>
      </c>
      <c r="AG364" s="79" t="s">
        <v>1948</v>
      </c>
      <c r="AH364" s="79"/>
      <c r="AI364" s="82" t="s">
        <v>1938</v>
      </c>
      <c r="AJ364" s="79" t="b">
        <v>0</v>
      </c>
      <c r="AK364" s="79">
        <v>0</v>
      </c>
      <c r="AL364" s="82" t="s">
        <v>1938</v>
      </c>
      <c r="AM364" s="79" t="s">
        <v>1980</v>
      </c>
      <c r="AN364" s="79" t="b">
        <v>0</v>
      </c>
      <c r="AO364" s="82" t="s">
        <v>1872</v>
      </c>
      <c r="AP364" s="79" t="s">
        <v>176</v>
      </c>
      <c r="AQ364" s="79">
        <v>0</v>
      </c>
      <c r="AR364" s="79">
        <v>0</v>
      </c>
      <c r="AS364" s="79"/>
      <c r="AT364" s="79"/>
      <c r="AU364" s="79"/>
      <c r="AV364" s="79"/>
      <c r="AW364" s="79"/>
      <c r="AX364" s="79"/>
      <c r="AY364" s="79"/>
      <c r="AZ364" s="79"/>
      <c r="BA364">
        <v>7</v>
      </c>
      <c r="BB364" s="78" t="str">
        <f>REPLACE(INDEX(GroupVertices[Group],MATCH(Edges[[#This Row],[Vertex 1]],GroupVertices[Vertex],0)),1,1,"")</f>
        <v>28</v>
      </c>
      <c r="BC364" s="78" t="str">
        <f>REPLACE(INDEX(GroupVertices[Group],MATCH(Edges[[#This Row],[Vertex 2]],GroupVertices[Vertex],0)),1,1,"")</f>
        <v>28</v>
      </c>
      <c r="BD364" s="48">
        <v>0</v>
      </c>
      <c r="BE364" s="49">
        <v>0</v>
      </c>
      <c r="BF364" s="48">
        <v>0</v>
      </c>
      <c r="BG364" s="49">
        <v>0</v>
      </c>
      <c r="BH364" s="48">
        <v>0</v>
      </c>
      <c r="BI364" s="49">
        <v>0</v>
      </c>
      <c r="BJ364" s="48">
        <v>15</v>
      </c>
      <c r="BK364" s="49">
        <v>100</v>
      </c>
      <c r="BL364" s="48">
        <v>15</v>
      </c>
    </row>
    <row r="365" spans="1:64" ht="15">
      <c r="A365" s="64" t="s">
        <v>405</v>
      </c>
      <c r="B365" s="64" t="s">
        <v>436</v>
      </c>
      <c r="C365" s="65" t="s">
        <v>5568</v>
      </c>
      <c r="D365" s="66">
        <v>10</v>
      </c>
      <c r="E365" s="67" t="s">
        <v>136</v>
      </c>
      <c r="F365" s="68">
        <v>12</v>
      </c>
      <c r="G365" s="65"/>
      <c r="H365" s="69"/>
      <c r="I365" s="70"/>
      <c r="J365" s="70"/>
      <c r="K365" s="34" t="s">
        <v>65</v>
      </c>
      <c r="L365" s="77">
        <v>365</v>
      </c>
      <c r="M365" s="77"/>
      <c r="N365" s="72"/>
      <c r="O365" s="79" t="s">
        <v>495</v>
      </c>
      <c r="P365" s="81">
        <v>43682.533425925925</v>
      </c>
      <c r="Q365" s="79" t="s">
        <v>687</v>
      </c>
      <c r="R365" s="79"/>
      <c r="S365" s="79"/>
      <c r="T365" s="79" t="s">
        <v>1003</v>
      </c>
      <c r="U365" s="84" t="s">
        <v>1094</v>
      </c>
      <c r="V365" s="84" t="s">
        <v>1094</v>
      </c>
      <c r="W365" s="81">
        <v>43682.533425925925</v>
      </c>
      <c r="X365" s="84" t="s">
        <v>1552</v>
      </c>
      <c r="Y365" s="79"/>
      <c r="Z365" s="79"/>
      <c r="AA365" s="82" t="s">
        <v>1873</v>
      </c>
      <c r="AB365" s="79"/>
      <c r="AC365" s="79" t="b">
        <v>0</v>
      </c>
      <c r="AD365" s="79">
        <v>0</v>
      </c>
      <c r="AE365" s="82" t="s">
        <v>1938</v>
      </c>
      <c r="AF365" s="79" t="b">
        <v>0</v>
      </c>
      <c r="AG365" s="79" t="s">
        <v>1948</v>
      </c>
      <c r="AH365" s="79"/>
      <c r="AI365" s="82" t="s">
        <v>1938</v>
      </c>
      <c r="AJ365" s="79" t="b">
        <v>0</v>
      </c>
      <c r="AK365" s="79">
        <v>1</v>
      </c>
      <c r="AL365" s="82" t="s">
        <v>1938</v>
      </c>
      <c r="AM365" s="79" t="s">
        <v>1980</v>
      </c>
      <c r="AN365" s="79" t="b">
        <v>0</v>
      </c>
      <c r="AO365" s="82" t="s">
        <v>1873</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28</v>
      </c>
      <c r="BC365" s="78" t="str">
        <f>REPLACE(INDEX(GroupVertices[Group],MATCH(Edges[[#This Row],[Vertex 2]],GroupVertices[Vertex],0)),1,1,"")</f>
        <v>28</v>
      </c>
      <c r="BD365" s="48">
        <v>0</v>
      </c>
      <c r="BE365" s="49">
        <v>0</v>
      </c>
      <c r="BF365" s="48">
        <v>0</v>
      </c>
      <c r="BG365" s="49">
        <v>0</v>
      </c>
      <c r="BH365" s="48">
        <v>0</v>
      </c>
      <c r="BI365" s="49">
        <v>0</v>
      </c>
      <c r="BJ365" s="48">
        <v>15</v>
      </c>
      <c r="BK365" s="49">
        <v>100</v>
      </c>
      <c r="BL365" s="48">
        <v>15</v>
      </c>
    </row>
    <row r="366" spans="1:64" ht="15">
      <c r="A366" s="64" t="s">
        <v>405</v>
      </c>
      <c r="B366" s="64" t="s">
        <v>436</v>
      </c>
      <c r="C366" s="65" t="s">
        <v>5568</v>
      </c>
      <c r="D366" s="66">
        <v>10</v>
      </c>
      <c r="E366" s="67" t="s">
        <v>136</v>
      </c>
      <c r="F366" s="68">
        <v>12</v>
      </c>
      <c r="G366" s="65"/>
      <c r="H366" s="69"/>
      <c r="I366" s="70"/>
      <c r="J366" s="70"/>
      <c r="K366" s="34" t="s">
        <v>65</v>
      </c>
      <c r="L366" s="77">
        <v>366</v>
      </c>
      <c r="M366" s="77"/>
      <c r="N366" s="72"/>
      <c r="O366" s="79" t="s">
        <v>495</v>
      </c>
      <c r="P366" s="81">
        <v>43684.533229166664</v>
      </c>
      <c r="Q366" s="79" t="s">
        <v>688</v>
      </c>
      <c r="R366" s="79"/>
      <c r="S366" s="79"/>
      <c r="T366" s="79" t="s">
        <v>1003</v>
      </c>
      <c r="U366" s="84" t="s">
        <v>1095</v>
      </c>
      <c r="V366" s="84" t="s">
        <v>1095</v>
      </c>
      <c r="W366" s="81">
        <v>43684.533229166664</v>
      </c>
      <c r="X366" s="84" t="s">
        <v>1553</v>
      </c>
      <c r="Y366" s="79"/>
      <c r="Z366" s="79"/>
      <c r="AA366" s="82" t="s">
        <v>1874</v>
      </c>
      <c r="AB366" s="79"/>
      <c r="AC366" s="79" t="b">
        <v>0</v>
      </c>
      <c r="AD366" s="79">
        <v>0</v>
      </c>
      <c r="AE366" s="82" t="s">
        <v>1938</v>
      </c>
      <c r="AF366" s="79" t="b">
        <v>0</v>
      </c>
      <c r="AG366" s="79" t="s">
        <v>1948</v>
      </c>
      <c r="AH366" s="79"/>
      <c r="AI366" s="82" t="s">
        <v>1938</v>
      </c>
      <c r="AJ366" s="79" t="b">
        <v>0</v>
      </c>
      <c r="AK366" s="79">
        <v>0</v>
      </c>
      <c r="AL366" s="82" t="s">
        <v>1938</v>
      </c>
      <c r="AM366" s="79" t="s">
        <v>1980</v>
      </c>
      <c r="AN366" s="79" t="b">
        <v>0</v>
      </c>
      <c r="AO366" s="82" t="s">
        <v>1874</v>
      </c>
      <c r="AP366" s="79" t="s">
        <v>176</v>
      </c>
      <c r="AQ366" s="79">
        <v>0</v>
      </c>
      <c r="AR366" s="79">
        <v>0</v>
      </c>
      <c r="AS366" s="79"/>
      <c r="AT366" s="79"/>
      <c r="AU366" s="79"/>
      <c r="AV366" s="79"/>
      <c r="AW366" s="79"/>
      <c r="AX366" s="79"/>
      <c r="AY366" s="79"/>
      <c r="AZ366" s="79"/>
      <c r="BA366">
        <v>7</v>
      </c>
      <c r="BB366" s="78" t="str">
        <f>REPLACE(INDEX(GroupVertices[Group],MATCH(Edges[[#This Row],[Vertex 1]],GroupVertices[Vertex],0)),1,1,"")</f>
        <v>28</v>
      </c>
      <c r="BC366" s="78" t="str">
        <f>REPLACE(INDEX(GroupVertices[Group],MATCH(Edges[[#This Row],[Vertex 2]],GroupVertices[Vertex],0)),1,1,"")</f>
        <v>28</v>
      </c>
      <c r="BD366" s="48">
        <v>0</v>
      </c>
      <c r="BE366" s="49">
        <v>0</v>
      </c>
      <c r="BF366" s="48">
        <v>0</v>
      </c>
      <c r="BG366" s="49">
        <v>0</v>
      </c>
      <c r="BH366" s="48">
        <v>0</v>
      </c>
      <c r="BI366" s="49">
        <v>0</v>
      </c>
      <c r="BJ366" s="48">
        <v>15</v>
      </c>
      <c r="BK366" s="49">
        <v>100</v>
      </c>
      <c r="BL366" s="48">
        <v>15</v>
      </c>
    </row>
    <row r="367" spans="1:64" ht="15">
      <c r="A367" s="64" t="s">
        <v>405</v>
      </c>
      <c r="B367" s="64" t="s">
        <v>436</v>
      </c>
      <c r="C367" s="65" t="s">
        <v>5568</v>
      </c>
      <c r="D367" s="66">
        <v>10</v>
      </c>
      <c r="E367" s="67" t="s">
        <v>136</v>
      </c>
      <c r="F367" s="68">
        <v>12</v>
      </c>
      <c r="G367" s="65"/>
      <c r="H367" s="69"/>
      <c r="I367" s="70"/>
      <c r="J367" s="70"/>
      <c r="K367" s="34" t="s">
        <v>65</v>
      </c>
      <c r="L367" s="77">
        <v>367</v>
      </c>
      <c r="M367" s="77"/>
      <c r="N367" s="72"/>
      <c r="O367" s="79" t="s">
        <v>495</v>
      </c>
      <c r="P367" s="81">
        <v>43686.53325231482</v>
      </c>
      <c r="Q367" s="79" t="s">
        <v>689</v>
      </c>
      <c r="R367" s="79"/>
      <c r="S367" s="79"/>
      <c r="T367" s="79" t="s">
        <v>1003</v>
      </c>
      <c r="U367" s="84" t="s">
        <v>1096</v>
      </c>
      <c r="V367" s="84" t="s">
        <v>1096</v>
      </c>
      <c r="W367" s="81">
        <v>43686.53325231482</v>
      </c>
      <c r="X367" s="84" t="s">
        <v>1554</v>
      </c>
      <c r="Y367" s="79"/>
      <c r="Z367" s="79"/>
      <c r="AA367" s="82" t="s">
        <v>1875</v>
      </c>
      <c r="AB367" s="79"/>
      <c r="AC367" s="79" t="b">
        <v>0</v>
      </c>
      <c r="AD367" s="79">
        <v>0</v>
      </c>
      <c r="AE367" s="82" t="s">
        <v>1938</v>
      </c>
      <c r="AF367" s="79" t="b">
        <v>0</v>
      </c>
      <c r="AG367" s="79" t="s">
        <v>1948</v>
      </c>
      <c r="AH367" s="79"/>
      <c r="AI367" s="82" t="s">
        <v>1938</v>
      </c>
      <c r="AJ367" s="79" t="b">
        <v>0</v>
      </c>
      <c r="AK367" s="79">
        <v>0</v>
      </c>
      <c r="AL367" s="82" t="s">
        <v>1938</v>
      </c>
      <c r="AM367" s="79" t="s">
        <v>1980</v>
      </c>
      <c r="AN367" s="79" t="b">
        <v>0</v>
      </c>
      <c r="AO367" s="82" t="s">
        <v>1875</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28</v>
      </c>
      <c r="BC367" s="78" t="str">
        <f>REPLACE(INDEX(GroupVertices[Group],MATCH(Edges[[#This Row],[Vertex 2]],GroupVertices[Vertex],0)),1,1,"")</f>
        <v>28</v>
      </c>
      <c r="BD367" s="48">
        <v>0</v>
      </c>
      <c r="BE367" s="49">
        <v>0</v>
      </c>
      <c r="BF367" s="48">
        <v>0</v>
      </c>
      <c r="BG367" s="49">
        <v>0</v>
      </c>
      <c r="BH367" s="48">
        <v>0</v>
      </c>
      <c r="BI367" s="49">
        <v>0</v>
      </c>
      <c r="BJ367" s="48">
        <v>15</v>
      </c>
      <c r="BK367" s="49">
        <v>100</v>
      </c>
      <c r="BL367" s="48">
        <v>15</v>
      </c>
    </row>
    <row r="368" spans="1:64" ht="15">
      <c r="A368" s="64" t="s">
        <v>405</v>
      </c>
      <c r="B368" s="64" t="s">
        <v>436</v>
      </c>
      <c r="C368" s="65" t="s">
        <v>5568</v>
      </c>
      <c r="D368" s="66">
        <v>10</v>
      </c>
      <c r="E368" s="67" t="s">
        <v>136</v>
      </c>
      <c r="F368" s="68">
        <v>12</v>
      </c>
      <c r="G368" s="65"/>
      <c r="H368" s="69"/>
      <c r="I368" s="70"/>
      <c r="J368" s="70"/>
      <c r="K368" s="34" t="s">
        <v>65</v>
      </c>
      <c r="L368" s="77">
        <v>368</v>
      </c>
      <c r="M368" s="77"/>
      <c r="N368" s="72"/>
      <c r="O368" s="79" t="s">
        <v>495</v>
      </c>
      <c r="P368" s="81">
        <v>43688.533229166664</v>
      </c>
      <c r="Q368" s="79" t="s">
        <v>690</v>
      </c>
      <c r="R368" s="79"/>
      <c r="S368" s="79"/>
      <c r="T368" s="79" t="s">
        <v>1003</v>
      </c>
      <c r="U368" s="84" t="s">
        <v>1097</v>
      </c>
      <c r="V368" s="84" t="s">
        <v>1097</v>
      </c>
      <c r="W368" s="81">
        <v>43688.533229166664</v>
      </c>
      <c r="X368" s="84" t="s">
        <v>1555</v>
      </c>
      <c r="Y368" s="79"/>
      <c r="Z368" s="79"/>
      <c r="AA368" s="82" t="s">
        <v>1876</v>
      </c>
      <c r="AB368" s="79"/>
      <c r="AC368" s="79" t="b">
        <v>0</v>
      </c>
      <c r="AD368" s="79">
        <v>0</v>
      </c>
      <c r="AE368" s="82" t="s">
        <v>1938</v>
      </c>
      <c r="AF368" s="79" t="b">
        <v>0</v>
      </c>
      <c r="AG368" s="79" t="s">
        <v>1948</v>
      </c>
      <c r="AH368" s="79"/>
      <c r="AI368" s="82" t="s">
        <v>1938</v>
      </c>
      <c r="AJ368" s="79" t="b">
        <v>0</v>
      </c>
      <c r="AK368" s="79">
        <v>0</v>
      </c>
      <c r="AL368" s="82" t="s">
        <v>1938</v>
      </c>
      <c r="AM368" s="79" t="s">
        <v>1980</v>
      </c>
      <c r="AN368" s="79" t="b">
        <v>0</v>
      </c>
      <c r="AO368" s="82" t="s">
        <v>1876</v>
      </c>
      <c r="AP368" s="79" t="s">
        <v>176</v>
      </c>
      <c r="AQ368" s="79">
        <v>0</v>
      </c>
      <c r="AR368" s="79">
        <v>0</v>
      </c>
      <c r="AS368" s="79"/>
      <c r="AT368" s="79"/>
      <c r="AU368" s="79"/>
      <c r="AV368" s="79"/>
      <c r="AW368" s="79"/>
      <c r="AX368" s="79"/>
      <c r="AY368" s="79"/>
      <c r="AZ368" s="79"/>
      <c r="BA368">
        <v>7</v>
      </c>
      <c r="BB368" s="78" t="str">
        <f>REPLACE(INDEX(GroupVertices[Group],MATCH(Edges[[#This Row],[Vertex 1]],GroupVertices[Vertex],0)),1,1,"")</f>
        <v>28</v>
      </c>
      <c r="BC368" s="78" t="str">
        <f>REPLACE(INDEX(GroupVertices[Group],MATCH(Edges[[#This Row],[Vertex 2]],GroupVertices[Vertex],0)),1,1,"")</f>
        <v>28</v>
      </c>
      <c r="BD368" s="48">
        <v>0</v>
      </c>
      <c r="BE368" s="49">
        <v>0</v>
      </c>
      <c r="BF368" s="48">
        <v>0</v>
      </c>
      <c r="BG368" s="49">
        <v>0</v>
      </c>
      <c r="BH368" s="48">
        <v>0</v>
      </c>
      <c r="BI368" s="49">
        <v>0</v>
      </c>
      <c r="BJ368" s="48">
        <v>15</v>
      </c>
      <c r="BK368" s="49">
        <v>100</v>
      </c>
      <c r="BL368" s="48">
        <v>15</v>
      </c>
    </row>
    <row r="369" spans="1:64" ht="15">
      <c r="A369" s="64" t="s">
        <v>405</v>
      </c>
      <c r="B369" s="64" t="s">
        <v>436</v>
      </c>
      <c r="C369" s="65" t="s">
        <v>5568</v>
      </c>
      <c r="D369" s="66">
        <v>10</v>
      </c>
      <c r="E369" s="67" t="s">
        <v>136</v>
      </c>
      <c r="F369" s="68">
        <v>12</v>
      </c>
      <c r="G369" s="65"/>
      <c r="H369" s="69"/>
      <c r="I369" s="70"/>
      <c r="J369" s="70"/>
      <c r="K369" s="34" t="s">
        <v>65</v>
      </c>
      <c r="L369" s="77">
        <v>369</v>
      </c>
      <c r="M369" s="77"/>
      <c r="N369" s="72"/>
      <c r="O369" s="79" t="s">
        <v>495</v>
      </c>
      <c r="P369" s="81">
        <v>43690.53324074074</v>
      </c>
      <c r="Q369" s="79" t="s">
        <v>691</v>
      </c>
      <c r="R369" s="79"/>
      <c r="S369" s="79"/>
      <c r="T369" s="79" t="s">
        <v>1003</v>
      </c>
      <c r="U369" s="84" t="s">
        <v>1098</v>
      </c>
      <c r="V369" s="84" t="s">
        <v>1098</v>
      </c>
      <c r="W369" s="81">
        <v>43690.53324074074</v>
      </c>
      <c r="X369" s="84" t="s">
        <v>1556</v>
      </c>
      <c r="Y369" s="79"/>
      <c r="Z369" s="79"/>
      <c r="AA369" s="82" t="s">
        <v>1877</v>
      </c>
      <c r="AB369" s="79"/>
      <c r="AC369" s="79" t="b">
        <v>0</v>
      </c>
      <c r="AD369" s="79">
        <v>0</v>
      </c>
      <c r="AE369" s="82" t="s">
        <v>1938</v>
      </c>
      <c r="AF369" s="79" t="b">
        <v>0</v>
      </c>
      <c r="AG369" s="79" t="s">
        <v>1948</v>
      </c>
      <c r="AH369" s="79"/>
      <c r="AI369" s="82" t="s">
        <v>1938</v>
      </c>
      <c r="AJ369" s="79" t="b">
        <v>0</v>
      </c>
      <c r="AK369" s="79">
        <v>0</v>
      </c>
      <c r="AL369" s="82" t="s">
        <v>1938</v>
      </c>
      <c r="AM369" s="79" t="s">
        <v>1980</v>
      </c>
      <c r="AN369" s="79" t="b">
        <v>0</v>
      </c>
      <c r="AO369" s="82" t="s">
        <v>1877</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28</v>
      </c>
      <c r="BC369" s="78" t="str">
        <f>REPLACE(INDEX(GroupVertices[Group],MATCH(Edges[[#This Row],[Vertex 2]],GroupVertices[Vertex],0)),1,1,"")</f>
        <v>28</v>
      </c>
      <c r="BD369" s="48">
        <v>0</v>
      </c>
      <c r="BE369" s="49">
        <v>0</v>
      </c>
      <c r="BF369" s="48">
        <v>0</v>
      </c>
      <c r="BG369" s="49">
        <v>0</v>
      </c>
      <c r="BH369" s="48">
        <v>0</v>
      </c>
      <c r="BI369" s="49">
        <v>0</v>
      </c>
      <c r="BJ369" s="48">
        <v>15</v>
      </c>
      <c r="BK369" s="49">
        <v>100</v>
      </c>
      <c r="BL369" s="48">
        <v>15</v>
      </c>
    </row>
    <row r="370" spans="1:64" ht="15">
      <c r="A370" s="64" t="s">
        <v>406</v>
      </c>
      <c r="B370" s="64" t="s">
        <v>404</v>
      </c>
      <c r="C370" s="65" t="s">
        <v>5566</v>
      </c>
      <c r="D370" s="66">
        <v>3</v>
      </c>
      <c r="E370" s="67" t="s">
        <v>132</v>
      </c>
      <c r="F370" s="68">
        <v>35</v>
      </c>
      <c r="G370" s="65"/>
      <c r="H370" s="69"/>
      <c r="I370" s="70"/>
      <c r="J370" s="70"/>
      <c r="K370" s="34" t="s">
        <v>65</v>
      </c>
      <c r="L370" s="77">
        <v>370</v>
      </c>
      <c r="M370" s="77"/>
      <c r="N370" s="72"/>
      <c r="O370" s="79" t="s">
        <v>495</v>
      </c>
      <c r="P370" s="81">
        <v>43690.57061342592</v>
      </c>
      <c r="Q370" s="79" t="s">
        <v>692</v>
      </c>
      <c r="R370" s="79"/>
      <c r="S370" s="79"/>
      <c r="T370" s="79"/>
      <c r="U370" s="79"/>
      <c r="V370" s="84" t="s">
        <v>1271</v>
      </c>
      <c r="W370" s="81">
        <v>43690.57061342592</v>
      </c>
      <c r="X370" s="84" t="s">
        <v>1557</v>
      </c>
      <c r="Y370" s="79"/>
      <c r="Z370" s="79"/>
      <c r="AA370" s="82" t="s">
        <v>1878</v>
      </c>
      <c r="AB370" s="79"/>
      <c r="AC370" s="79" t="b">
        <v>0</v>
      </c>
      <c r="AD370" s="79">
        <v>0</v>
      </c>
      <c r="AE370" s="82" t="s">
        <v>1938</v>
      </c>
      <c r="AF370" s="79" t="b">
        <v>0</v>
      </c>
      <c r="AG370" s="79" t="s">
        <v>1948</v>
      </c>
      <c r="AH370" s="79"/>
      <c r="AI370" s="82" t="s">
        <v>1938</v>
      </c>
      <c r="AJ370" s="79" t="b">
        <v>0</v>
      </c>
      <c r="AK370" s="79">
        <v>2</v>
      </c>
      <c r="AL370" s="82" t="s">
        <v>1914</v>
      </c>
      <c r="AM370" s="79" t="s">
        <v>1963</v>
      </c>
      <c r="AN370" s="79" t="b">
        <v>0</v>
      </c>
      <c r="AO370" s="82" t="s">
        <v>1914</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0</v>
      </c>
      <c r="BE370" s="49">
        <v>0</v>
      </c>
      <c r="BF370" s="48">
        <v>1</v>
      </c>
      <c r="BG370" s="49">
        <v>3.8461538461538463</v>
      </c>
      <c r="BH370" s="48">
        <v>0</v>
      </c>
      <c r="BI370" s="49">
        <v>0</v>
      </c>
      <c r="BJ370" s="48">
        <v>25</v>
      </c>
      <c r="BK370" s="49">
        <v>96.15384615384616</v>
      </c>
      <c r="BL370" s="48">
        <v>26</v>
      </c>
    </row>
    <row r="371" spans="1:64" ht="15">
      <c r="A371" s="64" t="s">
        <v>407</v>
      </c>
      <c r="B371" s="64" t="s">
        <v>345</v>
      </c>
      <c r="C371" s="65" t="s">
        <v>5566</v>
      </c>
      <c r="D371" s="66">
        <v>3</v>
      </c>
      <c r="E371" s="67" t="s">
        <v>132</v>
      </c>
      <c r="F371" s="68">
        <v>35</v>
      </c>
      <c r="G371" s="65"/>
      <c r="H371" s="69"/>
      <c r="I371" s="70"/>
      <c r="J371" s="70"/>
      <c r="K371" s="34" t="s">
        <v>65</v>
      </c>
      <c r="L371" s="77">
        <v>371</v>
      </c>
      <c r="M371" s="77"/>
      <c r="N371" s="72"/>
      <c r="O371" s="79" t="s">
        <v>495</v>
      </c>
      <c r="P371" s="81">
        <v>43679.58378472222</v>
      </c>
      <c r="Q371" s="79" t="s">
        <v>693</v>
      </c>
      <c r="R371" s="84" t="s">
        <v>808</v>
      </c>
      <c r="S371" s="79" t="s">
        <v>877</v>
      </c>
      <c r="T371" s="79" t="s">
        <v>893</v>
      </c>
      <c r="U371" s="79"/>
      <c r="V371" s="84" t="s">
        <v>1272</v>
      </c>
      <c r="W371" s="81">
        <v>43679.58378472222</v>
      </c>
      <c r="X371" s="84" t="s">
        <v>1558</v>
      </c>
      <c r="Y371" s="79"/>
      <c r="Z371" s="79"/>
      <c r="AA371" s="82" t="s">
        <v>1879</v>
      </c>
      <c r="AB371" s="79"/>
      <c r="AC371" s="79" t="b">
        <v>0</v>
      </c>
      <c r="AD371" s="79">
        <v>4</v>
      </c>
      <c r="AE371" s="82" t="s">
        <v>1938</v>
      </c>
      <c r="AF371" s="79" t="b">
        <v>0</v>
      </c>
      <c r="AG371" s="79" t="s">
        <v>1948</v>
      </c>
      <c r="AH371" s="79"/>
      <c r="AI371" s="82" t="s">
        <v>1938</v>
      </c>
      <c r="AJ371" s="79" t="b">
        <v>0</v>
      </c>
      <c r="AK371" s="79">
        <v>3</v>
      </c>
      <c r="AL371" s="82" t="s">
        <v>1938</v>
      </c>
      <c r="AM371" s="79" t="s">
        <v>1962</v>
      </c>
      <c r="AN371" s="79" t="b">
        <v>0</v>
      </c>
      <c r="AO371" s="82" t="s">
        <v>1879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7</v>
      </c>
      <c r="BC371" s="78" t="str">
        <f>REPLACE(INDEX(GroupVertices[Group],MATCH(Edges[[#This Row],[Vertex 2]],GroupVertices[Vertex],0)),1,1,"")</f>
        <v>7</v>
      </c>
      <c r="BD371" s="48"/>
      <c r="BE371" s="49"/>
      <c r="BF371" s="48"/>
      <c r="BG371" s="49"/>
      <c r="BH371" s="48"/>
      <c r="BI371" s="49"/>
      <c r="BJ371" s="48"/>
      <c r="BK371" s="49"/>
      <c r="BL371" s="48"/>
    </row>
    <row r="372" spans="1:64" ht="15">
      <c r="A372" s="64" t="s">
        <v>345</v>
      </c>
      <c r="B372" s="64" t="s">
        <v>408</v>
      </c>
      <c r="C372" s="65" t="s">
        <v>5568</v>
      </c>
      <c r="D372" s="66">
        <v>10</v>
      </c>
      <c r="E372" s="67" t="s">
        <v>136</v>
      </c>
      <c r="F372" s="68">
        <v>12</v>
      </c>
      <c r="G372" s="65"/>
      <c r="H372" s="69"/>
      <c r="I372" s="70"/>
      <c r="J372" s="70"/>
      <c r="K372" s="34" t="s">
        <v>66</v>
      </c>
      <c r="L372" s="77">
        <v>372</v>
      </c>
      <c r="M372" s="77"/>
      <c r="N372" s="72"/>
      <c r="O372" s="79" t="s">
        <v>495</v>
      </c>
      <c r="P372" s="81">
        <v>43678.78807870371</v>
      </c>
      <c r="Q372" s="79" t="s">
        <v>694</v>
      </c>
      <c r="R372" s="84" t="s">
        <v>808</v>
      </c>
      <c r="S372" s="79" t="s">
        <v>877</v>
      </c>
      <c r="T372" s="79" t="s">
        <v>893</v>
      </c>
      <c r="U372" s="84" t="s">
        <v>1099</v>
      </c>
      <c r="V372" s="84" t="s">
        <v>1099</v>
      </c>
      <c r="W372" s="81">
        <v>43678.78807870371</v>
      </c>
      <c r="X372" s="84" t="s">
        <v>1559</v>
      </c>
      <c r="Y372" s="79"/>
      <c r="Z372" s="79"/>
      <c r="AA372" s="82" t="s">
        <v>1880</v>
      </c>
      <c r="AB372" s="79"/>
      <c r="AC372" s="79" t="b">
        <v>0</v>
      </c>
      <c r="AD372" s="79">
        <v>1</v>
      </c>
      <c r="AE372" s="82" t="s">
        <v>1938</v>
      </c>
      <c r="AF372" s="79" t="b">
        <v>0</v>
      </c>
      <c r="AG372" s="79" t="s">
        <v>1948</v>
      </c>
      <c r="AH372" s="79"/>
      <c r="AI372" s="82" t="s">
        <v>1938</v>
      </c>
      <c r="AJ372" s="79" t="b">
        <v>0</v>
      </c>
      <c r="AK372" s="79">
        <v>0</v>
      </c>
      <c r="AL372" s="82" t="s">
        <v>1938</v>
      </c>
      <c r="AM372" s="79" t="s">
        <v>1959</v>
      </c>
      <c r="AN372" s="79" t="b">
        <v>0</v>
      </c>
      <c r="AO372" s="82" t="s">
        <v>1880</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7</v>
      </c>
      <c r="BC372" s="78" t="str">
        <f>REPLACE(INDEX(GroupVertices[Group],MATCH(Edges[[#This Row],[Vertex 2]],GroupVertices[Vertex],0)),1,1,"")</f>
        <v>7</v>
      </c>
      <c r="BD372" s="48">
        <v>2</v>
      </c>
      <c r="BE372" s="49">
        <v>5.882352941176471</v>
      </c>
      <c r="BF372" s="48">
        <v>0</v>
      </c>
      <c r="BG372" s="49">
        <v>0</v>
      </c>
      <c r="BH372" s="48">
        <v>0</v>
      </c>
      <c r="BI372" s="49">
        <v>0</v>
      </c>
      <c r="BJ372" s="48">
        <v>32</v>
      </c>
      <c r="BK372" s="49">
        <v>94.11764705882354</v>
      </c>
      <c r="BL372" s="48">
        <v>34</v>
      </c>
    </row>
    <row r="373" spans="1:64" ht="15">
      <c r="A373" s="64" t="s">
        <v>345</v>
      </c>
      <c r="B373" s="64" t="s">
        <v>408</v>
      </c>
      <c r="C373" s="65" t="s">
        <v>5568</v>
      </c>
      <c r="D373" s="66">
        <v>10</v>
      </c>
      <c r="E373" s="67" t="s">
        <v>136</v>
      </c>
      <c r="F373" s="68">
        <v>12</v>
      </c>
      <c r="G373" s="65"/>
      <c r="H373" s="69"/>
      <c r="I373" s="70"/>
      <c r="J373" s="70"/>
      <c r="K373" s="34" t="s">
        <v>66</v>
      </c>
      <c r="L373" s="77">
        <v>373</v>
      </c>
      <c r="M373" s="77"/>
      <c r="N373" s="72"/>
      <c r="O373" s="79" t="s">
        <v>495</v>
      </c>
      <c r="P373" s="81">
        <v>43679.68105324074</v>
      </c>
      <c r="Q373" s="79" t="s">
        <v>612</v>
      </c>
      <c r="R373" s="79"/>
      <c r="S373" s="79"/>
      <c r="T373" s="79" t="s">
        <v>893</v>
      </c>
      <c r="U373" s="79"/>
      <c r="V373" s="84" t="s">
        <v>1221</v>
      </c>
      <c r="W373" s="81">
        <v>43679.68105324074</v>
      </c>
      <c r="X373" s="84" t="s">
        <v>1450</v>
      </c>
      <c r="Y373" s="79"/>
      <c r="Z373" s="79"/>
      <c r="AA373" s="82" t="s">
        <v>1771</v>
      </c>
      <c r="AB373" s="79"/>
      <c r="AC373" s="79" t="b">
        <v>0</v>
      </c>
      <c r="AD373" s="79">
        <v>0</v>
      </c>
      <c r="AE373" s="82" t="s">
        <v>1938</v>
      </c>
      <c r="AF373" s="79" t="b">
        <v>0</v>
      </c>
      <c r="AG373" s="79" t="s">
        <v>1948</v>
      </c>
      <c r="AH373" s="79"/>
      <c r="AI373" s="82" t="s">
        <v>1938</v>
      </c>
      <c r="AJ373" s="79" t="b">
        <v>0</v>
      </c>
      <c r="AK373" s="79">
        <v>1</v>
      </c>
      <c r="AL373" s="82" t="s">
        <v>1770</v>
      </c>
      <c r="AM373" s="79" t="s">
        <v>1959</v>
      </c>
      <c r="AN373" s="79" t="b">
        <v>0</v>
      </c>
      <c r="AO373" s="82" t="s">
        <v>1770</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7</v>
      </c>
      <c r="BC373" s="78" t="str">
        <f>REPLACE(INDEX(GroupVertices[Group],MATCH(Edges[[#This Row],[Vertex 2]],GroupVertices[Vertex],0)),1,1,"")</f>
        <v>7</v>
      </c>
      <c r="BD373" s="48"/>
      <c r="BE373" s="49"/>
      <c r="BF373" s="48"/>
      <c r="BG373" s="49"/>
      <c r="BH373" s="48"/>
      <c r="BI373" s="49"/>
      <c r="BJ373" s="48"/>
      <c r="BK373" s="49"/>
      <c r="BL373" s="48"/>
    </row>
    <row r="374" spans="1:64" ht="15">
      <c r="A374" s="64" t="s">
        <v>345</v>
      </c>
      <c r="B374" s="64" t="s">
        <v>408</v>
      </c>
      <c r="C374" s="65" t="s">
        <v>5568</v>
      </c>
      <c r="D374" s="66">
        <v>10</v>
      </c>
      <c r="E374" s="67" t="s">
        <v>136</v>
      </c>
      <c r="F374" s="68">
        <v>12</v>
      </c>
      <c r="G374" s="65"/>
      <c r="H374" s="69"/>
      <c r="I374" s="70"/>
      <c r="J374" s="70"/>
      <c r="K374" s="34" t="s">
        <v>66</v>
      </c>
      <c r="L374" s="77">
        <v>374</v>
      </c>
      <c r="M374" s="77"/>
      <c r="N374" s="72"/>
      <c r="O374" s="79" t="s">
        <v>495</v>
      </c>
      <c r="P374" s="81">
        <v>43686.62388888889</v>
      </c>
      <c r="Q374" s="79" t="s">
        <v>695</v>
      </c>
      <c r="R374" s="79"/>
      <c r="S374" s="79"/>
      <c r="T374" s="79" t="s">
        <v>893</v>
      </c>
      <c r="U374" s="79"/>
      <c r="V374" s="84" t="s">
        <v>1221</v>
      </c>
      <c r="W374" s="81">
        <v>43686.62388888889</v>
      </c>
      <c r="X374" s="84" t="s">
        <v>1560</v>
      </c>
      <c r="Y374" s="79"/>
      <c r="Z374" s="79"/>
      <c r="AA374" s="82" t="s">
        <v>1881</v>
      </c>
      <c r="AB374" s="79"/>
      <c r="AC374" s="79" t="b">
        <v>0</v>
      </c>
      <c r="AD374" s="79">
        <v>0</v>
      </c>
      <c r="AE374" s="82" t="s">
        <v>1938</v>
      </c>
      <c r="AF374" s="79" t="b">
        <v>1</v>
      </c>
      <c r="AG374" s="79" t="s">
        <v>1948</v>
      </c>
      <c r="AH374" s="79"/>
      <c r="AI374" s="82" t="s">
        <v>1883</v>
      </c>
      <c r="AJ374" s="79" t="b">
        <v>0</v>
      </c>
      <c r="AK374" s="79">
        <v>1</v>
      </c>
      <c r="AL374" s="82" t="s">
        <v>1884</v>
      </c>
      <c r="AM374" s="79" t="s">
        <v>1959</v>
      </c>
      <c r="AN374" s="79" t="b">
        <v>0</v>
      </c>
      <c r="AO374" s="82" t="s">
        <v>1884</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7</v>
      </c>
      <c r="BC374" s="78" t="str">
        <f>REPLACE(INDEX(GroupVertices[Group],MATCH(Edges[[#This Row],[Vertex 2]],GroupVertices[Vertex],0)),1,1,"")</f>
        <v>7</v>
      </c>
      <c r="BD374" s="48">
        <v>2</v>
      </c>
      <c r="BE374" s="49">
        <v>9.090909090909092</v>
      </c>
      <c r="BF374" s="48">
        <v>0</v>
      </c>
      <c r="BG374" s="49">
        <v>0</v>
      </c>
      <c r="BH374" s="48">
        <v>0</v>
      </c>
      <c r="BI374" s="49">
        <v>0</v>
      </c>
      <c r="BJ374" s="48">
        <v>20</v>
      </c>
      <c r="BK374" s="49">
        <v>90.9090909090909</v>
      </c>
      <c r="BL374" s="48">
        <v>22</v>
      </c>
    </row>
    <row r="375" spans="1:64" ht="15">
      <c r="A375" s="64" t="s">
        <v>408</v>
      </c>
      <c r="B375" s="64" t="s">
        <v>345</v>
      </c>
      <c r="C375" s="65" t="s">
        <v>5566</v>
      </c>
      <c r="D375" s="66">
        <v>3</v>
      </c>
      <c r="E375" s="67" t="s">
        <v>132</v>
      </c>
      <c r="F375" s="68">
        <v>35</v>
      </c>
      <c r="G375" s="65"/>
      <c r="H375" s="69"/>
      <c r="I375" s="70"/>
      <c r="J375" s="70"/>
      <c r="K375" s="34" t="s">
        <v>66</v>
      </c>
      <c r="L375" s="77">
        <v>375</v>
      </c>
      <c r="M375" s="77"/>
      <c r="N375" s="72"/>
      <c r="O375" s="79" t="s">
        <v>495</v>
      </c>
      <c r="P375" s="81">
        <v>43679.681180555555</v>
      </c>
      <c r="Q375" s="79" t="s">
        <v>517</v>
      </c>
      <c r="R375" s="79"/>
      <c r="S375" s="79"/>
      <c r="T375" s="79"/>
      <c r="U375" s="79"/>
      <c r="V375" s="84" t="s">
        <v>1273</v>
      </c>
      <c r="W375" s="81">
        <v>43679.681180555555</v>
      </c>
      <c r="X375" s="84" t="s">
        <v>1561</v>
      </c>
      <c r="Y375" s="79"/>
      <c r="Z375" s="79"/>
      <c r="AA375" s="82" t="s">
        <v>1882</v>
      </c>
      <c r="AB375" s="79"/>
      <c r="AC375" s="79" t="b">
        <v>0</v>
      </c>
      <c r="AD375" s="79">
        <v>0</v>
      </c>
      <c r="AE375" s="82" t="s">
        <v>1938</v>
      </c>
      <c r="AF375" s="79" t="b">
        <v>0</v>
      </c>
      <c r="AG375" s="79" t="s">
        <v>1948</v>
      </c>
      <c r="AH375" s="79"/>
      <c r="AI375" s="82" t="s">
        <v>1938</v>
      </c>
      <c r="AJ375" s="79" t="b">
        <v>0</v>
      </c>
      <c r="AK375" s="79">
        <v>3</v>
      </c>
      <c r="AL375" s="82" t="s">
        <v>1879</v>
      </c>
      <c r="AM375" s="79" t="s">
        <v>1959</v>
      </c>
      <c r="AN375" s="79" t="b">
        <v>0</v>
      </c>
      <c r="AO375" s="82" t="s">
        <v>1879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7</v>
      </c>
      <c r="BC375" s="78" t="str">
        <f>REPLACE(INDEX(GroupVertices[Group],MATCH(Edges[[#This Row],[Vertex 2]],GroupVertices[Vertex],0)),1,1,"")</f>
        <v>7</v>
      </c>
      <c r="BD375" s="48"/>
      <c r="BE375" s="49"/>
      <c r="BF375" s="48"/>
      <c r="BG375" s="49"/>
      <c r="BH375" s="48"/>
      <c r="BI375" s="49"/>
      <c r="BJ375" s="48"/>
      <c r="BK375" s="49"/>
      <c r="BL375" s="48"/>
    </row>
    <row r="376" spans="1:64" ht="15">
      <c r="A376" s="64" t="s">
        <v>407</v>
      </c>
      <c r="B376" s="64" t="s">
        <v>408</v>
      </c>
      <c r="C376" s="65" t="s">
        <v>5566</v>
      </c>
      <c r="D376" s="66">
        <v>3</v>
      </c>
      <c r="E376" s="67" t="s">
        <v>132</v>
      </c>
      <c r="F376" s="68">
        <v>35</v>
      </c>
      <c r="G376" s="65"/>
      <c r="H376" s="69"/>
      <c r="I376" s="70"/>
      <c r="J376" s="70"/>
      <c r="K376" s="34" t="s">
        <v>66</v>
      </c>
      <c r="L376" s="77">
        <v>376</v>
      </c>
      <c r="M376" s="77"/>
      <c r="N376" s="72"/>
      <c r="O376" s="79" t="s">
        <v>495</v>
      </c>
      <c r="P376" s="81">
        <v>43679.58378472222</v>
      </c>
      <c r="Q376" s="79" t="s">
        <v>693</v>
      </c>
      <c r="R376" s="84" t="s">
        <v>808</v>
      </c>
      <c r="S376" s="79" t="s">
        <v>877</v>
      </c>
      <c r="T376" s="79" t="s">
        <v>893</v>
      </c>
      <c r="U376" s="79"/>
      <c r="V376" s="84" t="s">
        <v>1272</v>
      </c>
      <c r="W376" s="81">
        <v>43679.58378472222</v>
      </c>
      <c r="X376" s="84" t="s">
        <v>1558</v>
      </c>
      <c r="Y376" s="79"/>
      <c r="Z376" s="79"/>
      <c r="AA376" s="82" t="s">
        <v>1879</v>
      </c>
      <c r="AB376" s="79"/>
      <c r="AC376" s="79" t="b">
        <v>0</v>
      </c>
      <c r="AD376" s="79">
        <v>4</v>
      </c>
      <c r="AE376" s="82" t="s">
        <v>1938</v>
      </c>
      <c r="AF376" s="79" t="b">
        <v>0</v>
      </c>
      <c r="AG376" s="79" t="s">
        <v>1948</v>
      </c>
      <c r="AH376" s="79"/>
      <c r="AI376" s="82" t="s">
        <v>1938</v>
      </c>
      <c r="AJ376" s="79" t="b">
        <v>0</v>
      </c>
      <c r="AK376" s="79">
        <v>3</v>
      </c>
      <c r="AL376" s="82" t="s">
        <v>1938</v>
      </c>
      <c r="AM376" s="79" t="s">
        <v>1962</v>
      </c>
      <c r="AN376" s="79" t="b">
        <v>0</v>
      </c>
      <c r="AO376" s="82" t="s">
        <v>1879</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7</v>
      </c>
      <c r="BC376" s="78" t="str">
        <f>REPLACE(INDEX(GroupVertices[Group],MATCH(Edges[[#This Row],[Vertex 2]],GroupVertices[Vertex],0)),1,1,"")</f>
        <v>7</v>
      </c>
      <c r="BD376" s="48">
        <v>1</v>
      </c>
      <c r="BE376" s="49">
        <v>2.857142857142857</v>
      </c>
      <c r="BF376" s="48">
        <v>0</v>
      </c>
      <c r="BG376" s="49">
        <v>0</v>
      </c>
      <c r="BH376" s="48">
        <v>0</v>
      </c>
      <c r="BI376" s="49">
        <v>0</v>
      </c>
      <c r="BJ376" s="48">
        <v>34</v>
      </c>
      <c r="BK376" s="49">
        <v>97.14285714285714</v>
      </c>
      <c r="BL376" s="48">
        <v>35</v>
      </c>
    </row>
    <row r="377" spans="1:64" ht="15">
      <c r="A377" s="64" t="s">
        <v>408</v>
      </c>
      <c r="B377" s="64" t="s">
        <v>407</v>
      </c>
      <c r="C377" s="65" t="s">
        <v>5566</v>
      </c>
      <c r="D377" s="66">
        <v>3</v>
      </c>
      <c r="E377" s="67" t="s">
        <v>132</v>
      </c>
      <c r="F377" s="68">
        <v>35</v>
      </c>
      <c r="G377" s="65"/>
      <c r="H377" s="69"/>
      <c r="I377" s="70"/>
      <c r="J377" s="70"/>
      <c r="K377" s="34" t="s">
        <v>66</v>
      </c>
      <c r="L377" s="77">
        <v>377</v>
      </c>
      <c r="M377" s="77"/>
      <c r="N377" s="72"/>
      <c r="O377" s="79" t="s">
        <v>495</v>
      </c>
      <c r="P377" s="81">
        <v>43679.681180555555</v>
      </c>
      <c r="Q377" s="79" t="s">
        <v>517</v>
      </c>
      <c r="R377" s="79"/>
      <c r="S377" s="79"/>
      <c r="T377" s="79"/>
      <c r="U377" s="79"/>
      <c r="V377" s="84" t="s">
        <v>1273</v>
      </c>
      <c r="W377" s="81">
        <v>43679.681180555555</v>
      </c>
      <c r="X377" s="84" t="s">
        <v>1561</v>
      </c>
      <c r="Y377" s="79"/>
      <c r="Z377" s="79"/>
      <c r="AA377" s="82" t="s">
        <v>1882</v>
      </c>
      <c r="AB377" s="79"/>
      <c r="AC377" s="79" t="b">
        <v>0</v>
      </c>
      <c r="AD377" s="79">
        <v>0</v>
      </c>
      <c r="AE377" s="82" t="s">
        <v>1938</v>
      </c>
      <c r="AF377" s="79" t="b">
        <v>0</v>
      </c>
      <c r="AG377" s="79" t="s">
        <v>1948</v>
      </c>
      <c r="AH377" s="79"/>
      <c r="AI377" s="82" t="s">
        <v>1938</v>
      </c>
      <c r="AJ377" s="79" t="b">
        <v>0</v>
      </c>
      <c r="AK377" s="79">
        <v>3</v>
      </c>
      <c r="AL377" s="82" t="s">
        <v>1879</v>
      </c>
      <c r="AM377" s="79" t="s">
        <v>1959</v>
      </c>
      <c r="AN377" s="79" t="b">
        <v>0</v>
      </c>
      <c r="AO377" s="82" t="s">
        <v>1879</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7</v>
      </c>
      <c r="BC377" s="78" t="str">
        <f>REPLACE(INDEX(GroupVertices[Group],MATCH(Edges[[#This Row],[Vertex 2]],GroupVertices[Vertex],0)),1,1,"")</f>
        <v>7</v>
      </c>
      <c r="BD377" s="48">
        <v>0</v>
      </c>
      <c r="BE377" s="49">
        <v>0</v>
      </c>
      <c r="BF377" s="48">
        <v>0</v>
      </c>
      <c r="BG377" s="49">
        <v>0</v>
      </c>
      <c r="BH377" s="48">
        <v>0</v>
      </c>
      <c r="BI377" s="49">
        <v>0</v>
      </c>
      <c r="BJ377" s="48">
        <v>19</v>
      </c>
      <c r="BK377" s="49">
        <v>100</v>
      </c>
      <c r="BL377" s="48">
        <v>19</v>
      </c>
    </row>
    <row r="378" spans="1:64" ht="15">
      <c r="A378" s="64" t="s">
        <v>408</v>
      </c>
      <c r="B378" s="64" t="s">
        <v>408</v>
      </c>
      <c r="C378" s="65" t="s">
        <v>5568</v>
      </c>
      <c r="D378" s="66">
        <v>10</v>
      </c>
      <c r="E378" s="67" t="s">
        <v>136</v>
      </c>
      <c r="F378" s="68">
        <v>12</v>
      </c>
      <c r="G378" s="65"/>
      <c r="H378" s="69"/>
      <c r="I378" s="70"/>
      <c r="J378" s="70"/>
      <c r="K378" s="34" t="s">
        <v>65</v>
      </c>
      <c r="L378" s="77">
        <v>378</v>
      </c>
      <c r="M378" s="77"/>
      <c r="N378" s="72"/>
      <c r="O378" s="79" t="s">
        <v>176</v>
      </c>
      <c r="P378" s="81">
        <v>43678.78994212963</v>
      </c>
      <c r="Q378" s="79" t="s">
        <v>696</v>
      </c>
      <c r="R378" s="84" t="s">
        <v>808</v>
      </c>
      <c r="S378" s="79" t="s">
        <v>877</v>
      </c>
      <c r="T378" s="79" t="s">
        <v>893</v>
      </c>
      <c r="U378" s="84" t="s">
        <v>1100</v>
      </c>
      <c r="V378" s="84" t="s">
        <v>1100</v>
      </c>
      <c r="W378" s="81">
        <v>43678.78994212963</v>
      </c>
      <c r="X378" s="84" t="s">
        <v>1562</v>
      </c>
      <c r="Y378" s="79"/>
      <c r="Z378" s="79"/>
      <c r="AA378" s="82" t="s">
        <v>1883</v>
      </c>
      <c r="AB378" s="79"/>
      <c r="AC378" s="79" t="b">
        <v>0</v>
      </c>
      <c r="AD378" s="79">
        <v>4</v>
      </c>
      <c r="AE378" s="82" t="s">
        <v>1938</v>
      </c>
      <c r="AF378" s="79" t="b">
        <v>0</v>
      </c>
      <c r="AG378" s="79" t="s">
        <v>1948</v>
      </c>
      <c r="AH378" s="79"/>
      <c r="AI378" s="82" t="s">
        <v>1938</v>
      </c>
      <c r="AJ378" s="79" t="b">
        <v>0</v>
      </c>
      <c r="AK378" s="79">
        <v>2</v>
      </c>
      <c r="AL378" s="82" t="s">
        <v>1938</v>
      </c>
      <c r="AM378" s="79" t="s">
        <v>1959</v>
      </c>
      <c r="AN378" s="79" t="b">
        <v>0</v>
      </c>
      <c r="AO378" s="82" t="s">
        <v>1883</v>
      </c>
      <c r="AP378" s="79" t="s">
        <v>176</v>
      </c>
      <c r="AQ378" s="79">
        <v>0</v>
      </c>
      <c r="AR378" s="79">
        <v>0</v>
      </c>
      <c r="AS378" s="79"/>
      <c r="AT378" s="79"/>
      <c r="AU378" s="79"/>
      <c r="AV378" s="79"/>
      <c r="AW378" s="79"/>
      <c r="AX378" s="79"/>
      <c r="AY378" s="79"/>
      <c r="AZ378" s="79"/>
      <c r="BA378">
        <v>3</v>
      </c>
      <c r="BB378" s="78" t="str">
        <f>REPLACE(INDEX(GroupVertices[Group],MATCH(Edges[[#This Row],[Vertex 1]],GroupVertices[Vertex],0)),1,1,"")</f>
        <v>7</v>
      </c>
      <c r="BC378" s="78" t="str">
        <f>REPLACE(INDEX(GroupVertices[Group],MATCH(Edges[[#This Row],[Vertex 2]],GroupVertices[Vertex],0)),1,1,"")</f>
        <v>7</v>
      </c>
      <c r="BD378" s="48">
        <v>3</v>
      </c>
      <c r="BE378" s="49">
        <v>8.108108108108109</v>
      </c>
      <c r="BF378" s="48">
        <v>0</v>
      </c>
      <c r="BG378" s="49">
        <v>0</v>
      </c>
      <c r="BH378" s="48">
        <v>0</v>
      </c>
      <c r="BI378" s="49">
        <v>0</v>
      </c>
      <c r="BJ378" s="48">
        <v>34</v>
      </c>
      <c r="BK378" s="49">
        <v>91.89189189189189</v>
      </c>
      <c r="BL378" s="48">
        <v>37</v>
      </c>
    </row>
    <row r="379" spans="1:64" ht="15">
      <c r="A379" s="64" t="s">
        <v>408</v>
      </c>
      <c r="B379" s="64" t="s">
        <v>408</v>
      </c>
      <c r="C379" s="65" t="s">
        <v>5568</v>
      </c>
      <c r="D379" s="66">
        <v>10</v>
      </c>
      <c r="E379" s="67" t="s">
        <v>136</v>
      </c>
      <c r="F379" s="68">
        <v>12</v>
      </c>
      <c r="G379" s="65"/>
      <c r="H379" s="69"/>
      <c r="I379" s="70"/>
      <c r="J379" s="70"/>
      <c r="K379" s="34" t="s">
        <v>65</v>
      </c>
      <c r="L379" s="77">
        <v>379</v>
      </c>
      <c r="M379" s="77"/>
      <c r="N379" s="72"/>
      <c r="O379" s="79" t="s">
        <v>176</v>
      </c>
      <c r="P379" s="81">
        <v>43686.62304398148</v>
      </c>
      <c r="Q379" s="79" t="s">
        <v>697</v>
      </c>
      <c r="R379" s="84" t="s">
        <v>809</v>
      </c>
      <c r="S379" s="79" t="s">
        <v>841</v>
      </c>
      <c r="T379" s="79" t="s">
        <v>893</v>
      </c>
      <c r="U379" s="79"/>
      <c r="V379" s="84" t="s">
        <v>1273</v>
      </c>
      <c r="W379" s="81">
        <v>43686.62304398148</v>
      </c>
      <c r="X379" s="84" t="s">
        <v>1563</v>
      </c>
      <c r="Y379" s="79"/>
      <c r="Z379" s="79"/>
      <c r="AA379" s="82" t="s">
        <v>1884</v>
      </c>
      <c r="AB379" s="79"/>
      <c r="AC379" s="79" t="b">
        <v>0</v>
      </c>
      <c r="AD379" s="79">
        <v>2</v>
      </c>
      <c r="AE379" s="82" t="s">
        <v>1938</v>
      </c>
      <c r="AF379" s="79" t="b">
        <v>1</v>
      </c>
      <c r="AG379" s="79" t="s">
        <v>1948</v>
      </c>
      <c r="AH379" s="79"/>
      <c r="AI379" s="82" t="s">
        <v>1883</v>
      </c>
      <c r="AJ379" s="79" t="b">
        <v>0</v>
      </c>
      <c r="AK379" s="79">
        <v>1</v>
      </c>
      <c r="AL379" s="82" t="s">
        <v>1938</v>
      </c>
      <c r="AM379" s="79" t="s">
        <v>1959</v>
      </c>
      <c r="AN379" s="79" t="b">
        <v>0</v>
      </c>
      <c r="AO379" s="82" t="s">
        <v>1884</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7</v>
      </c>
      <c r="BC379" s="78" t="str">
        <f>REPLACE(INDEX(GroupVertices[Group],MATCH(Edges[[#This Row],[Vertex 2]],GroupVertices[Vertex],0)),1,1,"")</f>
        <v>7</v>
      </c>
      <c r="BD379" s="48">
        <v>2</v>
      </c>
      <c r="BE379" s="49">
        <v>7.6923076923076925</v>
      </c>
      <c r="BF379" s="48">
        <v>0</v>
      </c>
      <c r="BG379" s="49">
        <v>0</v>
      </c>
      <c r="BH379" s="48">
        <v>0</v>
      </c>
      <c r="BI379" s="49">
        <v>0</v>
      </c>
      <c r="BJ379" s="48">
        <v>24</v>
      </c>
      <c r="BK379" s="49">
        <v>92.3076923076923</v>
      </c>
      <c r="BL379" s="48">
        <v>26</v>
      </c>
    </row>
    <row r="380" spans="1:64" ht="15">
      <c r="A380" s="64" t="s">
        <v>408</v>
      </c>
      <c r="B380" s="64" t="s">
        <v>408</v>
      </c>
      <c r="C380" s="65" t="s">
        <v>5568</v>
      </c>
      <c r="D380" s="66">
        <v>10</v>
      </c>
      <c r="E380" s="67" t="s">
        <v>136</v>
      </c>
      <c r="F380" s="68">
        <v>12</v>
      </c>
      <c r="G380" s="65"/>
      <c r="H380" s="69"/>
      <c r="I380" s="70"/>
      <c r="J380" s="70"/>
      <c r="K380" s="34" t="s">
        <v>65</v>
      </c>
      <c r="L380" s="77">
        <v>380</v>
      </c>
      <c r="M380" s="77"/>
      <c r="N380" s="72"/>
      <c r="O380" s="79" t="s">
        <v>176</v>
      </c>
      <c r="P380" s="81">
        <v>43690.583344907405</v>
      </c>
      <c r="Q380" s="79" t="s">
        <v>698</v>
      </c>
      <c r="R380" s="84" t="s">
        <v>808</v>
      </c>
      <c r="S380" s="79" t="s">
        <v>877</v>
      </c>
      <c r="T380" s="79" t="s">
        <v>893</v>
      </c>
      <c r="U380" s="84" t="s">
        <v>1101</v>
      </c>
      <c r="V380" s="84" t="s">
        <v>1101</v>
      </c>
      <c r="W380" s="81">
        <v>43690.583344907405</v>
      </c>
      <c r="X380" s="84" t="s">
        <v>1564</v>
      </c>
      <c r="Y380" s="79"/>
      <c r="Z380" s="79"/>
      <c r="AA380" s="82" t="s">
        <v>1885</v>
      </c>
      <c r="AB380" s="79"/>
      <c r="AC380" s="79" t="b">
        <v>0</v>
      </c>
      <c r="AD380" s="79">
        <v>0</v>
      </c>
      <c r="AE380" s="82" t="s">
        <v>1938</v>
      </c>
      <c r="AF380" s="79" t="b">
        <v>0</v>
      </c>
      <c r="AG380" s="79" t="s">
        <v>1948</v>
      </c>
      <c r="AH380" s="79"/>
      <c r="AI380" s="82" t="s">
        <v>1938</v>
      </c>
      <c r="AJ380" s="79" t="b">
        <v>0</v>
      </c>
      <c r="AK380" s="79">
        <v>0</v>
      </c>
      <c r="AL380" s="82" t="s">
        <v>1938</v>
      </c>
      <c r="AM380" s="79" t="s">
        <v>1965</v>
      </c>
      <c r="AN380" s="79" t="b">
        <v>0</v>
      </c>
      <c r="AO380" s="82" t="s">
        <v>1885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7</v>
      </c>
      <c r="BC380" s="78" t="str">
        <f>REPLACE(INDEX(GroupVertices[Group],MATCH(Edges[[#This Row],[Vertex 2]],GroupVertices[Vertex],0)),1,1,"")</f>
        <v>7</v>
      </c>
      <c r="BD380" s="48">
        <v>0</v>
      </c>
      <c r="BE380" s="49">
        <v>0</v>
      </c>
      <c r="BF380" s="48">
        <v>0</v>
      </c>
      <c r="BG380" s="49">
        <v>0</v>
      </c>
      <c r="BH380" s="48">
        <v>0</v>
      </c>
      <c r="BI380" s="49">
        <v>0</v>
      </c>
      <c r="BJ380" s="48">
        <v>34</v>
      </c>
      <c r="BK380" s="49">
        <v>100</v>
      </c>
      <c r="BL380" s="48">
        <v>34</v>
      </c>
    </row>
    <row r="381" spans="1:64" ht="15">
      <c r="A381" s="64" t="s">
        <v>409</v>
      </c>
      <c r="B381" s="64" t="s">
        <v>485</v>
      </c>
      <c r="C381" s="65" t="s">
        <v>5566</v>
      </c>
      <c r="D381" s="66">
        <v>3</v>
      </c>
      <c r="E381" s="67" t="s">
        <v>132</v>
      </c>
      <c r="F381" s="68">
        <v>35</v>
      </c>
      <c r="G381" s="65"/>
      <c r="H381" s="69"/>
      <c r="I381" s="70"/>
      <c r="J381" s="70"/>
      <c r="K381" s="34" t="s">
        <v>65</v>
      </c>
      <c r="L381" s="77">
        <v>381</v>
      </c>
      <c r="M381" s="77"/>
      <c r="N381" s="72"/>
      <c r="O381" s="79" t="s">
        <v>495</v>
      </c>
      <c r="P381" s="81">
        <v>43690.5909375</v>
      </c>
      <c r="Q381" s="79" t="s">
        <v>699</v>
      </c>
      <c r="R381" s="84" t="s">
        <v>810</v>
      </c>
      <c r="S381" s="79" t="s">
        <v>841</v>
      </c>
      <c r="T381" s="79" t="s">
        <v>1004</v>
      </c>
      <c r="U381" s="79"/>
      <c r="V381" s="84" t="s">
        <v>1274</v>
      </c>
      <c r="W381" s="81">
        <v>43690.5909375</v>
      </c>
      <c r="X381" s="84" t="s">
        <v>1565</v>
      </c>
      <c r="Y381" s="79"/>
      <c r="Z381" s="79"/>
      <c r="AA381" s="82" t="s">
        <v>1886</v>
      </c>
      <c r="AB381" s="79"/>
      <c r="AC381" s="79" t="b">
        <v>0</v>
      </c>
      <c r="AD381" s="79">
        <v>1</v>
      </c>
      <c r="AE381" s="82" t="s">
        <v>1938</v>
      </c>
      <c r="AF381" s="79" t="b">
        <v>1</v>
      </c>
      <c r="AG381" s="79" t="s">
        <v>1948</v>
      </c>
      <c r="AH381" s="79"/>
      <c r="AI381" s="82" t="s">
        <v>1957</v>
      </c>
      <c r="AJ381" s="79" t="b">
        <v>0</v>
      </c>
      <c r="AK381" s="79">
        <v>0</v>
      </c>
      <c r="AL381" s="82" t="s">
        <v>1938</v>
      </c>
      <c r="AM381" s="79" t="s">
        <v>1961</v>
      </c>
      <c r="AN381" s="79" t="b">
        <v>0</v>
      </c>
      <c r="AO381" s="82" t="s">
        <v>1886</v>
      </c>
      <c r="AP381" s="79" t="s">
        <v>176</v>
      </c>
      <c r="AQ381" s="79">
        <v>0</v>
      </c>
      <c r="AR381" s="79">
        <v>0</v>
      </c>
      <c r="AS381" s="79" t="s">
        <v>1987</v>
      </c>
      <c r="AT381" s="79" t="s">
        <v>1989</v>
      </c>
      <c r="AU381" s="79" t="s">
        <v>1991</v>
      </c>
      <c r="AV381" s="79" t="s">
        <v>1993</v>
      </c>
      <c r="AW381" s="79" t="s">
        <v>1995</v>
      </c>
      <c r="AX381" s="79" t="s">
        <v>1997</v>
      </c>
      <c r="AY381" s="79" t="s">
        <v>1998</v>
      </c>
      <c r="AZ381" s="84" t="s">
        <v>2000</v>
      </c>
      <c r="BA381">
        <v>1</v>
      </c>
      <c r="BB381" s="78" t="str">
        <f>REPLACE(INDEX(GroupVertices[Group],MATCH(Edges[[#This Row],[Vertex 1]],GroupVertices[Vertex],0)),1,1,"")</f>
        <v>8</v>
      </c>
      <c r="BC381" s="78" t="str">
        <f>REPLACE(INDEX(GroupVertices[Group],MATCH(Edges[[#This Row],[Vertex 2]],GroupVertices[Vertex],0)),1,1,"")</f>
        <v>8</v>
      </c>
      <c r="BD381" s="48"/>
      <c r="BE381" s="49"/>
      <c r="BF381" s="48"/>
      <c r="BG381" s="49"/>
      <c r="BH381" s="48"/>
      <c r="BI381" s="49"/>
      <c r="BJ381" s="48"/>
      <c r="BK381" s="49"/>
      <c r="BL381" s="48"/>
    </row>
    <row r="382" spans="1:64" ht="15">
      <c r="A382" s="64" t="s">
        <v>409</v>
      </c>
      <c r="B382" s="64" t="s">
        <v>486</v>
      </c>
      <c r="C382" s="65" t="s">
        <v>5566</v>
      </c>
      <c r="D382" s="66">
        <v>3</v>
      </c>
      <c r="E382" s="67" t="s">
        <v>132</v>
      </c>
      <c r="F382" s="68">
        <v>35</v>
      </c>
      <c r="G382" s="65"/>
      <c r="H382" s="69"/>
      <c r="I382" s="70"/>
      <c r="J382" s="70"/>
      <c r="K382" s="34" t="s">
        <v>65</v>
      </c>
      <c r="L382" s="77">
        <v>382</v>
      </c>
      <c r="M382" s="77"/>
      <c r="N382" s="72"/>
      <c r="O382" s="79" t="s">
        <v>495</v>
      </c>
      <c r="P382" s="81">
        <v>43690.5909375</v>
      </c>
      <c r="Q382" s="79" t="s">
        <v>699</v>
      </c>
      <c r="R382" s="84" t="s">
        <v>810</v>
      </c>
      <c r="S382" s="79" t="s">
        <v>841</v>
      </c>
      <c r="T382" s="79" t="s">
        <v>1004</v>
      </c>
      <c r="U382" s="79"/>
      <c r="V382" s="84" t="s">
        <v>1274</v>
      </c>
      <c r="W382" s="81">
        <v>43690.5909375</v>
      </c>
      <c r="X382" s="84" t="s">
        <v>1565</v>
      </c>
      <c r="Y382" s="79"/>
      <c r="Z382" s="79"/>
      <c r="AA382" s="82" t="s">
        <v>1886</v>
      </c>
      <c r="AB382" s="79"/>
      <c r="AC382" s="79" t="b">
        <v>0</v>
      </c>
      <c r="AD382" s="79">
        <v>1</v>
      </c>
      <c r="AE382" s="82" t="s">
        <v>1938</v>
      </c>
      <c r="AF382" s="79" t="b">
        <v>1</v>
      </c>
      <c r="AG382" s="79" t="s">
        <v>1948</v>
      </c>
      <c r="AH382" s="79"/>
      <c r="AI382" s="82" t="s">
        <v>1957</v>
      </c>
      <c r="AJ382" s="79" t="b">
        <v>0</v>
      </c>
      <c r="AK382" s="79">
        <v>0</v>
      </c>
      <c r="AL382" s="82" t="s">
        <v>1938</v>
      </c>
      <c r="AM382" s="79" t="s">
        <v>1961</v>
      </c>
      <c r="AN382" s="79" t="b">
        <v>0</v>
      </c>
      <c r="AO382" s="82" t="s">
        <v>1886</v>
      </c>
      <c r="AP382" s="79" t="s">
        <v>176</v>
      </c>
      <c r="AQ382" s="79">
        <v>0</v>
      </c>
      <c r="AR382" s="79">
        <v>0</v>
      </c>
      <c r="AS382" s="79" t="s">
        <v>1987</v>
      </c>
      <c r="AT382" s="79" t="s">
        <v>1989</v>
      </c>
      <c r="AU382" s="79" t="s">
        <v>1991</v>
      </c>
      <c r="AV382" s="79" t="s">
        <v>1993</v>
      </c>
      <c r="AW382" s="79" t="s">
        <v>1995</v>
      </c>
      <c r="AX382" s="79" t="s">
        <v>1997</v>
      </c>
      <c r="AY382" s="79" t="s">
        <v>1998</v>
      </c>
      <c r="AZ382" s="84" t="s">
        <v>2000</v>
      </c>
      <c r="BA382">
        <v>1</v>
      </c>
      <c r="BB382" s="78" t="str">
        <f>REPLACE(INDEX(GroupVertices[Group],MATCH(Edges[[#This Row],[Vertex 1]],GroupVertices[Vertex],0)),1,1,"")</f>
        <v>8</v>
      </c>
      <c r="BC382" s="78" t="str">
        <f>REPLACE(INDEX(GroupVertices[Group],MATCH(Edges[[#This Row],[Vertex 2]],GroupVertices[Vertex],0)),1,1,"")</f>
        <v>8</v>
      </c>
      <c r="BD382" s="48"/>
      <c r="BE382" s="49"/>
      <c r="BF382" s="48"/>
      <c r="BG382" s="49"/>
      <c r="BH382" s="48"/>
      <c r="BI382" s="49"/>
      <c r="BJ382" s="48"/>
      <c r="BK382" s="49"/>
      <c r="BL382" s="48"/>
    </row>
    <row r="383" spans="1:64" ht="15">
      <c r="A383" s="64" t="s">
        <v>409</v>
      </c>
      <c r="B383" s="64" t="s">
        <v>487</v>
      </c>
      <c r="C383" s="65" t="s">
        <v>5566</v>
      </c>
      <c r="D383" s="66">
        <v>3</v>
      </c>
      <c r="E383" s="67" t="s">
        <v>132</v>
      </c>
      <c r="F383" s="68">
        <v>35</v>
      </c>
      <c r="G383" s="65"/>
      <c r="H383" s="69"/>
      <c r="I383" s="70"/>
      <c r="J383" s="70"/>
      <c r="K383" s="34" t="s">
        <v>65</v>
      </c>
      <c r="L383" s="77">
        <v>383</v>
      </c>
      <c r="M383" s="77"/>
      <c r="N383" s="72"/>
      <c r="O383" s="79" t="s">
        <v>495</v>
      </c>
      <c r="P383" s="81">
        <v>43690.5909375</v>
      </c>
      <c r="Q383" s="79" t="s">
        <v>699</v>
      </c>
      <c r="R383" s="84" t="s">
        <v>810</v>
      </c>
      <c r="S383" s="79" t="s">
        <v>841</v>
      </c>
      <c r="T383" s="79" t="s">
        <v>1004</v>
      </c>
      <c r="U383" s="79"/>
      <c r="V383" s="84" t="s">
        <v>1274</v>
      </c>
      <c r="W383" s="81">
        <v>43690.5909375</v>
      </c>
      <c r="X383" s="84" t="s">
        <v>1565</v>
      </c>
      <c r="Y383" s="79"/>
      <c r="Z383" s="79"/>
      <c r="AA383" s="82" t="s">
        <v>1886</v>
      </c>
      <c r="AB383" s="79"/>
      <c r="AC383" s="79" t="b">
        <v>0</v>
      </c>
      <c r="AD383" s="79">
        <v>1</v>
      </c>
      <c r="AE383" s="82" t="s">
        <v>1938</v>
      </c>
      <c r="AF383" s="79" t="b">
        <v>1</v>
      </c>
      <c r="AG383" s="79" t="s">
        <v>1948</v>
      </c>
      <c r="AH383" s="79"/>
      <c r="AI383" s="82" t="s">
        <v>1957</v>
      </c>
      <c r="AJ383" s="79" t="b">
        <v>0</v>
      </c>
      <c r="AK383" s="79">
        <v>0</v>
      </c>
      <c r="AL383" s="82" t="s">
        <v>1938</v>
      </c>
      <c r="AM383" s="79" t="s">
        <v>1961</v>
      </c>
      <c r="AN383" s="79" t="b">
        <v>0</v>
      </c>
      <c r="AO383" s="82" t="s">
        <v>1886</v>
      </c>
      <c r="AP383" s="79" t="s">
        <v>176</v>
      </c>
      <c r="AQ383" s="79">
        <v>0</v>
      </c>
      <c r="AR383" s="79">
        <v>0</v>
      </c>
      <c r="AS383" s="79" t="s">
        <v>1987</v>
      </c>
      <c r="AT383" s="79" t="s">
        <v>1989</v>
      </c>
      <c r="AU383" s="79" t="s">
        <v>1991</v>
      </c>
      <c r="AV383" s="79" t="s">
        <v>1993</v>
      </c>
      <c r="AW383" s="79" t="s">
        <v>1995</v>
      </c>
      <c r="AX383" s="79" t="s">
        <v>1997</v>
      </c>
      <c r="AY383" s="79" t="s">
        <v>1998</v>
      </c>
      <c r="AZ383" s="84" t="s">
        <v>2000</v>
      </c>
      <c r="BA383">
        <v>1</v>
      </c>
      <c r="BB383" s="78" t="str">
        <f>REPLACE(INDEX(GroupVertices[Group],MATCH(Edges[[#This Row],[Vertex 1]],GroupVertices[Vertex],0)),1,1,"")</f>
        <v>8</v>
      </c>
      <c r="BC383" s="78" t="str">
        <f>REPLACE(INDEX(GroupVertices[Group],MATCH(Edges[[#This Row],[Vertex 2]],GroupVertices[Vertex],0)),1,1,"")</f>
        <v>8</v>
      </c>
      <c r="BD383" s="48"/>
      <c r="BE383" s="49"/>
      <c r="BF383" s="48"/>
      <c r="BG383" s="49"/>
      <c r="BH383" s="48"/>
      <c r="BI383" s="49"/>
      <c r="BJ383" s="48"/>
      <c r="BK383" s="49"/>
      <c r="BL383" s="48"/>
    </row>
    <row r="384" spans="1:64" ht="15">
      <c r="A384" s="64" t="s">
        <v>409</v>
      </c>
      <c r="B384" s="64" t="s">
        <v>488</v>
      </c>
      <c r="C384" s="65" t="s">
        <v>5566</v>
      </c>
      <c r="D384" s="66">
        <v>3</v>
      </c>
      <c r="E384" s="67" t="s">
        <v>132</v>
      </c>
      <c r="F384" s="68">
        <v>35</v>
      </c>
      <c r="G384" s="65"/>
      <c r="H384" s="69"/>
      <c r="I384" s="70"/>
      <c r="J384" s="70"/>
      <c r="K384" s="34" t="s">
        <v>65</v>
      </c>
      <c r="L384" s="77">
        <v>384</v>
      </c>
      <c r="M384" s="77"/>
      <c r="N384" s="72"/>
      <c r="O384" s="79" t="s">
        <v>495</v>
      </c>
      <c r="P384" s="81">
        <v>43690.5909375</v>
      </c>
      <c r="Q384" s="79" t="s">
        <v>699</v>
      </c>
      <c r="R384" s="84" t="s">
        <v>810</v>
      </c>
      <c r="S384" s="79" t="s">
        <v>841</v>
      </c>
      <c r="T384" s="79" t="s">
        <v>1004</v>
      </c>
      <c r="U384" s="79"/>
      <c r="V384" s="84" t="s">
        <v>1274</v>
      </c>
      <c r="W384" s="81">
        <v>43690.5909375</v>
      </c>
      <c r="X384" s="84" t="s">
        <v>1565</v>
      </c>
      <c r="Y384" s="79"/>
      <c r="Z384" s="79"/>
      <c r="AA384" s="82" t="s">
        <v>1886</v>
      </c>
      <c r="AB384" s="79"/>
      <c r="AC384" s="79" t="b">
        <v>0</v>
      </c>
      <c r="AD384" s="79">
        <v>1</v>
      </c>
      <c r="AE384" s="82" t="s">
        <v>1938</v>
      </c>
      <c r="AF384" s="79" t="b">
        <v>1</v>
      </c>
      <c r="AG384" s="79" t="s">
        <v>1948</v>
      </c>
      <c r="AH384" s="79"/>
      <c r="AI384" s="82" t="s">
        <v>1957</v>
      </c>
      <c r="AJ384" s="79" t="b">
        <v>0</v>
      </c>
      <c r="AK384" s="79">
        <v>0</v>
      </c>
      <c r="AL384" s="82" t="s">
        <v>1938</v>
      </c>
      <c r="AM384" s="79" t="s">
        <v>1961</v>
      </c>
      <c r="AN384" s="79" t="b">
        <v>0</v>
      </c>
      <c r="AO384" s="82" t="s">
        <v>1886</v>
      </c>
      <c r="AP384" s="79" t="s">
        <v>176</v>
      </c>
      <c r="AQ384" s="79">
        <v>0</v>
      </c>
      <c r="AR384" s="79">
        <v>0</v>
      </c>
      <c r="AS384" s="79" t="s">
        <v>1987</v>
      </c>
      <c r="AT384" s="79" t="s">
        <v>1989</v>
      </c>
      <c r="AU384" s="79" t="s">
        <v>1991</v>
      </c>
      <c r="AV384" s="79" t="s">
        <v>1993</v>
      </c>
      <c r="AW384" s="79" t="s">
        <v>1995</v>
      </c>
      <c r="AX384" s="79" t="s">
        <v>1997</v>
      </c>
      <c r="AY384" s="79" t="s">
        <v>1998</v>
      </c>
      <c r="AZ384" s="84" t="s">
        <v>2000</v>
      </c>
      <c r="BA384">
        <v>1</v>
      </c>
      <c r="BB384" s="78" t="str">
        <f>REPLACE(INDEX(GroupVertices[Group],MATCH(Edges[[#This Row],[Vertex 1]],GroupVertices[Vertex],0)),1,1,"")</f>
        <v>8</v>
      </c>
      <c r="BC384" s="78" t="str">
        <f>REPLACE(INDEX(GroupVertices[Group],MATCH(Edges[[#This Row],[Vertex 2]],GroupVertices[Vertex],0)),1,1,"")</f>
        <v>8</v>
      </c>
      <c r="BD384" s="48">
        <v>0</v>
      </c>
      <c r="BE384" s="49">
        <v>0</v>
      </c>
      <c r="BF384" s="48">
        <v>0</v>
      </c>
      <c r="BG384" s="49">
        <v>0</v>
      </c>
      <c r="BH384" s="48">
        <v>0</v>
      </c>
      <c r="BI384" s="49">
        <v>0</v>
      </c>
      <c r="BJ384" s="48">
        <v>25</v>
      </c>
      <c r="BK384" s="49">
        <v>100</v>
      </c>
      <c r="BL384" s="48">
        <v>25</v>
      </c>
    </row>
    <row r="385" spans="1:64" ht="15">
      <c r="A385" s="64" t="s">
        <v>410</v>
      </c>
      <c r="B385" s="64" t="s">
        <v>410</v>
      </c>
      <c r="C385" s="65" t="s">
        <v>5566</v>
      </c>
      <c r="D385" s="66">
        <v>3</v>
      </c>
      <c r="E385" s="67" t="s">
        <v>132</v>
      </c>
      <c r="F385" s="68">
        <v>35</v>
      </c>
      <c r="G385" s="65"/>
      <c r="H385" s="69"/>
      <c r="I385" s="70"/>
      <c r="J385" s="70"/>
      <c r="K385" s="34" t="s">
        <v>65</v>
      </c>
      <c r="L385" s="77">
        <v>385</v>
      </c>
      <c r="M385" s="77"/>
      <c r="N385" s="72"/>
      <c r="O385" s="79" t="s">
        <v>176</v>
      </c>
      <c r="P385" s="81">
        <v>43677.62501157408</v>
      </c>
      <c r="Q385" s="79" t="s">
        <v>700</v>
      </c>
      <c r="R385" s="79"/>
      <c r="S385" s="79"/>
      <c r="T385" s="79" t="s">
        <v>1005</v>
      </c>
      <c r="U385" s="79"/>
      <c r="V385" s="84" t="s">
        <v>1275</v>
      </c>
      <c r="W385" s="81">
        <v>43677.62501157408</v>
      </c>
      <c r="X385" s="84" t="s">
        <v>1566</v>
      </c>
      <c r="Y385" s="79"/>
      <c r="Z385" s="79"/>
      <c r="AA385" s="82" t="s">
        <v>1887</v>
      </c>
      <c r="AB385" s="79"/>
      <c r="AC385" s="79" t="b">
        <v>0</v>
      </c>
      <c r="AD385" s="79">
        <v>1</v>
      </c>
      <c r="AE385" s="82" t="s">
        <v>1938</v>
      </c>
      <c r="AF385" s="79" t="b">
        <v>0</v>
      </c>
      <c r="AG385" s="79" t="s">
        <v>1948</v>
      </c>
      <c r="AH385" s="79"/>
      <c r="AI385" s="82" t="s">
        <v>1938</v>
      </c>
      <c r="AJ385" s="79" t="b">
        <v>0</v>
      </c>
      <c r="AK385" s="79">
        <v>1</v>
      </c>
      <c r="AL385" s="82" t="s">
        <v>1938</v>
      </c>
      <c r="AM385" s="79" t="s">
        <v>1981</v>
      </c>
      <c r="AN385" s="79" t="b">
        <v>0</v>
      </c>
      <c r="AO385" s="82" t="s">
        <v>1887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14</v>
      </c>
      <c r="BC385" s="78" t="str">
        <f>REPLACE(INDEX(GroupVertices[Group],MATCH(Edges[[#This Row],[Vertex 2]],GroupVertices[Vertex],0)),1,1,"")</f>
        <v>14</v>
      </c>
      <c r="BD385" s="48">
        <v>1</v>
      </c>
      <c r="BE385" s="49">
        <v>5</v>
      </c>
      <c r="BF385" s="48">
        <v>0</v>
      </c>
      <c r="BG385" s="49">
        <v>0</v>
      </c>
      <c r="BH385" s="48">
        <v>0</v>
      </c>
      <c r="BI385" s="49">
        <v>0</v>
      </c>
      <c r="BJ385" s="48">
        <v>19</v>
      </c>
      <c r="BK385" s="49">
        <v>95</v>
      </c>
      <c r="BL385" s="48">
        <v>20</v>
      </c>
    </row>
    <row r="386" spans="1:64" ht="15">
      <c r="A386" s="64" t="s">
        <v>411</v>
      </c>
      <c r="B386" s="64" t="s">
        <v>410</v>
      </c>
      <c r="C386" s="65" t="s">
        <v>5566</v>
      </c>
      <c r="D386" s="66">
        <v>3</v>
      </c>
      <c r="E386" s="67" t="s">
        <v>132</v>
      </c>
      <c r="F386" s="68">
        <v>35</v>
      </c>
      <c r="G386" s="65"/>
      <c r="H386" s="69"/>
      <c r="I386" s="70"/>
      <c r="J386" s="70"/>
      <c r="K386" s="34" t="s">
        <v>65</v>
      </c>
      <c r="L386" s="77">
        <v>386</v>
      </c>
      <c r="M386" s="77"/>
      <c r="N386" s="72"/>
      <c r="O386" s="79" t="s">
        <v>495</v>
      </c>
      <c r="P386" s="81">
        <v>43677.62510416667</v>
      </c>
      <c r="Q386" s="79" t="s">
        <v>701</v>
      </c>
      <c r="R386" s="79"/>
      <c r="S386" s="79"/>
      <c r="T386" s="79" t="s">
        <v>1005</v>
      </c>
      <c r="U386" s="79"/>
      <c r="V386" s="84" t="s">
        <v>1276</v>
      </c>
      <c r="W386" s="81">
        <v>43677.62510416667</v>
      </c>
      <c r="X386" s="84" t="s">
        <v>1567</v>
      </c>
      <c r="Y386" s="79"/>
      <c r="Z386" s="79"/>
      <c r="AA386" s="82" t="s">
        <v>1888</v>
      </c>
      <c r="AB386" s="79"/>
      <c r="AC386" s="79" t="b">
        <v>0</v>
      </c>
      <c r="AD386" s="79">
        <v>0</v>
      </c>
      <c r="AE386" s="82" t="s">
        <v>1938</v>
      </c>
      <c r="AF386" s="79" t="b">
        <v>0</v>
      </c>
      <c r="AG386" s="79" t="s">
        <v>1948</v>
      </c>
      <c r="AH386" s="79"/>
      <c r="AI386" s="82" t="s">
        <v>1938</v>
      </c>
      <c r="AJ386" s="79" t="b">
        <v>0</v>
      </c>
      <c r="AK386" s="79">
        <v>1</v>
      </c>
      <c r="AL386" s="82" t="s">
        <v>1887</v>
      </c>
      <c r="AM386" s="79" t="s">
        <v>1982</v>
      </c>
      <c r="AN386" s="79" t="b">
        <v>0</v>
      </c>
      <c r="AO386" s="82" t="s">
        <v>1887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14</v>
      </c>
      <c r="BC386" s="78" t="str">
        <f>REPLACE(INDEX(GroupVertices[Group],MATCH(Edges[[#This Row],[Vertex 2]],GroupVertices[Vertex],0)),1,1,"")</f>
        <v>14</v>
      </c>
      <c r="BD386" s="48">
        <v>0</v>
      </c>
      <c r="BE386" s="49">
        <v>0</v>
      </c>
      <c r="BF386" s="48">
        <v>0</v>
      </c>
      <c r="BG386" s="49">
        <v>0</v>
      </c>
      <c r="BH386" s="48">
        <v>0</v>
      </c>
      <c r="BI386" s="49">
        <v>0</v>
      </c>
      <c r="BJ386" s="48">
        <v>19</v>
      </c>
      <c r="BK386" s="49">
        <v>100</v>
      </c>
      <c r="BL386" s="48">
        <v>19</v>
      </c>
    </row>
    <row r="387" spans="1:64" ht="15">
      <c r="A387" s="64" t="s">
        <v>411</v>
      </c>
      <c r="B387" s="64" t="s">
        <v>413</v>
      </c>
      <c r="C387" s="65" t="s">
        <v>5566</v>
      </c>
      <c r="D387" s="66">
        <v>3</v>
      </c>
      <c r="E387" s="67" t="s">
        <v>132</v>
      </c>
      <c r="F387" s="68">
        <v>35</v>
      </c>
      <c r="G387" s="65"/>
      <c r="H387" s="69"/>
      <c r="I387" s="70"/>
      <c r="J387" s="70"/>
      <c r="K387" s="34" t="s">
        <v>65</v>
      </c>
      <c r="L387" s="77">
        <v>387</v>
      </c>
      <c r="M387" s="77"/>
      <c r="N387" s="72"/>
      <c r="O387" s="79" t="s">
        <v>495</v>
      </c>
      <c r="P387" s="81">
        <v>43690.72372685185</v>
      </c>
      <c r="Q387" s="79" t="s">
        <v>702</v>
      </c>
      <c r="R387" s="79"/>
      <c r="S387" s="79"/>
      <c r="T387" s="79" t="s">
        <v>893</v>
      </c>
      <c r="U387" s="79"/>
      <c r="V387" s="84" t="s">
        <v>1276</v>
      </c>
      <c r="W387" s="81">
        <v>43690.72372685185</v>
      </c>
      <c r="X387" s="84" t="s">
        <v>1568</v>
      </c>
      <c r="Y387" s="79"/>
      <c r="Z387" s="79"/>
      <c r="AA387" s="82" t="s">
        <v>1889</v>
      </c>
      <c r="AB387" s="79"/>
      <c r="AC387" s="79" t="b">
        <v>0</v>
      </c>
      <c r="AD387" s="79">
        <v>0</v>
      </c>
      <c r="AE387" s="82" t="s">
        <v>1938</v>
      </c>
      <c r="AF387" s="79" t="b">
        <v>1</v>
      </c>
      <c r="AG387" s="79" t="s">
        <v>1948</v>
      </c>
      <c r="AH387" s="79"/>
      <c r="AI387" s="82" t="s">
        <v>1884</v>
      </c>
      <c r="AJ387" s="79" t="b">
        <v>0</v>
      </c>
      <c r="AK387" s="79">
        <v>4</v>
      </c>
      <c r="AL387" s="82" t="s">
        <v>1893</v>
      </c>
      <c r="AM387" s="79" t="s">
        <v>1982</v>
      </c>
      <c r="AN387" s="79" t="b">
        <v>0</v>
      </c>
      <c r="AO387" s="82" t="s">
        <v>1893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14</v>
      </c>
      <c r="BC387" s="78" t="str">
        <f>REPLACE(INDEX(GroupVertices[Group],MATCH(Edges[[#This Row],[Vertex 2]],GroupVertices[Vertex],0)),1,1,"")</f>
        <v>14</v>
      </c>
      <c r="BD387" s="48">
        <v>1</v>
      </c>
      <c r="BE387" s="49">
        <v>5</v>
      </c>
      <c r="BF387" s="48">
        <v>0</v>
      </c>
      <c r="BG387" s="49">
        <v>0</v>
      </c>
      <c r="BH387" s="48">
        <v>0</v>
      </c>
      <c r="BI387" s="49">
        <v>0</v>
      </c>
      <c r="BJ387" s="48">
        <v>19</v>
      </c>
      <c r="BK387" s="49">
        <v>95</v>
      </c>
      <c r="BL387" s="48">
        <v>20</v>
      </c>
    </row>
    <row r="388" spans="1:64" ht="15">
      <c r="A388" s="64" t="s">
        <v>412</v>
      </c>
      <c r="B388" s="64" t="s">
        <v>489</v>
      </c>
      <c r="C388" s="65" t="s">
        <v>5566</v>
      </c>
      <c r="D388" s="66">
        <v>3</v>
      </c>
      <c r="E388" s="67" t="s">
        <v>132</v>
      </c>
      <c r="F388" s="68">
        <v>35</v>
      </c>
      <c r="G388" s="65"/>
      <c r="H388" s="69"/>
      <c r="I388" s="70"/>
      <c r="J388" s="70"/>
      <c r="K388" s="34" t="s">
        <v>65</v>
      </c>
      <c r="L388" s="77">
        <v>388</v>
      </c>
      <c r="M388" s="77"/>
      <c r="N388" s="72"/>
      <c r="O388" s="79" t="s">
        <v>495</v>
      </c>
      <c r="P388" s="81">
        <v>43684.49178240741</v>
      </c>
      <c r="Q388" s="79" t="s">
        <v>703</v>
      </c>
      <c r="R388" s="79"/>
      <c r="S388" s="79"/>
      <c r="T388" s="79" t="s">
        <v>1006</v>
      </c>
      <c r="U388" s="84" t="s">
        <v>1102</v>
      </c>
      <c r="V388" s="84" t="s">
        <v>1102</v>
      </c>
      <c r="W388" s="81">
        <v>43684.49178240741</v>
      </c>
      <c r="X388" s="84" t="s">
        <v>1569</v>
      </c>
      <c r="Y388" s="79"/>
      <c r="Z388" s="79"/>
      <c r="AA388" s="82" t="s">
        <v>1890</v>
      </c>
      <c r="AB388" s="79"/>
      <c r="AC388" s="79" t="b">
        <v>0</v>
      </c>
      <c r="AD388" s="79">
        <v>1</v>
      </c>
      <c r="AE388" s="82" t="s">
        <v>1938</v>
      </c>
      <c r="AF388" s="79" t="b">
        <v>0</v>
      </c>
      <c r="AG388" s="79" t="s">
        <v>1948</v>
      </c>
      <c r="AH388" s="79"/>
      <c r="AI388" s="82" t="s">
        <v>1938</v>
      </c>
      <c r="AJ388" s="79" t="b">
        <v>0</v>
      </c>
      <c r="AK388" s="79">
        <v>0</v>
      </c>
      <c r="AL388" s="82" t="s">
        <v>1938</v>
      </c>
      <c r="AM388" s="79" t="s">
        <v>1962</v>
      </c>
      <c r="AN388" s="79" t="b">
        <v>0</v>
      </c>
      <c r="AO388" s="82" t="s">
        <v>1890</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4</v>
      </c>
      <c r="BC388" s="78" t="str">
        <f>REPLACE(INDEX(GroupVertices[Group],MATCH(Edges[[#This Row],[Vertex 2]],GroupVertices[Vertex],0)),1,1,"")</f>
        <v>4</v>
      </c>
      <c r="BD388" s="48"/>
      <c r="BE388" s="49"/>
      <c r="BF388" s="48"/>
      <c r="BG388" s="49"/>
      <c r="BH388" s="48"/>
      <c r="BI388" s="49"/>
      <c r="BJ388" s="48"/>
      <c r="BK388" s="49"/>
      <c r="BL388" s="48"/>
    </row>
    <row r="389" spans="1:64" ht="15">
      <c r="A389" s="64" t="s">
        <v>412</v>
      </c>
      <c r="B389" s="64" t="s">
        <v>490</v>
      </c>
      <c r="C389" s="65" t="s">
        <v>5566</v>
      </c>
      <c r="D389" s="66">
        <v>3</v>
      </c>
      <c r="E389" s="67" t="s">
        <v>132</v>
      </c>
      <c r="F389" s="68">
        <v>35</v>
      </c>
      <c r="G389" s="65"/>
      <c r="H389" s="69"/>
      <c r="I389" s="70"/>
      <c r="J389" s="70"/>
      <c r="K389" s="34" t="s">
        <v>65</v>
      </c>
      <c r="L389" s="77">
        <v>389</v>
      </c>
      <c r="M389" s="77"/>
      <c r="N389" s="72"/>
      <c r="O389" s="79" t="s">
        <v>495</v>
      </c>
      <c r="P389" s="81">
        <v>43684.49178240741</v>
      </c>
      <c r="Q389" s="79" t="s">
        <v>703</v>
      </c>
      <c r="R389" s="79"/>
      <c r="S389" s="79"/>
      <c r="T389" s="79" t="s">
        <v>1006</v>
      </c>
      <c r="U389" s="84" t="s">
        <v>1102</v>
      </c>
      <c r="V389" s="84" t="s">
        <v>1102</v>
      </c>
      <c r="W389" s="81">
        <v>43684.49178240741</v>
      </c>
      <c r="X389" s="84" t="s">
        <v>1569</v>
      </c>
      <c r="Y389" s="79"/>
      <c r="Z389" s="79"/>
      <c r="AA389" s="82" t="s">
        <v>1890</v>
      </c>
      <c r="AB389" s="79"/>
      <c r="AC389" s="79" t="b">
        <v>0</v>
      </c>
      <c r="AD389" s="79">
        <v>1</v>
      </c>
      <c r="AE389" s="82" t="s">
        <v>1938</v>
      </c>
      <c r="AF389" s="79" t="b">
        <v>0</v>
      </c>
      <c r="AG389" s="79" t="s">
        <v>1948</v>
      </c>
      <c r="AH389" s="79"/>
      <c r="AI389" s="82" t="s">
        <v>1938</v>
      </c>
      <c r="AJ389" s="79" t="b">
        <v>0</v>
      </c>
      <c r="AK389" s="79">
        <v>0</v>
      </c>
      <c r="AL389" s="82" t="s">
        <v>1938</v>
      </c>
      <c r="AM389" s="79" t="s">
        <v>1962</v>
      </c>
      <c r="AN389" s="79" t="b">
        <v>0</v>
      </c>
      <c r="AO389" s="82" t="s">
        <v>1890</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4</v>
      </c>
      <c r="BD389" s="48">
        <v>0</v>
      </c>
      <c r="BE389" s="49">
        <v>0</v>
      </c>
      <c r="BF389" s="48">
        <v>0</v>
      </c>
      <c r="BG389" s="49">
        <v>0</v>
      </c>
      <c r="BH389" s="48">
        <v>0</v>
      </c>
      <c r="BI389" s="49">
        <v>0</v>
      </c>
      <c r="BJ389" s="48">
        <v>42</v>
      </c>
      <c r="BK389" s="49">
        <v>100</v>
      </c>
      <c r="BL389" s="48">
        <v>42</v>
      </c>
    </row>
    <row r="390" spans="1:64" ht="15">
      <c r="A390" s="64" t="s">
        <v>412</v>
      </c>
      <c r="B390" s="64" t="s">
        <v>491</v>
      </c>
      <c r="C390" s="65" t="s">
        <v>5566</v>
      </c>
      <c r="D390" s="66">
        <v>3</v>
      </c>
      <c r="E390" s="67" t="s">
        <v>132</v>
      </c>
      <c r="F390" s="68">
        <v>35</v>
      </c>
      <c r="G390" s="65"/>
      <c r="H390" s="69"/>
      <c r="I390" s="70"/>
      <c r="J390" s="70"/>
      <c r="K390" s="34" t="s">
        <v>65</v>
      </c>
      <c r="L390" s="77">
        <v>390</v>
      </c>
      <c r="M390" s="77"/>
      <c r="N390" s="72"/>
      <c r="O390" s="79" t="s">
        <v>495</v>
      </c>
      <c r="P390" s="81">
        <v>43690.729108796295</v>
      </c>
      <c r="Q390" s="79" t="s">
        <v>704</v>
      </c>
      <c r="R390" s="84" t="s">
        <v>811</v>
      </c>
      <c r="S390" s="79" t="s">
        <v>846</v>
      </c>
      <c r="T390" s="79" t="s">
        <v>1007</v>
      </c>
      <c r="U390" s="84" t="s">
        <v>1103</v>
      </c>
      <c r="V390" s="84" t="s">
        <v>1103</v>
      </c>
      <c r="W390" s="81">
        <v>43690.729108796295</v>
      </c>
      <c r="X390" s="84" t="s">
        <v>1570</v>
      </c>
      <c r="Y390" s="79"/>
      <c r="Z390" s="79"/>
      <c r="AA390" s="82" t="s">
        <v>1891</v>
      </c>
      <c r="AB390" s="79"/>
      <c r="AC390" s="79" t="b">
        <v>0</v>
      </c>
      <c r="AD390" s="79">
        <v>3</v>
      </c>
      <c r="AE390" s="82" t="s">
        <v>1938</v>
      </c>
      <c r="AF390" s="79" t="b">
        <v>0</v>
      </c>
      <c r="AG390" s="79" t="s">
        <v>1948</v>
      </c>
      <c r="AH390" s="79"/>
      <c r="AI390" s="82" t="s">
        <v>1938</v>
      </c>
      <c r="AJ390" s="79" t="b">
        <v>0</v>
      </c>
      <c r="AK390" s="79">
        <v>2</v>
      </c>
      <c r="AL390" s="82" t="s">
        <v>1938</v>
      </c>
      <c r="AM390" s="79" t="s">
        <v>1959</v>
      </c>
      <c r="AN390" s="79" t="b">
        <v>0</v>
      </c>
      <c r="AO390" s="82" t="s">
        <v>1891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c r="BE390" s="49"/>
      <c r="BF390" s="48"/>
      <c r="BG390" s="49"/>
      <c r="BH390" s="48"/>
      <c r="BI390" s="49"/>
      <c r="BJ390" s="48"/>
      <c r="BK390" s="49"/>
      <c r="BL390" s="48"/>
    </row>
    <row r="391" spans="1:64" ht="15">
      <c r="A391" s="64" t="s">
        <v>412</v>
      </c>
      <c r="B391" s="64" t="s">
        <v>492</v>
      </c>
      <c r="C391" s="65" t="s">
        <v>5566</v>
      </c>
      <c r="D391" s="66">
        <v>3</v>
      </c>
      <c r="E391" s="67" t="s">
        <v>132</v>
      </c>
      <c r="F391" s="68">
        <v>35</v>
      </c>
      <c r="G391" s="65"/>
      <c r="H391" s="69"/>
      <c r="I391" s="70"/>
      <c r="J391" s="70"/>
      <c r="K391" s="34" t="s">
        <v>65</v>
      </c>
      <c r="L391" s="77">
        <v>391</v>
      </c>
      <c r="M391" s="77"/>
      <c r="N391" s="72"/>
      <c r="O391" s="79" t="s">
        <v>495</v>
      </c>
      <c r="P391" s="81">
        <v>43690.729108796295</v>
      </c>
      <c r="Q391" s="79" t="s">
        <v>704</v>
      </c>
      <c r="R391" s="84" t="s">
        <v>811</v>
      </c>
      <c r="S391" s="79" t="s">
        <v>846</v>
      </c>
      <c r="T391" s="79" t="s">
        <v>1007</v>
      </c>
      <c r="U391" s="84" t="s">
        <v>1103</v>
      </c>
      <c r="V391" s="84" t="s">
        <v>1103</v>
      </c>
      <c r="W391" s="81">
        <v>43690.729108796295</v>
      </c>
      <c r="X391" s="84" t="s">
        <v>1570</v>
      </c>
      <c r="Y391" s="79"/>
      <c r="Z391" s="79"/>
      <c r="AA391" s="82" t="s">
        <v>1891</v>
      </c>
      <c r="AB391" s="79"/>
      <c r="AC391" s="79" t="b">
        <v>0</v>
      </c>
      <c r="AD391" s="79">
        <v>3</v>
      </c>
      <c r="AE391" s="82" t="s">
        <v>1938</v>
      </c>
      <c r="AF391" s="79" t="b">
        <v>0</v>
      </c>
      <c r="AG391" s="79" t="s">
        <v>1948</v>
      </c>
      <c r="AH391" s="79"/>
      <c r="AI391" s="82" t="s">
        <v>1938</v>
      </c>
      <c r="AJ391" s="79" t="b">
        <v>0</v>
      </c>
      <c r="AK391" s="79">
        <v>2</v>
      </c>
      <c r="AL391" s="82" t="s">
        <v>1938</v>
      </c>
      <c r="AM391" s="79" t="s">
        <v>1959</v>
      </c>
      <c r="AN391" s="79" t="b">
        <v>0</v>
      </c>
      <c r="AO391" s="82" t="s">
        <v>1891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4</v>
      </c>
      <c r="BD391" s="48">
        <v>0</v>
      </c>
      <c r="BE391" s="49">
        <v>0</v>
      </c>
      <c r="BF391" s="48">
        <v>0</v>
      </c>
      <c r="BG391" s="49">
        <v>0</v>
      </c>
      <c r="BH391" s="48">
        <v>0</v>
      </c>
      <c r="BI391" s="49">
        <v>0</v>
      </c>
      <c r="BJ391" s="48">
        <v>35</v>
      </c>
      <c r="BK391" s="49">
        <v>100</v>
      </c>
      <c r="BL391" s="48">
        <v>35</v>
      </c>
    </row>
    <row r="392" spans="1:64" ht="15">
      <c r="A392" s="64" t="s">
        <v>412</v>
      </c>
      <c r="B392" s="64" t="s">
        <v>398</v>
      </c>
      <c r="C392" s="65" t="s">
        <v>5566</v>
      </c>
      <c r="D392" s="66">
        <v>3</v>
      </c>
      <c r="E392" s="67" t="s">
        <v>132</v>
      </c>
      <c r="F392" s="68">
        <v>35</v>
      </c>
      <c r="G392" s="65"/>
      <c r="H392" s="69"/>
      <c r="I392" s="70"/>
      <c r="J392" s="70"/>
      <c r="K392" s="34" t="s">
        <v>65</v>
      </c>
      <c r="L392" s="77">
        <v>392</v>
      </c>
      <c r="M392" s="77"/>
      <c r="N392" s="72"/>
      <c r="O392" s="79" t="s">
        <v>495</v>
      </c>
      <c r="P392" s="81">
        <v>43685.60450231482</v>
      </c>
      <c r="Q392" s="79" t="s">
        <v>564</v>
      </c>
      <c r="R392" s="79"/>
      <c r="S392" s="79"/>
      <c r="T392" s="79"/>
      <c r="U392" s="79"/>
      <c r="V392" s="84" t="s">
        <v>1277</v>
      </c>
      <c r="W392" s="81">
        <v>43685.60450231482</v>
      </c>
      <c r="X392" s="84" t="s">
        <v>1571</v>
      </c>
      <c r="Y392" s="79"/>
      <c r="Z392" s="79"/>
      <c r="AA392" s="82" t="s">
        <v>1892</v>
      </c>
      <c r="AB392" s="79"/>
      <c r="AC392" s="79" t="b">
        <v>0</v>
      </c>
      <c r="AD392" s="79">
        <v>0</v>
      </c>
      <c r="AE392" s="82" t="s">
        <v>1938</v>
      </c>
      <c r="AF392" s="79" t="b">
        <v>1</v>
      </c>
      <c r="AG392" s="79" t="s">
        <v>1948</v>
      </c>
      <c r="AH392" s="79"/>
      <c r="AI392" s="82" t="s">
        <v>1845</v>
      </c>
      <c r="AJ392" s="79" t="b">
        <v>0</v>
      </c>
      <c r="AK392" s="79">
        <v>4</v>
      </c>
      <c r="AL392" s="82" t="s">
        <v>1847</v>
      </c>
      <c r="AM392" s="79" t="s">
        <v>1963</v>
      </c>
      <c r="AN392" s="79" t="b">
        <v>0</v>
      </c>
      <c r="AO392" s="82" t="s">
        <v>1847</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4</v>
      </c>
      <c r="BC392" s="78" t="str">
        <f>REPLACE(INDEX(GroupVertices[Group],MATCH(Edges[[#This Row],[Vertex 2]],GroupVertices[Vertex],0)),1,1,"")</f>
        <v>4</v>
      </c>
      <c r="BD392" s="48">
        <v>0</v>
      </c>
      <c r="BE392" s="49">
        <v>0</v>
      </c>
      <c r="BF392" s="48">
        <v>2</v>
      </c>
      <c r="BG392" s="49">
        <v>7.6923076923076925</v>
      </c>
      <c r="BH392" s="48">
        <v>0</v>
      </c>
      <c r="BI392" s="49">
        <v>0</v>
      </c>
      <c r="BJ392" s="48">
        <v>24</v>
      </c>
      <c r="BK392" s="49">
        <v>92.3076923076923</v>
      </c>
      <c r="BL392" s="48">
        <v>26</v>
      </c>
    </row>
    <row r="393" spans="1:64" ht="15">
      <c r="A393" s="64" t="s">
        <v>413</v>
      </c>
      <c r="B393" s="64" t="s">
        <v>413</v>
      </c>
      <c r="C393" s="65" t="s">
        <v>5566</v>
      </c>
      <c r="D393" s="66">
        <v>3</v>
      </c>
      <c r="E393" s="67" t="s">
        <v>132</v>
      </c>
      <c r="F393" s="68">
        <v>35</v>
      </c>
      <c r="G393" s="65"/>
      <c r="H393" s="69"/>
      <c r="I393" s="70"/>
      <c r="J393" s="70"/>
      <c r="K393" s="34" t="s">
        <v>65</v>
      </c>
      <c r="L393" s="77">
        <v>393</v>
      </c>
      <c r="M393" s="77"/>
      <c r="N393" s="72"/>
      <c r="O393" s="79" t="s">
        <v>176</v>
      </c>
      <c r="P393" s="81">
        <v>43690.72362268518</v>
      </c>
      <c r="Q393" s="79" t="s">
        <v>705</v>
      </c>
      <c r="R393" s="84" t="s">
        <v>812</v>
      </c>
      <c r="S393" s="79" t="s">
        <v>841</v>
      </c>
      <c r="T393" s="79" t="s">
        <v>893</v>
      </c>
      <c r="U393" s="79"/>
      <c r="V393" s="84" t="s">
        <v>1278</v>
      </c>
      <c r="W393" s="81">
        <v>43690.72362268518</v>
      </c>
      <c r="X393" s="84" t="s">
        <v>1572</v>
      </c>
      <c r="Y393" s="79"/>
      <c r="Z393" s="79"/>
      <c r="AA393" s="82" t="s">
        <v>1893</v>
      </c>
      <c r="AB393" s="79"/>
      <c r="AC393" s="79" t="b">
        <v>0</v>
      </c>
      <c r="AD393" s="79">
        <v>9</v>
      </c>
      <c r="AE393" s="82" t="s">
        <v>1938</v>
      </c>
      <c r="AF393" s="79" t="b">
        <v>1</v>
      </c>
      <c r="AG393" s="79" t="s">
        <v>1948</v>
      </c>
      <c r="AH393" s="79"/>
      <c r="AI393" s="82" t="s">
        <v>1884</v>
      </c>
      <c r="AJ393" s="79" t="b">
        <v>0</v>
      </c>
      <c r="AK393" s="79">
        <v>4</v>
      </c>
      <c r="AL393" s="82" t="s">
        <v>1938</v>
      </c>
      <c r="AM393" s="79" t="s">
        <v>1983</v>
      </c>
      <c r="AN393" s="79" t="b">
        <v>0</v>
      </c>
      <c r="AO393" s="82" t="s">
        <v>1893</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14</v>
      </c>
      <c r="BC393" s="78" t="str">
        <f>REPLACE(INDEX(GroupVertices[Group],MATCH(Edges[[#This Row],[Vertex 2]],GroupVertices[Vertex],0)),1,1,"")</f>
        <v>14</v>
      </c>
      <c r="BD393" s="48">
        <v>1</v>
      </c>
      <c r="BE393" s="49">
        <v>5.882352941176471</v>
      </c>
      <c r="BF393" s="48">
        <v>0</v>
      </c>
      <c r="BG393" s="49">
        <v>0</v>
      </c>
      <c r="BH393" s="48">
        <v>0</v>
      </c>
      <c r="BI393" s="49">
        <v>0</v>
      </c>
      <c r="BJ393" s="48">
        <v>16</v>
      </c>
      <c r="BK393" s="49">
        <v>94.11764705882354</v>
      </c>
      <c r="BL393" s="48">
        <v>17</v>
      </c>
    </row>
    <row r="394" spans="1:64" ht="15">
      <c r="A394" s="64" t="s">
        <v>414</v>
      </c>
      <c r="B394" s="64" t="s">
        <v>413</v>
      </c>
      <c r="C394" s="65" t="s">
        <v>5566</v>
      </c>
      <c r="D394" s="66">
        <v>3</v>
      </c>
      <c r="E394" s="67" t="s">
        <v>132</v>
      </c>
      <c r="F394" s="68">
        <v>35</v>
      </c>
      <c r="G394" s="65"/>
      <c r="H394" s="69"/>
      <c r="I394" s="70"/>
      <c r="J394" s="70"/>
      <c r="K394" s="34" t="s">
        <v>65</v>
      </c>
      <c r="L394" s="77">
        <v>394</v>
      </c>
      <c r="M394" s="77"/>
      <c r="N394" s="72"/>
      <c r="O394" s="79" t="s">
        <v>495</v>
      </c>
      <c r="P394" s="81">
        <v>43690.73650462963</v>
      </c>
      <c r="Q394" s="79" t="s">
        <v>702</v>
      </c>
      <c r="R394" s="79"/>
      <c r="S394" s="79"/>
      <c r="T394" s="79" t="s">
        <v>893</v>
      </c>
      <c r="U394" s="79"/>
      <c r="V394" s="84" t="s">
        <v>1279</v>
      </c>
      <c r="W394" s="81">
        <v>43690.73650462963</v>
      </c>
      <c r="X394" s="84" t="s">
        <v>1573</v>
      </c>
      <c r="Y394" s="79"/>
      <c r="Z394" s="79"/>
      <c r="AA394" s="82" t="s">
        <v>1894</v>
      </c>
      <c r="AB394" s="79"/>
      <c r="AC394" s="79" t="b">
        <v>0</v>
      </c>
      <c r="AD394" s="79">
        <v>0</v>
      </c>
      <c r="AE394" s="82" t="s">
        <v>1938</v>
      </c>
      <c r="AF394" s="79" t="b">
        <v>1</v>
      </c>
      <c r="AG394" s="79" t="s">
        <v>1948</v>
      </c>
      <c r="AH394" s="79"/>
      <c r="AI394" s="82" t="s">
        <v>1884</v>
      </c>
      <c r="AJ394" s="79" t="b">
        <v>0</v>
      </c>
      <c r="AK394" s="79">
        <v>4</v>
      </c>
      <c r="AL394" s="82" t="s">
        <v>1893</v>
      </c>
      <c r="AM394" s="79" t="s">
        <v>1959</v>
      </c>
      <c r="AN394" s="79" t="b">
        <v>0</v>
      </c>
      <c r="AO394" s="82" t="s">
        <v>1893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14</v>
      </c>
      <c r="BC394" s="78" t="str">
        <f>REPLACE(INDEX(GroupVertices[Group],MATCH(Edges[[#This Row],[Vertex 2]],GroupVertices[Vertex],0)),1,1,"")</f>
        <v>14</v>
      </c>
      <c r="BD394" s="48">
        <v>1</v>
      </c>
      <c r="BE394" s="49">
        <v>5</v>
      </c>
      <c r="BF394" s="48">
        <v>0</v>
      </c>
      <c r="BG394" s="49">
        <v>0</v>
      </c>
      <c r="BH394" s="48">
        <v>0</v>
      </c>
      <c r="BI394" s="49">
        <v>0</v>
      </c>
      <c r="BJ394" s="48">
        <v>19</v>
      </c>
      <c r="BK394" s="49">
        <v>95</v>
      </c>
      <c r="BL394" s="48">
        <v>20</v>
      </c>
    </row>
    <row r="395" spans="1:64" ht="15">
      <c r="A395" s="64" t="s">
        <v>415</v>
      </c>
      <c r="B395" s="64" t="s">
        <v>493</v>
      </c>
      <c r="C395" s="65" t="s">
        <v>5566</v>
      </c>
      <c r="D395" s="66">
        <v>3</v>
      </c>
      <c r="E395" s="67" t="s">
        <v>132</v>
      </c>
      <c r="F395" s="68">
        <v>35</v>
      </c>
      <c r="G395" s="65"/>
      <c r="H395" s="69"/>
      <c r="I395" s="70"/>
      <c r="J395" s="70"/>
      <c r="K395" s="34" t="s">
        <v>65</v>
      </c>
      <c r="L395" s="77">
        <v>395</v>
      </c>
      <c r="M395" s="77"/>
      <c r="N395" s="72"/>
      <c r="O395" s="79" t="s">
        <v>495</v>
      </c>
      <c r="P395" s="81">
        <v>43690.78125</v>
      </c>
      <c r="Q395" s="79" t="s">
        <v>706</v>
      </c>
      <c r="R395" s="79"/>
      <c r="S395" s="79"/>
      <c r="T395" s="79" t="s">
        <v>1008</v>
      </c>
      <c r="U395" s="84" t="s">
        <v>1104</v>
      </c>
      <c r="V395" s="84" t="s">
        <v>1104</v>
      </c>
      <c r="W395" s="81">
        <v>43690.78125</v>
      </c>
      <c r="X395" s="84" t="s">
        <v>1574</v>
      </c>
      <c r="Y395" s="79"/>
      <c r="Z395" s="79"/>
      <c r="AA395" s="82" t="s">
        <v>1895</v>
      </c>
      <c r="AB395" s="79"/>
      <c r="AC395" s="79" t="b">
        <v>0</v>
      </c>
      <c r="AD395" s="79">
        <v>0</v>
      </c>
      <c r="AE395" s="82" t="s">
        <v>1938</v>
      </c>
      <c r="AF395" s="79" t="b">
        <v>0</v>
      </c>
      <c r="AG395" s="79" t="s">
        <v>1948</v>
      </c>
      <c r="AH395" s="79"/>
      <c r="AI395" s="82" t="s">
        <v>1938</v>
      </c>
      <c r="AJ395" s="79" t="b">
        <v>0</v>
      </c>
      <c r="AK395" s="79">
        <v>0</v>
      </c>
      <c r="AL395" s="82" t="s">
        <v>1938</v>
      </c>
      <c r="AM395" s="79" t="s">
        <v>1965</v>
      </c>
      <c r="AN395" s="79" t="b">
        <v>0</v>
      </c>
      <c r="AO395" s="82" t="s">
        <v>1895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4</v>
      </c>
      <c r="BC395" s="78" t="str">
        <f>REPLACE(INDEX(GroupVertices[Group],MATCH(Edges[[#This Row],[Vertex 2]],GroupVertices[Vertex],0)),1,1,"")</f>
        <v>4</v>
      </c>
      <c r="BD395" s="48">
        <v>2</v>
      </c>
      <c r="BE395" s="49">
        <v>7.407407407407407</v>
      </c>
      <c r="BF395" s="48">
        <v>0</v>
      </c>
      <c r="BG395" s="49">
        <v>0</v>
      </c>
      <c r="BH395" s="48">
        <v>0</v>
      </c>
      <c r="BI395" s="49">
        <v>0</v>
      </c>
      <c r="BJ395" s="48">
        <v>25</v>
      </c>
      <c r="BK395" s="49">
        <v>92.5925925925926</v>
      </c>
      <c r="BL395" s="48">
        <v>27</v>
      </c>
    </row>
    <row r="396" spans="1:64" ht="15">
      <c r="A396" s="64" t="s">
        <v>398</v>
      </c>
      <c r="B396" s="64" t="s">
        <v>398</v>
      </c>
      <c r="C396" s="65" t="s">
        <v>5567</v>
      </c>
      <c r="D396" s="66">
        <v>6.5</v>
      </c>
      <c r="E396" s="67" t="s">
        <v>136</v>
      </c>
      <c r="F396" s="68">
        <v>23.5</v>
      </c>
      <c r="G396" s="65"/>
      <c r="H396" s="69"/>
      <c r="I396" s="70"/>
      <c r="J396" s="70"/>
      <c r="K396" s="34" t="s">
        <v>65</v>
      </c>
      <c r="L396" s="77">
        <v>396</v>
      </c>
      <c r="M396" s="77"/>
      <c r="N396" s="72"/>
      <c r="O396" s="79" t="s">
        <v>176</v>
      </c>
      <c r="P396" s="81">
        <v>43682.57298611111</v>
      </c>
      <c r="Q396" s="79" t="s">
        <v>707</v>
      </c>
      <c r="R396" s="84" t="s">
        <v>813</v>
      </c>
      <c r="S396" s="79" t="s">
        <v>873</v>
      </c>
      <c r="T396" s="79" t="s">
        <v>893</v>
      </c>
      <c r="U396" s="84" t="s">
        <v>1105</v>
      </c>
      <c r="V396" s="84" t="s">
        <v>1105</v>
      </c>
      <c r="W396" s="81">
        <v>43682.57298611111</v>
      </c>
      <c r="X396" s="84" t="s">
        <v>1575</v>
      </c>
      <c r="Y396" s="79"/>
      <c r="Z396" s="79"/>
      <c r="AA396" s="82" t="s">
        <v>1896</v>
      </c>
      <c r="AB396" s="79"/>
      <c r="AC396" s="79" t="b">
        <v>0</v>
      </c>
      <c r="AD396" s="79">
        <v>0</v>
      </c>
      <c r="AE396" s="82" t="s">
        <v>1938</v>
      </c>
      <c r="AF396" s="79" t="b">
        <v>0</v>
      </c>
      <c r="AG396" s="79" t="s">
        <v>1948</v>
      </c>
      <c r="AH396" s="79"/>
      <c r="AI396" s="82" t="s">
        <v>1938</v>
      </c>
      <c r="AJ396" s="79" t="b">
        <v>0</v>
      </c>
      <c r="AK396" s="79">
        <v>0</v>
      </c>
      <c r="AL396" s="82" t="s">
        <v>1938</v>
      </c>
      <c r="AM396" s="79" t="s">
        <v>1962</v>
      </c>
      <c r="AN396" s="79" t="b">
        <v>0</v>
      </c>
      <c r="AO396" s="82" t="s">
        <v>1896</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4</v>
      </c>
      <c r="BC396" s="78" t="str">
        <f>REPLACE(INDEX(GroupVertices[Group],MATCH(Edges[[#This Row],[Vertex 2]],GroupVertices[Vertex],0)),1,1,"")</f>
        <v>4</v>
      </c>
      <c r="BD396" s="48">
        <v>2</v>
      </c>
      <c r="BE396" s="49">
        <v>4.545454545454546</v>
      </c>
      <c r="BF396" s="48">
        <v>1</v>
      </c>
      <c r="BG396" s="49">
        <v>2.272727272727273</v>
      </c>
      <c r="BH396" s="48">
        <v>0</v>
      </c>
      <c r="BI396" s="49">
        <v>0</v>
      </c>
      <c r="BJ396" s="48">
        <v>41</v>
      </c>
      <c r="BK396" s="49">
        <v>93.18181818181819</v>
      </c>
      <c r="BL396" s="48">
        <v>44</v>
      </c>
    </row>
    <row r="397" spans="1:64" ht="15">
      <c r="A397" s="64" t="s">
        <v>398</v>
      </c>
      <c r="B397" s="64" t="s">
        <v>398</v>
      </c>
      <c r="C397" s="65" t="s">
        <v>5567</v>
      </c>
      <c r="D397" s="66">
        <v>6.5</v>
      </c>
      <c r="E397" s="67" t="s">
        <v>136</v>
      </c>
      <c r="F397" s="68">
        <v>23.5</v>
      </c>
      <c r="G397" s="65"/>
      <c r="H397" s="69"/>
      <c r="I397" s="70"/>
      <c r="J397" s="70"/>
      <c r="K397" s="34" t="s">
        <v>65</v>
      </c>
      <c r="L397" s="77">
        <v>397</v>
      </c>
      <c r="M397" s="77"/>
      <c r="N397" s="72"/>
      <c r="O397" s="79" t="s">
        <v>176</v>
      </c>
      <c r="P397" s="81">
        <v>43690.35870370371</v>
      </c>
      <c r="Q397" s="79" t="s">
        <v>708</v>
      </c>
      <c r="R397" s="84" t="s">
        <v>814</v>
      </c>
      <c r="S397" s="79" t="s">
        <v>873</v>
      </c>
      <c r="T397" s="79" t="s">
        <v>1009</v>
      </c>
      <c r="U397" s="84" t="s">
        <v>1106</v>
      </c>
      <c r="V397" s="84" t="s">
        <v>1106</v>
      </c>
      <c r="W397" s="81">
        <v>43690.35870370371</v>
      </c>
      <c r="X397" s="84" t="s">
        <v>1576</v>
      </c>
      <c r="Y397" s="79"/>
      <c r="Z397" s="79"/>
      <c r="AA397" s="82" t="s">
        <v>1897</v>
      </c>
      <c r="AB397" s="79"/>
      <c r="AC397" s="79" t="b">
        <v>0</v>
      </c>
      <c r="AD397" s="79">
        <v>0</v>
      </c>
      <c r="AE397" s="82" t="s">
        <v>1938</v>
      </c>
      <c r="AF397" s="79" t="b">
        <v>0</v>
      </c>
      <c r="AG397" s="79" t="s">
        <v>1948</v>
      </c>
      <c r="AH397" s="79"/>
      <c r="AI397" s="82" t="s">
        <v>1938</v>
      </c>
      <c r="AJ397" s="79" t="b">
        <v>0</v>
      </c>
      <c r="AK397" s="79">
        <v>0</v>
      </c>
      <c r="AL397" s="82" t="s">
        <v>1938</v>
      </c>
      <c r="AM397" s="79" t="s">
        <v>1959</v>
      </c>
      <c r="AN397" s="79" t="b">
        <v>0</v>
      </c>
      <c r="AO397" s="82" t="s">
        <v>1897</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4</v>
      </c>
      <c r="BC397" s="78" t="str">
        <f>REPLACE(INDEX(GroupVertices[Group],MATCH(Edges[[#This Row],[Vertex 2]],GroupVertices[Vertex],0)),1,1,"")</f>
        <v>4</v>
      </c>
      <c r="BD397" s="48">
        <v>2</v>
      </c>
      <c r="BE397" s="49">
        <v>5.128205128205129</v>
      </c>
      <c r="BF397" s="48">
        <v>2</v>
      </c>
      <c r="BG397" s="49">
        <v>5.128205128205129</v>
      </c>
      <c r="BH397" s="48">
        <v>0</v>
      </c>
      <c r="BI397" s="49">
        <v>0</v>
      </c>
      <c r="BJ397" s="48">
        <v>35</v>
      </c>
      <c r="BK397" s="49">
        <v>89.74358974358974</v>
      </c>
      <c r="BL397" s="48">
        <v>39</v>
      </c>
    </row>
    <row r="398" spans="1:64" ht="15">
      <c r="A398" s="64" t="s">
        <v>415</v>
      </c>
      <c r="B398" s="64" t="s">
        <v>398</v>
      </c>
      <c r="C398" s="65" t="s">
        <v>5566</v>
      </c>
      <c r="D398" s="66">
        <v>3</v>
      </c>
      <c r="E398" s="67" t="s">
        <v>132</v>
      </c>
      <c r="F398" s="68">
        <v>35</v>
      </c>
      <c r="G398" s="65"/>
      <c r="H398" s="69"/>
      <c r="I398" s="70"/>
      <c r="J398" s="70"/>
      <c r="K398" s="34" t="s">
        <v>65</v>
      </c>
      <c r="L398" s="77">
        <v>398</v>
      </c>
      <c r="M398" s="77"/>
      <c r="N398" s="72"/>
      <c r="O398" s="79" t="s">
        <v>495</v>
      </c>
      <c r="P398" s="81">
        <v>43690.78125</v>
      </c>
      <c r="Q398" s="79" t="s">
        <v>706</v>
      </c>
      <c r="R398" s="79"/>
      <c r="S398" s="79"/>
      <c r="T398" s="79" t="s">
        <v>1008</v>
      </c>
      <c r="U398" s="84" t="s">
        <v>1104</v>
      </c>
      <c r="V398" s="84" t="s">
        <v>1104</v>
      </c>
      <c r="W398" s="81">
        <v>43690.78125</v>
      </c>
      <c r="X398" s="84" t="s">
        <v>1574</v>
      </c>
      <c r="Y398" s="79"/>
      <c r="Z398" s="79"/>
      <c r="AA398" s="82" t="s">
        <v>1895</v>
      </c>
      <c r="AB398" s="79"/>
      <c r="AC398" s="79" t="b">
        <v>0</v>
      </c>
      <c r="AD398" s="79">
        <v>0</v>
      </c>
      <c r="AE398" s="82" t="s">
        <v>1938</v>
      </c>
      <c r="AF398" s="79" t="b">
        <v>0</v>
      </c>
      <c r="AG398" s="79" t="s">
        <v>1948</v>
      </c>
      <c r="AH398" s="79"/>
      <c r="AI398" s="82" t="s">
        <v>1938</v>
      </c>
      <c r="AJ398" s="79" t="b">
        <v>0</v>
      </c>
      <c r="AK398" s="79">
        <v>0</v>
      </c>
      <c r="AL398" s="82" t="s">
        <v>1938</v>
      </c>
      <c r="AM398" s="79" t="s">
        <v>1965</v>
      </c>
      <c r="AN398" s="79" t="b">
        <v>0</v>
      </c>
      <c r="AO398" s="82" t="s">
        <v>1895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4</v>
      </c>
      <c r="BC398" s="78" t="str">
        <f>REPLACE(INDEX(GroupVertices[Group],MATCH(Edges[[#This Row],[Vertex 2]],GroupVertices[Vertex],0)),1,1,"")</f>
        <v>4</v>
      </c>
      <c r="BD398" s="48"/>
      <c r="BE398" s="49"/>
      <c r="BF398" s="48"/>
      <c r="BG398" s="49"/>
      <c r="BH398" s="48"/>
      <c r="BI398" s="49"/>
      <c r="BJ398" s="48"/>
      <c r="BK398" s="49"/>
      <c r="BL398" s="48"/>
    </row>
    <row r="399" spans="1:64" ht="15">
      <c r="A399" s="64" t="s">
        <v>416</v>
      </c>
      <c r="B399" s="64" t="s">
        <v>416</v>
      </c>
      <c r="C399" s="65" t="s">
        <v>5568</v>
      </c>
      <c r="D399" s="66">
        <v>10</v>
      </c>
      <c r="E399" s="67" t="s">
        <v>136</v>
      </c>
      <c r="F399" s="68">
        <v>12</v>
      </c>
      <c r="G399" s="65"/>
      <c r="H399" s="69"/>
      <c r="I399" s="70"/>
      <c r="J399" s="70"/>
      <c r="K399" s="34" t="s">
        <v>65</v>
      </c>
      <c r="L399" s="77">
        <v>399</v>
      </c>
      <c r="M399" s="77"/>
      <c r="N399" s="72"/>
      <c r="O399" s="79" t="s">
        <v>176</v>
      </c>
      <c r="P399" s="81">
        <v>43682.788310185184</v>
      </c>
      <c r="Q399" s="79" t="s">
        <v>709</v>
      </c>
      <c r="R399" s="84" t="s">
        <v>815</v>
      </c>
      <c r="S399" s="79" t="s">
        <v>837</v>
      </c>
      <c r="T399" s="79" t="s">
        <v>1010</v>
      </c>
      <c r="U399" s="79"/>
      <c r="V399" s="84" t="s">
        <v>1280</v>
      </c>
      <c r="W399" s="81">
        <v>43682.788310185184</v>
      </c>
      <c r="X399" s="84" t="s">
        <v>1577</v>
      </c>
      <c r="Y399" s="79"/>
      <c r="Z399" s="79"/>
      <c r="AA399" s="82" t="s">
        <v>1898</v>
      </c>
      <c r="AB399" s="79"/>
      <c r="AC399" s="79" t="b">
        <v>0</v>
      </c>
      <c r="AD399" s="79">
        <v>1</v>
      </c>
      <c r="AE399" s="82" t="s">
        <v>1938</v>
      </c>
      <c r="AF399" s="79" t="b">
        <v>0</v>
      </c>
      <c r="AG399" s="79" t="s">
        <v>1948</v>
      </c>
      <c r="AH399" s="79"/>
      <c r="AI399" s="82" t="s">
        <v>1938</v>
      </c>
      <c r="AJ399" s="79" t="b">
        <v>0</v>
      </c>
      <c r="AK399" s="79">
        <v>0</v>
      </c>
      <c r="AL399" s="82" t="s">
        <v>1938</v>
      </c>
      <c r="AM399" s="79" t="s">
        <v>1962</v>
      </c>
      <c r="AN399" s="79" t="b">
        <v>0</v>
      </c>
      <c r="AO399" s="82" t="s">
        <v>1898</v>
      </c>
      <c r="AP399" s="79" t="s">
        <v>176</v>
      </c>
      <c r="AQ399" s="79">
        <v>0</v>
      </c>
      <c r="AR399" s="79">
        <v>0</v>
      </c>
      <c r="AS399" s="79"/>
      <c r="AT399" s="79"/>
      <c r="AU399" s="79"/>
      <c r="AV399" s="79"/>
      <c r="AW399" s="79"/>
      <c r="AX399" s="79"/>
      <c r="AY399" s="79"/>
      <c r="AZ399" s="79"/>
      <c r="BA399">
        <v>7</v>
      </c>
      <c r="BB399" s="78" t="str">
        <f>REPLACE(INDEX(GroupVertices[Group],MATCH(Edges[[#This Row],[Vertex 1]],GroupVertices[Vertex],0)),1,1,"")</f>
        <v>34</v>
      </c>
      <c r="BC399" s="78" t="str">
        <f>REPLACE(INDEX(GroupVertices[Group],MATCH(Edges[[#This Row],[Vertex 2]],GroupVertices[Vertex],0)),1,1,"")</f>
        <v>34</v>
      </c>
      <c r="BD399" s="48">
        <v>0</v>
      </c>
      <c r="BE399" s="49">
        <v>0</v>
      </c>
      <c r="BF399" s="48">
        <v>0</v>
      </c>
      <c r="BG399" s="49">
        <v>0</v>
      </c>
      <c r="BH399" s="48">
        <v>0</v>
      </c>
      <c r="BI399" s="49">
        <v>0</v>
      </c>
      <c r="BJ399" s="48">
        <v>22</v>
      </c>
      <c r="BK399" s="49">
        <v>100</v>
      </c>
      <c r="BL399" s="48">
        <v>22</v>
      </c>
    </row>
    <row r="400" spans="1:64" ht="15">
      <c r="A400" s="64" t="s">
        <v>416</v>
      </c>
      <c r="B400" s="64" t="s">
        <v>416</v>
      </c>
      <c r="C400" s="65" t="s">
        <v>5568</v>
      </c>
      <c r="D400" s="66">
        <v>10</v>
      </c>
      <c r="E400" s="67" t="s">
        <v>136</v>
      </c>
      <c r="F400" s="68">
        <v>12</v>
      </c>
      <c r="G400" s="65"/>
      <c r="H400" s="69"/>
      <c r="I400" s="70"/>
      <c r="J400" s="70"/>
      <c r="K400" s="34" t="s">
        <v>65</v>
      </c>
      <c r="L400" s="77">
        <v>400</v>
      </c>
      <c r="M400" s="77"/>
      <c r="N400" s="72"/>
      <c r="O400" s="79" t="s">
        <v>176</v>
      </c>
      <c r="P400" s="81">
        <v>43683.792974537035</v>
      </c>
      <c r="Q400" s="79" t="s">
        <v>709</v>
      </c>
      <c r="R400" s="84" t="s">
        <v>815</v>
      </c>
      <c r="S400" s="79" t="s">
        <v>837</v>
      </c>
      <c r="T400" s="79" t="s">
        <v>1010</v>
      </c>
      <c r="U400" s="79"/>
      <c r="V400" s="84" t="s">
        <v>1280</v>
      </c>
      <c r="W400" s="81">
        <v>43683.792974537035</v>
      </c>
      <c r="X400" s="84" t="s">
        <v>1578</v>
      </c>
      <c r="Y400" s="79"/>
      <c r="Z400" s="79"/>
      <c r="AA400" s="82" t="s">
        <v>1899</v>
      </c>
      <c r="AB400" s="79"/>
      <c r="AC400" s="79" t="b">
        <v>0</v>
      </c>
      <c r="AD400" s="79">
        <v>0</v>
      </c>
      <c r="AE400" s="82" t="s">
        <v>1938</v>
      </c>
      <c r="AF400" s="79" t="b">
        <v>0</v>
      </c>
      <c r="AG400" s="79" t="s">
        <v>1948</v>
      </c>
      <c r="AH400" s="79"/>
      <c r="AI400" s="82" t="s">
        <v>1938</v>
      </c>
      <c r="AJ400" s="79" t="b">
        <v>0</v>
      </c>
      <c r="AK400" s="79">
        <v>0</v>
      </c>
      <c r="AL400" s="82" t="s">
        <v>1938</v>
      </c>
      <c r="AM400" s="79" t="s">
        <v>1962</v>
      </c>
      <c r="AN400" s="79" t="b">
        <v>0</v>
      </c>
      <c r="AO400" s="82" t="s">
        <v>1899</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34</v>
      </c>
      <c r="BC400" s="78" t="str">
        <f>REPLACE(INDEX(GroupVertices[Group],MATCH(Edges[[#This Row],[Vertex 2]],GroupVertices[Vertex],0)),1,1,"")</f>
        <v>34</v>
      </c>
      <c r="BD400" s="48">
        <v>0</v>
      </c>
      <c r="BE400" s="49">
        <v>0</v>
      </c>
      <c r="BF400" s="48">
        <v>0</v>
      </c>
      <c r="BG400" s="49">
        <v>0</v>
      </c>
      <c r="BH400" s="48">
        <v>0</v>
      </c>
      <c r="BI400" s="49">
        <v>0</v>
      </c>
      <c r="BJ400" s="48">
        <v>22</v>
      </c>
      <c r="BK400" s="49">
        <v>100</v>
      </c>
      <c r="BL400" s="48">
        <v>22</v>
      </c>
    </row>
    <row r="401" spans="1:64" ht="15">
      <c r="A401" s="64" t="s">
        <v>416</v>
      </c>
      <c r="B401" s="64" t="s">
        <v>416</v>
      </c>
      <c r="C401" s="65" t="s">
        <v>5568</v>
      </c>
      <c r="D401" s="66">
        <v>10</v>
      </c>
      <c r="E401" s="67" t="s">
        <v>136</v>
      </c>
      <c r="F401" s="68">
        <v>12</v>
      </c>
      <c r="G401" s="65"/>
      <c r="H401" s="69"/>
      <c r="I401" s="70"/>
      <c r="J401" s="70"/>
      <c r="K401" s="34" t="s">
        <v>65</v>
      </c>
      <c r="L401" s="77">
        <v>401</v>
      </c>
      <c r="M401" s="77"/>
      <c r="N401" s="72"/>
      <c r="O401" s="79" t="s">
        <v>176</v>
      </c>
      <c r="P401" s="81">
        <v>43684.78832175926</v>
      </c>
      <c r="Q401" s="79" t="s">
        <v>709</v>
      </c>
      <c r="R401" s="84" t="s">
        <v>815</v>
      </c>
      <c r="S401" s="79" t="s">
        <v>837</v>
      </c>
      <c r="T401" s="79" t="s">
        <v>1010</v>
      </c>
      <c r="U401" s="79"/>
      <c r="V401" s="84" t="s">
        <v>1280</v>
      </c>
      <c r="W401" s="81">
        <v>43684.78832175926</v>
      </c>
      <c r="X401" s="84" t="s">
        <v>1579</v>
      </c>
      <c r="Y401" s="79"/>
      <c r="Z401" s="79"/>
      <c r="AA401" s="82" t="s">
        <v>1900</v>
      </c>
      <c r="AB401" s="79"/>
      <c r="AC401" s="79" t="b">
        <v>0</v>
      </c>
      <c r="AD401" s="79">
        <v>1</v>
      </c>
      <c r="AE401" s="82" t="s">
        <v>1938</v>
      </c>
      <c r="AF401" s="79" t="b">
        <v>0</v>
      </c>
      <c r="AG401" s="79" t="s">
        <v>1948</v>
      </c>
      <c r="AH401" s="79"/>
      <c r="AI401" s="82" t="s">
        <v>1938</v>
      </c>
      <c r="AJ401" s="79" t="b">
        <v>0</v>
      </c>
      <c r="AK401" s="79">
        <v>0</v>
      </c>
      <c r="AL401" s="82" t="s">
        <v>1938</v>
      </c>
      <c r="AM401" s="79" t="s">
        <v>1962</v>
      </c>
      <c r="AN401" s="79" t="b">
        <v>0</v>
      </c>
      <c r="AO401" s="82" t="s">
        <v>1900</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34</v>
      </c>
      <c r="BC401" s="78" t="str">
        <f>REPLACE(INDEX(GroupVertices[Group],MATCH(Edges[[#This Row],[Vertex 2]],GroupVertices[Vertex],0)),1,1,"")</f>
        <v>34</v>
      </c>
      <c r="BD401" s="48">
        <v>0</v>
      </c>
      <c r="BE401" s="49">
        <v>0</v>
      </c>
      <c r="BF401" s="48">
        <v>0</v>
      </c>
      <c r="BG401" s="49">
        <v>0</v>
      </c>
      <c r="BH401" s="48">
        <v>0</v>
      </c>
      <c r="BI401" s="49">
        <v>0</v>
      </c>
      <c r="BJ401" s="48">
        <v>22</v>
      </c>
      <c r="BK401" s="49">
        <v>100</v>
      </c>
      <c r="BL401" s="48">
        <v>22</v>
      </c>
    </row>
    <row r="402" spans="1:64" ht="15">
      <c r="A402" s="64" t="s">
        <v>416</v>
      </c>
      <c r="B402" s="64" t="s">
        <v>416</v>
      </c>
      <c r="C402" s="65" t="s">
        <v>5568</v>
      </c>
      <c r="D402" s="66">
        <v>10</v>
      </c>
      <c r="E402" s="67" t="s">
        <v>136</v>
      </c>
      <c r="F402" s="68">
        <v>12</v>
      </c>
      <c r="G402" s="65"/>
      <c r="H402" s="69"/>
      <c r="I402" s="70"/>
      <c r="J402" s="70"/>
      <c r="K402" s="34" t="s">
        <v>65</v>
      </c>
      <c r="L402" s="77">
        <v>402</v>
      </c>
      <c r="M402" s="77"/>
      <c r="N402" s="72"/>
      <c r="O402" s="79" t="s">
        <v>176</v>
      </c>
      <c r="P402" s="81">
        <v>43685.78832175926</v>
      </c>
      <c r="Q402" s="79" t="s">
        <v>709</v>
      </c>
      <c r="R402" s="84" t="s">
        <v>815</v>
      </c>
      <c r="S402" s="79" t="s">
        <v>837</v>
      </c>
      <c r="T402" s="79" t="s">
        <v>1010</v>
      </c>
      <c r="U402" s="79"/>
      <c r="V402" s="84" t="s">
        <v>1280</v>
      </c>
      <c r="W402" s="81">
        <v>43685.78832175926</v>
      </c>
      <c r="X402" s="84" t="s">
        <v>1580</v>
      </c>
      <c r="Y402" s="79"/>
      <c r="Z402" s="79"/>
      <c r="AA402" s="82" t="s">
        <v>1901</v>
      </c>
      <c r="AB402" s="79"/>
      <c r="AC402" s="79" t="b">
        <v>0</v>
      </c>
      <c r="AD402" s="79">
        <v>0</v>
      </c>
      <c r="AE402" s="82" t="s">
        <v>1938</v>
      </c>
      <c r="AF402" s="79" t="b">
        <v>0</v>
      </c>
      <c r="AG402" s="79" t="s">
        <v>1948</v>
      </c>
      <c r="AH402" s="79"/>
      <c r="AI402" s="82" t="s">
        <v>1938</v>
      </c>
      <c r="AJ402" s="79" t="b">
        <v>0</v>
      </c>
      <c r="AK402" s="79">
        <v>0</v>
      </c>
      <c r="AL402" s="82" t="s">
        <v>1938</v>
      </c>
      <c r="AM402" s="79" t="s">
        <v>1962</v>
      </c>
      <c r="AN402" s="79" t="b">
        <v>0</v>
      </c>
      <c r="AO402" s="82" t="s">
        <v>1901</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34</v>
      </c>
      <c r="BC402" s="78" t="str">
        <f>REPLACE(INDEX(GroupVertices[Group],MATCH(Edges[[#This Row],[Vertex 2]],GroupVertices[Vertex],0)),1,1,"")</f>
        <v>34</v>
      </c>
      <c r="BD402" s="48">
        <v>0</v>
      </c>
      <c r="BE402" s="49">
        <v>0</v>
      </c>
      <c r="BF402" s="48">
        <v>0</v>
      </c>
      <c r="BG402" s="49">
        <v>0</v>
      </c>
      <c r="BH402" s="48">
        <v>0</v>
      </c>
      <c r="BI402" s="49">
        <v>0</v>
      </c>
      <c r="BJ402" s="48">
        <v>22</v>
      </c>
      <c r="BK402" s="49">
        <v>100</v>
      </c>
      <c r="BL402" s="48">
        <v>22</v>
      </c>
    </row>
    <row r="403" spans="1:64" ht="15">
      <c r="A403" s="64" t="s">
        <v>416</v>
      </c>
      <c r="B403" s="64" t="s">
        <v>416</v>
      </c>
      <c r="C403" s="65" t="s">
        <v>5568</v>
      </c>
      <c r="D403" s="66">
        <v>10</v>
      </c>
      <c r="E403" s="67" t="s">
        <v>136</v>
      </c>
      <c r="F403" s="68">
        <v>12</v>
      </c>
      <c r="G403" s="65"/>
      <c r="H403" s="69"/>
      <c r="I403" s="70"/>
      <c r="J403" s="70"/>
      <c r="K403" s="34" t="s">
        <v>65</v>
      </c>
      <c r="L403" s="77">
        <v>403</v>
      </c>
      <c r="M403" s="77"/>
      <c r="N403" s="72"/>
      <c r="O403" s="79" t="s">
        <v>176</v>
      </c>
      <c r="P403" s="81">
        <v>43686.798784722225</v>
      </c>
      <c r="Q403" s="79" t="s">
        <v>710</v>
      </c>
      <c r="R403" s="84" t="s">
        <v>815</v>
      </c>
      <c r="S403" s="79" t="s">
        <v>837</v>
      </c>
      <c r="T403" s="79" t="s">
        <v>1010</v>
      </c>
      <c r="U403" s="79"/>
      <c r="V403" s="84" t="s">
        <v>1280</v>
      </c>
      <c r="W403" s="81">
        <v>43686.798784722225</v>
      </c>
      <c r="X403" s="84" t="s">
        <v>1581</v>
      </c>
      <c r="Y403" s="79"/>
      <c r="Z403" s="79"/>
      <c r="AA403" s="82" t="s">
        <v>1902</v>
      </c>
      <c r="AB403" s="79"/>
      <c r="AC403" s="79" t="b">
        <v>0</v>
      </c>
      <c r="AD403" s="79">
        <v>0</v>
      </c>
      <c r="AE403" s="82" t="s">
        <v>1938</v>
      </c>
      <c r="AF403" s="79" t="b">
        <v>0</v>
      </c>
      <c r="AG403" s="79" t="s">
        <v>1948</v>
      </c>
      <c r="AH403" s="79"/>
      <c r="AI403" s="82" t="s">
        <v>1938</v>
      </c>
      <c r="AJ403" s="79" t="b">
        <v>0</v>
      </c>
      <c r="AK403" s="79">
        <v>0</v>
      </c>
      <c r="AL403" s="82" t="s">
        <v>1938</v>
      </c>
      <c r="AM403" s="79" t="s">
        <v>1962</v>
      </c>
      <c r="AN403" s="79" t="b">
        <v>0</v>
      </c>
      <c r="AO403" s="82" t="s">
        <v>1902</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34</v>
      </c>
      <c r="BC403" s="78" t="str">
        <f>REPLACE(INDEX(GroupVertices[Group],MATCH(Edges[[#This Row],[Vertex 2]],GroupVertices[Vertex],0)),1,1,"")</f>
        <v>34</v>
      </c>
      <c r="BD403" s="48">
        <v>0</v>
      </c>
      <c r="BE403" s="49">
        <v>0</v>
      </c>
      <c r="BF403" s="48">
        <v>0</v>
      </c>
      <c r="BG403" s="49">
        <v>0</v>
      </c>
      <c r="BH403" s="48">
        <v>0</v>
      </c>
      <c r="BI403" s="49">
        <v>0</v>
      </c>
      <c r="BJ403" s="48">
        <v>22</v>
      </c>
      <c r="BK403" s="49">
        <v>100</v>
      </c>
      <c r="BL403" s="48">
        <v>22</v>
      </c>
    </row>
    <row r="404" spans="1:64" ht="15">
      <c r="A404" s="64" t="s">
        <v>416</v>
      </c>
      <c r="B404" s="64" t="s">
        <v>416</v>
      </c>
      <c r="C404" s="65" t="s">
        <v>5568</v>
      </c>
      <c r="D404" s="66">
        <v>10</v>
      </c>
      <c r="E404" s="67" t="s">
        <v>136</v>
      </c>
      <c r="F404" s="68">
        <v>12</v>
      </c>
      <c r="G404" s="65"/>
      <c r="H404" s="69"/>
      <c r="I404" s="70"/>
      <c r="J404" s="70"/>
      <c r="K404" s="34" t="s">
        <v>65</v>
      </c>
      <c r="L404" s="77">
        <v>404</v>
      </c>
      <c r="M404" s="77"/>
      <c r="N404" s="72"/>
      <c r="O404" s="79" t="s">
        <v>176</v>
      </c>
      <c r="P404" s="81">
        <v>43689.83430555555</v>
      </c>
      <c r="Q404" s="79" t="s">
        <v>711</v>
      </c>
      <c r="R404" s="84" t="s">
        <v>792</v>
      </c>
      <c r="S404" s="79" t="s">
        <v>837</v>
      </c>
      <c r="T404" s="79" t="s">
        <v>987</v>
      </c>
      <c r="U404" s="79"/>
      <c r="V404" s="84" t="s">
        <v>1280</v>
      </c>
      <c r="W404" s="81">
        <v>43689.83430555555</v>
      </c>
      <c r="X404" s="84" t="s">
        <v>1582</v>
      </c>
      <c r="Y404" s="79"/>
      <c r="Z404" s="79"/>
      <c r="AA404" s="82" t="s">
        <v>1903</v>
      </c>
      <c r="AB404" s="79"/>
      <c r="AC404" s="79" t="b">
        <v>0</v>
      </c>
      <c r="AD404" s="79">
        <v>0</v>
      </c>
      <c r="AE404" s="82" t="s">
        <v>1938</v>
      </c>
      <c r="AF404" s="79" t="b">
        <v>0</v>
      </c>
      <c r="AG404" s="79" t="s">
        <v>1948</v>
      </c>
      <c r="AH404" s="79"/>
      <c r="AI404" s="82" t="s">
        <v>1938</v>
      </c>
      <c r="AJ404" s="79" t="b">
        <v>0</v>
      </c>
      <c r="AK404" s="79">
        <v>1</v>
      </c>
      <c r="AL404" s="82" t="s">
        <v>1938</v>
      </c>
      <c r="AM404" s="79" t="s">
        <v>1962</v>
      </c>
      <c r="AN404" s="79" t="b">
        <v>0</v>
      </c>
      <c r="AO404" s="82" t="s">
        <v>1903</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34</v>
      </c>
      <c r="BC404" s="78" t="str">
        <f>REPLACE(INDEX(GroupVertices[Group],MATCH(Edges[[#This Row],[Vertex 2]],GroupVertices[Vertex],0)),1,1,"")</f>
        <v>34</v>
      </c>
      <c r="BD404" s="48">
        <v>1</v>
      </c>
      <c r="BE404" s="49">
        <v>7.142857142857143</v>
      </c>
      <c r="BF404" s="48">
        <v>0</v>
      </c>
      <c r="BG404" s="49">
        <v>0</v>
      </c>
      <c r="BH404" s="48">
        <v>0</v>
      </c>
      <c r="BI404" s="49">
        <v>0</v>
      </c>
      <c r="BJ404" s="48">
        <v>13</v>
      </c>
      <c r="BK404" s="49">
        <v>92.85714285714286</v>
      </c>
      <c r="BL404" s="48">
        <v>14</v>
      </c>
    </row>
    <row r="405" spans="1:64" ht="15">
      <c r="A405" s="64" t="s">
        <v>416</v>
      </c>
      <c r="B405" s="64" t="s">
        <v>416</v>
      </c>
      <c r="C405" s="65" t="s">
        <v>5568</v>
      </c>
      <c r="D405" s="66">
        <v>10</v>
      </c>
      <c r="E405" s="67" t="s">
        <v>136</v>
      </c>
      <c r="F405" s="68">
        <v>12</v>
      </c>
      <c r="G405" s="65"/>
      <c r="H405" s="69"/>
      <c r="I405" s="70"/>
      <c r="J405" s="70"/>
      <c r="K405" s="34" t="s">
        <v>65</v>
      </c>
      <c r="L405" s="77">
        <v>405</v>
      </c>
      <c r="M405" s="77"/>
      <c r="N405" s="72"/>
      <c r="O405" s="79" t="s">
        <v>176</v>
      </c>
      <c r="P405" s="81">
        <v>43690.819560185184</v>
      </c>
      <c r="Q405" s="79" t="s">
        <v>711</v>
      </c>
      <c r="R405" s="84" t="s">
        <v>792</v>
      </c>
      <c r="S405" s="79" t="s">
        <v>837</v>
      </c>
      <c r="T405" s="79" t="s">
        <v>987</v>
      </c>
      <c r="U405" s="79"/>
      <c r="V405" s="84" t="s">
        <v>1280</v>
      </c>
      <c r="W405" s="81">
        <v>43690.819560185184</v>
      </c>
      <c r="X405" s="84" t="s">
        <v>1583</v>
      </c>
      <c r="Y405" s="79"/>
      <c r="Z405" s="79"/>
      <c r="AA405" s="82" t="s">
        <v>1904</v>
      </c>
      <c r="AB405" s="79"/>
      <c r="AC405" s="79" t="b">
        <v>0</v>
      </c>
      <c r="AD405" s="79">
        <v>0</v>
      </c>
      <c r="AE405" s="82" t="s">
        <v>1938</v>
      </c>
      <c r="AF405" s="79" t="b">
        <v>0</v>
      </c>
      <c r="AG405" s="79" t="s">
        <v>1948</v>
      </c>
      <c r="AH405" s="79"/>
      <c r="AI405" s="82" t="s">
        <v>1938</v>
      </c>
      <c r="AJ405" s="79" t="b">
        <v>0</v>
      </c>
      <c r="AK405" s="79">
        <v>0</v>
      </c>
      <c r="AL405" s="82" t="s">
        <v>1938</v>
      </c>
      <c r="AM405" s="79" t="s">
        <v>1962</v>
      </c>
      <c r="AN405" s="79" t="b">
        <v>0</v>
      </c>
      <c r="AO405" s="82" t="s">
        <v>1904</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34</v>
      </c>
      <c r="BC405" s="78" t="str">
        <f>REPLACE(INDEX(GroupVertices[Group],MATCH(Edges[[#This Row],[Vertex 2]],GroupVertices[Vertex],0)),1,1,"")</f>
        <v>34</v>
      </c>
      <c r="BD405" s="48">
        <v>1</v>
      </c>
      <c r="BE405" s="49">
        <v>7.142857142857143</v>
      </c>
      <c r="BF405" s="48">
        <v>0</v>
      </c>
      <c r="BG405" s="49">
        <v>0</v>
      </c>
      <c r="BH405" s="48">
        <v>0</v>
      </c>
      <c r="BI405" s="49">
        <v>0</v>
      </c>
      <c r="BJ405" s="48">
        <v>13</v>
      </c>
      <c r="BK405" s="49">
        <v>92.85714285714286</v>
      </c>
      <c r="BL405" s="48">
        <v>14</v>
      </c>
    </row>
    <row r="406" spans="1:64" ht="15">
      <c r="A406" s="64" t="s">
        <v>417</v>
      </c>
      <c r="B406" s="64" t="s">
        <v>494</v>
      </c>
      <c r="C406" s="65" t="s">
        <v>5566</v>
      </c>
      <c r="D406" s="66">
        <v>3</v>
      </c>
      <c r="E406" s="67" t="s">
        <v>132</v>
      </c>
      <c r="F406" s="68">
        <v>35</v>
      </c>
      <c r="G406" s="65"/>
      <c r="H406" s="69"/>
      <c r="I406" s="70"/>
      <c r="J406" s="70"/>
      <c r="K406" s="34" t="s">
        <v>65</v>
      </c>
      <c r="L406" s="77">
        <v>406</v>
      </c>
      <c r="M406" s="77"/>
      <c r="N406" s="72"/>
      <c r="O406" s="79" t="s">
        <v>496</v>
      </c>
      <c r="P406" s="81">
        <v>43685.552939814814</v>
      </c>
      <c r="Q406" s="79" t="s">
        <v>712</v>
      </c>
      <c r="R406" s="79"/>
      <c r="S406" s="79"/>
      <c r="T406" s="79" t="s">
        <v>893</v>
      </c>
      <c r="U406" s="79"/>
      <c r="V406" s="84" t="s">
        <v>1281</v>
      </c>
      <c r="W406" s="81">
        <v>43685.552939814814</v>
      </c>
      <c r="X406" s="84" t="s">
        <v>1584</v>
      </c>
      <c r="Y406" s="79"/>
      <c r="Z406" s="79"/>
      <c r="AA406" s="82" t="s">
        <v>1905</v>
      </c>
      <c r="AB406" s="82" t="s">
        <v>1935</v>
      </c>
      <c r="AC406" s="79" t="b">
        <v>0</v>
      </c>
      <c r="AD406" s="79">
        <v>1</v>
      </c>
      <c r="AE406" s="82" t="s">
        <v>1947</v>
      </c>
      <c r="AF406" s="79" t="b">
        <v>0</v>
      </c>
      <c r="AG406" s="79" t="s">
        <v>1948</v>
      </c>
      <c r="AH406" s="79"/>
      <c r="AI406" s="82" t="s">
        <v>1938</v>
      </c>
      <c r="AJ406" s="79" t="b">
        <v>0</v>
      </c>
      <c r="AK406" s="79">
        <v>0</v>
      </c>
      <c r="AL406" s="82" t="s">
        <v>1938</v>
      </c>
      <c r="AM406" s="79" t="s">
        <v>1959</v>
      </c>
      <c r="AN406" s="79" t="b">
        <v>0</v>
      </c>
      <c r="AO406" s="82" t="s">
        <v>1935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6</v>
      </c>
      <c r="BC406" s="78" t="str">
        <f>REPLACE(INDEX(GroupVertices[Group],MATCH(Edges[[#This Row],[Vertex 2]],GroupVertices[Vertex],0)),1,1,"")</f>
        <v>6</v>
      </c>
      <c r="BD406" s="48">
        <v>1</v>
      </c>
      <c r="BE406" s="49">
        <v>6.25</v>
      </c>
      <c r="BF406" s="48">
        <v>0</v>
      </c>
      <c r="BG406" s="49">
        <v>0</v>
      </c>
      <c r="BH406" s="48">
        <v>0</v>
      </c>
      <c r="BI406" s="49">
        <v>0</v>
      </c>
      <c r="BJ406" s="48">
        <v>15</v>
      </c>
      <c r="BK406" s="49">
        <v>93.75</v>
      </c>
      <c r="BL406" s="48">
        <v>16</v>
      </c>
    </row>
    <row r="407" spans="1:64" ht="15">
      <c r="A407" s="64" t="s">
        <v>418</v>
      </c>
      <c r="B407" s="64" t="s">
        <v>418</v>
      </c>
      <c r="C407" s="65" t="s">
        <v>5568</v>
      </c>
      <c r="D407" s="66">
        <v>10</v>
      </c>
      <c r="E407" s="67" t="s">
        <v>136</v>
      </c>
      <c r="F407" s="68">
        <v>12</v>
      </c>
      <c r="G407" s="65"/>
      <c r="H407" s="69"/>
      <c r="I407" s="70"/>
      <c r="J407" s="70"/>
      <c r="K407" s="34" t="s">
        <v>65</v>
      </c>
      <c r="L407" s="77">
        <v>407</v>
      </c>
      <c r="M407" s="77"/>
      <c r="N407" s="72"/>
      <c r="O407" s="79" t="s">
        <v>176</v>
      </c>
      <c r="P407" s="81">
        <v>43678.439421296294</v>
      </c>
      <c r="Q407" s="79" t="s">
        <v>713</v>
      </c>
      <c r="R407" s="84" t="s">
        <v>816</v>
      </c>
      <c r="S407" s="79" t="s">
        <v>878</v>
      </c>
      <c r="T407" s="79" t="s">
        <v>1011</v>
      </c>
      <c r="U407" s="84" t="s">
        <v>1107</v>
      </c>
      <c r="V407" s="84" t="s">
        <v>1107</v>
      </c>
      <c r="W407" s="81">
        <v>43678.439421296294</v>
      </c>
      <c r="X407" s="84" t="s">
        <v>1585</v>
      </c>
      <c r="Y407" s="79"/>
      <c r="Z407" s="79"/>
      <c r="AA407" s="82" t="s">
        <v>1906</v>
      </c>
      <c r="AB407" s="79"/>
      <c r="AC407" s="79" t="b">
        <v>0</v>
      </c>
      <c r="AD407" s="79">
        <v>0</v>
      </c>
      <c r="AE407" s="82" t="s">
        <v>1938</v>
      </c>
      <c r="AF407" s="79" t="b">
        <v>0</v>
      </c>
      <c r="AG407" s="79" t="s">
        <v>1948</v>
      </c>
      <c r="AH407" s="79"/>
      <c r="AI407" s="82" t="s">
        <v>1938</v>
      </c>
      <c r="AJ407" s="79" t="b">
        <v>0</v>
      </c>
      <c r="AK407" s="79">
        <v>0</v>
      </c>
      <c r="AL407" s="82" t="s">
        <v>1938</v>
      </c>
      <c r="AM407" s="79" t="s">
        <v>1962</v>
      </c>
      <c r="AN407" s="79" t="b">
        <v>0</v>
      </c>
      <c r="AO407" s="82" t="s">
        <v>1906</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6</v>
      </c>
      <c r="BC407" s="78" t="str">
        <f>REPLACE(INDEX(GroupVertices[Group],MATCH(Edges[[#This Row],[Vertex 2]],GroupVertices[Vertex],0)),1,1,"")</f>
        <v>6</v>
      </c>
      <c r="BD407" s="48">
        <v>0</v>
      </c>
      <c r="BE407" s="49">
        <v>0</v>
      </c>
      <c r="BF407" s="48">
        <v>0</v>
      </c>
      <c r="BG407" s="49">
        <v>0</v>
      </c>
      <c r="BH407" s="48">
        <v>0</v>
      </c>
      <c r="BI407" s="49">
        <v>0</v>
      </c>
      <c r="BJ407" s="48">
        <v>31</v>
      </c>
      <c r="BK407" s="49">
        <v>100</v>
      </c>
      <c r="BL407" s="48">
        <v>31</v>
      </c>
    </row>
    <row r="408" spans="1:64" ht="15">
      <c r="A408" s="64" t="s">
        <v>418</v>
      </c>
      <c r="B408" s="64" t="s">
        <v>418</v>
      </c>
      <c r="C408" s="65" t="s">
        <v>5568</v>
      </c>
      <c r="D408" s="66">
        <v>10</v>
      </c>
      <c r="E408" s="67" t="s">
        <v>136</v>
      </c>
      <c r="F408" s="68">
        <v>12</v>
      </c>
      <c r="G408" s="65"/>
      <c r="H408" s="69"/>
      <c r="I408" s="70"/>
      <c r="J408" s="70"/>
      <c r="K408" s="34" t="s">
        <v>65</v>
      </c>
      <c r="L408" s="77">
        <v>408</v>
      </c>
      <c r="M408" s="77"/>
      <c r="N408" s="72"/>
      <c r="O408" s="79" t="s">
        <v>176</v>
      </c>
      <c r="P408" s="81">
        <v>43682.44652777778</v>
      </c>
      <c r="Q408" s="79" t="s">
        <v>714</v>
      </c>
      <c r="R408" s="84" t="s">
        <v>817</v>
      </c>
      <c r="S408" s="79" t="s">
        <v>879</v>
      </c>
      <c r="T408" s="79" t="s">
        <v>1012</v>
      </c>
      <c r="U408" s="84" t="s">
        <v>1108</v>
      </c>
      <c r="V408" s="84" t="s">
        <v>1108</v>
      </c>
      <c r="W408" s="81">
        <v>43682.44652777778</v>
      </c>
      <c r="X408" s="84" t="s">
        <v>1586</v>
      </c>
      <c r="Y408" s="79"/>
      <c r="Z408" s="79"/>
      <c r="AA408" s="82" t="s">
        <v>1907</v>
      </c>
      <c r="AB408" s="79"/>
      <c r="AC408" s="79" t="b">
        <v>0</v>
      </c>
      <c r="AD408" s="79">
        <v>0</v>
      </c>
      <c r="AE408" s="82" t="s">
        <v>1938</v>
      </c>
      <c r="AF408" s="79" t="b">
        <v>0</v>
      </c>
      <c r="AG408" s="79" t="s">
        <v>1948</v>
      </c>
      <c r="AH408" s="79"/>
      <c r="AI408" s="82" t="s">
        <v>1938</v>
      </c>
      <c r="AJ408" s="79" t="b">
        <v>0</v>
      </c>
      <c r="AK408" s="79">
        <v>0</v>
      </c>
      <c r="AL408" s="82" t="s">
        <v>1938</v>
      </c>
      <c r="AM408" s="79" t="s">
        <v>1962</v>
      </c>
      <c r="AN408" s="79" t="b">
        <v>0</v>
      </c>
      <c r="AO408" s="82" t="s">
        <v>1907</v>
      </c>
      <c r="AP408" s="79" t="s">
        <v>176</v>
      </c>
      <c r="AQ408" s="79">
        <v>0</v>
      </c>
      <c r="AR408" s="79">
        <v>0</v>
      </c>
      <c r="AS408" s="79"/>
      <c r="AT408" s="79"/>
      <c r="AU408" s="79"/>
      <c r="AV408" s="79"/>
      <c r="AW408" s="79"/>
      <c r="AX408" s="79"/>
      <c r="AY408" s="79"/>
      <c r="AZ408" s="79"/>
      <c r="BA408">
        <v>7</v>
      </c>
      <c r="BB408" s="78" t="str">
        <f>REPLACE(INDEX(GroupVertices[Group],MATCH(Edges[[#This Row],[Vertex 1]],GroupVertices[Vertex],0)),1,1,"")</f>
        <v>6</v>
      </c>
      <c r="BC408" s="78" t="str">
        <f>REPLACE(INDEX(GroupVertices[Group],MATCH(Edges[[#This Row],[Vertex 2]],GroupVertices[Vertex],0)),1,1,"")</f>
        <v>6</v>
      </c>
      <c r="BD408" s="48">
        <v>0</v>
      </c>
      <c r="BE408" s="49">
        <v>0</v>
      </c>
      <c r="BF408" s="48">
        <v>2</v>
      </c>
      <c r="BG408" s="49">
        <v>6.666666666666667</v>
      </c>
      <c r="BH408" s="48">
        <v>0</v>
      </c>
      <c r="BI408" s="49">
        <v>0</v>
      </c>
      <c r="BJ408" s="48">
        <v>28</v>
      </c>
      <c r="BK408" s="49">
        <v>93.33333333333333</v>
      </c>
      <c r="BL408" s="48">
        <v>30</v>
      </c>
    </row>
    <row r="409" spans="1:64" ht="15">
      <c r="A409" s="64" t="s">
        <v>418</v>
      </c>
      <c r="B409" s="64" t="s">
        <v>418</v>
      </c>
      <c r="C409" s="65" t="s">
        <v>5568</v>
      </c>
      <c r="D409" s="66">
        <v>10</v>
      </c>
      <c r="E409" s="67" t="s">
        <v>136</v>
      </c>
      <c r="F409" s="68">
        <v>12</v>
      </c>
      <c r="G409" s="65"/>
      <c r="H409" s="69"/>
      <c r="I409" s="70"/>
      <c r="J409" s="70"/>
      <c r="K409" s="34" t="s">
        <v>65</v>
      </c>
      <c r="L409" s="77">
        <v>409</v>
      </c>
      <c r="M409" s="77"/>
      <c r="N409" s="72"/>
      <c r="O409" s="79" t="s">
        <v>176</v>
      </c>
      <c r="P409" s="81">
        <v>43684.285787037035</v>
      </c>
      <c r="Q409" s="79" t="s">
        <v>715</v>
      </c>
      <c r="R409" s="84" t="s">
        <v>818</v>
      </c>
      <c r="S409" s="79" t="s">
        <v>880</v>
      </c>
      <c r="T409" s="79" t="s">
        <v>1013</v>
      </c>
      <c r="U409" s="84" t="s">
        <v>1109</v>
      </c>
      <c r="V409" s="84" t="s">
        <v>1109</v>
      </c>
      <c r="W409" s="81">
        <v>43684.285787037035</v>
      </c>
      <c r="X409" s="84" t="s">
        <v>1587</v>
      </c>
      <c r="Y409" s="79"/>
      <c r="Z409" s="79"/>
      <c r="AA409" s="82" t="s">
        <v>1908</v>
      </c>
      <c r="AB409" s="79"/>
      <c r="AC409" s="79" t="b">
        <v>0</v>
      </c>
      <c r="AD409" s="79">
        <v>0</v>
      </c>
      <c r="AE409" s="82" t="s">
        <v>1938</v>
      </c>
      <c r="AF409" s="79" t="b">
        <v>0</v>
      </c>
      <c r="AG409" s="79" t="s">
        <v>1948</v>
      </c>
      <c r="AH409" s="79"/>
      <c r="AI409" s="82" t="s">
        <v>1938</v>
      </c>
      <c r="AJ409" s="79" t="b">
        <v>0</v>
      </c>
      <c r="AK409" s="79">
        <v>0</v>
      </c>
      <c r="AL409" s="82" t="s">
        <v>1938</v>
      </c>
      <c r="AM409" s="79" t="s">
        <v>1962</v>
      </c>
      <c r="AN409" s="79" t="b">
        <v>0</v>
      </c>
      <c r="AO409" s="82" t="s">
        <v>1908</v>
      </c>
      <c r="AP409" s="79" t="s">
        <v>176</v>
      </c>
      <c r="AQ409" s="79">
        <v>0</v>
      </c>
      <c r="AR409" s="79">
        <v>0</v>
      </c>
      <c r="AS409" s="79"/>
      <c r="AT409" s="79"/>
      <c r="AU409" s="79"/>
      <c r="AV409" s="79"/>
      <c r="AW409" s="79"/>
      <c r="AX409" s="79"/>
      <c r="AY409" s="79"/>
      <c r="AZ409" s="79"/>
      <c r="BA409">
        <v>7</v>
      </c>
      <c r="BB409" s="78" t="str">
        <f>REPLACE(INDEX(GroupVertices[Group],MATCH(Edges[[#This Row],[Vertex 1]],GroupVertices[Vertex],0)),1,1,"")</f>
        <v>6</v>
      </c>
      <c r="BC409" s="78" t="str">
        <f>REPLACE(INDEX(GroupVertices[Group],MATCH(Edges[[#This Row],[Vertex 2]],GroupVertices[Vertex],0)),1,1,"")</f>
        <v>6</v>
      </c>
      <c r="BD409" s="48">
        <v>0</v>
      </c>
      <c r="BE409" s="49">
        <v>0</v>
      </c>
      <c r="BF409" s="48">
        <v>1</v>
      </c>
      <c r="BG409" s="49">
        <v>7.142857142857143</v>
      </c>
      <c r="BH409" s="48">
        <v>0</v>
      </c>
      <c r="BI409" s="49">
        <v>0</v>
      </c>
      <c r="BJ409" s="48">
        <v>13</v>
      </c>
      <c r="BK409" s="49">
        <v>92.85714285714286</v>
      </c>
      <c r="BL409" s="48">
        <v>14</v>
      </c>
    </row>
    <row r="410" spans="1:64" ht="15">
      <c r="A410" s="64" t="s">
        <v>418</v>
      </c>
      <c r="B410" s="64" t="s">
        <v>418</v>
      </c>
      <c r="C410" s="65" t="s">
        <v>5568</v>
      </c>
      <c r="D410" s="66">
        <v>10</v>
      </c>
      <c r="E410" s="67" t="s">
        <v>136</v>
      </c>
      <c r="F410" s="68">
        <v>12</v>
      </c>
      <c r="G410" s="65"/>
      <c r="H410" s="69"/>
      <c r="I410" s="70"/>
      <c r="J410" s="70"/>
      <c r="K410" s="34" t="s">
        <v>65</v>
      </c>
      <c r="L410" s="77">
        <v>410</v>
      </c>
      <c r="M410" s="77"/>
      <c r="N410" s="72"/>
      <c r="O410" s="79" t="s">
        <v>176</v>
      </c>
      <c r="P410" s="81">
        <v>43685.29851851852</v>
      </c>
      <c r="Q410" s="79" t="s">
        <v>716</v>
      </c>
      <c r="R410" s="84" t="s">
        <v>819</v>
      </c>
      <c r="S410" s="79" t="s">
        <v>881</v>
      </c>
      <c r="T410" s="79" t="s">
        <v>1014</v>
      </c>
      <c r="U410" s="84" t="s">
        <v>1110</v>
      </c>
      <c r="V410" s="84" t="s">
        <v>1110</v>
      </c>
      <c r="W410" s="81">
        <v>43685.29851851852</v>
      </c>
      <c r="X410" s="84" t="s">
        <v>1588</v>
      </c>
      <c r="Y410" s="79"/>
      <c r="Z410" s="79"/>
      <c r="AA410" s="82" t="s">
        <v>1909</v>
      </c>
      <c r="AB410" s="79"/>
      <c r="AC410" s="79" t="b">
        <v>0</v>
      </c>
      <c r="AD410" s="79">
        <v>0</v>
      </c>
      <c r="AE410" s="82" t="s">
        <v>1938</v>
      </c>
      <c r="AF410" s="79" t="b">
        <v>0</v>
      </c>
      <c r="AG410" s="79" t="s">
        <v>1948</v>
      </c>
      <c r="AH410" s="79"/>
      <c r="AI410" s="82" t="s">
        <v>1938</v>
      </c>
      <c r="AJ410" s="79" t="b">
        <v>0</v>
      </c>
      <c r="AK410" s="79">
        <v>0</v>
      </c>
      <c r="AL410" s="82" t="s">
        <v>1938</v>
      </c>
      <c r="AM410" s="79" t="s">
        <v>1962</v>
      </c>
      <c r="AN410" s="79" t="b">
        <v>0</v>
      </c>
      <c r="AO410" s="82" t="s">
        <v>1909</v>
      </c>
      <c r="AP410" s="79" t="s">
        <v>176</v>
      </c>
      <c r="AQ410" s="79">
        <v>0</v>
      </c>
      <c r="AR410" s="79">
        <v>0</v>
      </c>
      <c r="AS410" s="79"/>
      <c r="AT410" s="79"/>
      <c r="AU410" s="79"/>
      <c r="AV410" s="79"/>
      <c r="AW410" s="79"/>
      <c r="AX410" s="79"/>
      <c r="AY410" s="79"/>
      <c r="AZ410" s="79"/>
      <c r="BA410">
        <v>7</v>
      </c>
      <c r="BB410" s="78" t="str">
        <f>REPLACE(INDEX(GroupVertices[Group],MATCH(Edges[[#This Row],[Vertex 1]],GroupVertices[Vertex],0)),1,1,"")</f>
        <v>6</v>
      </c>
      <c r="BC410" s="78" t="str">
        <f>REPLACE(INDEX(GroupVertices[Group],MATCH(Edges[[#This Row],[Vertex 2]],GroupVertices[Vertex],0)),1,1,"")</f>
        <v>6</v>
      </c>
      <c r="BD410" s="48">
        <v>2</v>
      </c>
      <c r="BE410" s="49">
        <v>5.882352941176471</v>
      </c>
      <c r="BF410" s="48">
        <v>4</v>
      </c>
      <c r="BG410" s="49">
        <v>11.764705882352942</v>
      </c>
      <c r="BH410" s="48">
        <v>0</v>
      </c>
      <c r="BI410" s="49">
        <v>0</v>
      </c>
      <c r="BJ410" s="48">
        <v>28</v>
      </c>
      <c r="BK410" s="49">
        <v>82.3529411764706</v>
      </c>
      <c r="BL410" s="48">
        <v>34</v>
      </c>
    </row>
    <row r="411" spans="1:64" ht="15">
      <c r="A411" s="64" t="s">
        <v>418</v>
      </c>
      <c r="B411" s="64" t="s">
        <v>418</v>
      </c>
      <c r="C411" s="65" t="s">
        <v>5568</v>
      </c>
      <c r="D411" s="66">
        <v>10</v>
      </c>
      <c r="E411" s="67" t="s">
        <v>136</v>
      </c>
      <c r="F411" s="68">
        <v>12</v>
      </c>
      <c r="G411" s="65"/>
      <c r="H411" s="69"/>
      <c r="I411" s="70"/>
      <c r="J411" s="70"/>
      <c r="K411" s="34" t="s">
        <v>65</v>
      </c>
      <c r="L411" s="77">
        <v>411</v>
      </c>
      <c r="M411" s="77"/>
      <c r="N411" s="72"/>
      <c r="O411" s="79" t="s">
        <v>176</v>
      </c>
      <c r="P411" s="81">
        <v>43689.08346064815</v>
      </c>
      <c r="Q411" s="79" t="s">
        <v>717</v>
      </c>
      <c r="R411" s="84" t="s">
        <v>820</v>
      </c>
      <c r="S411" s="79" t="s">
        <v>882</v>
      </c>
      <c r="T411" s="79" t="s">
        <v>1011</v>
      </c>
      <c r="U411" s="84" t="s">
        <v>1111</v>
      </c>
      <c r="V411" s="84" t="s">
        <v>1111</v>
      </c>
      <c r="W411" s="81">
        <v>43689.08346064815</v>
      </c>
      <c r="X411" s="84" t="s">
        <v>1589</v>
      </c>
      <c r="Y411" s="79"/>
      <c r="Z411" s="79"/>
      <c r="AA411" s="82" t="s">
        <v>1910</v>
      </c>
      <c r="AB411" s="79"/>
      <c r="AC411" s="79" t="b">
        <v>0</v>
      </c>
      <c r="AD411" s="79">
        <v>0</v>
      </c>
      <c r="AE411" s="82" t="s">
        <v>1938</v>
      </c>
      <c r="AF411" s="79" t="b">
        <v>0</v>
      </c>
      <c r="AG411" s="79" t="s">
        <v>1948</v>
      </c>
      <c r="AH411" s="79"/>
      <c r="AI411" s="82" t="s">
        <v>1938</v>
      </c>
      <c r="AJ411" s="79" t="b">
        <v>0</v>
      </c>
      <c r="AK411" s="79">
        <v>0</v>
      </c>
      <c r="AL411" s="82" t="s">
        <v>1938</v>
      </c>
      <c r="AM411" s="79" t="s">
        <v>1962</v>
      </c>
      <c r="AN411" s="79" t="b">
        <v>0</v>
      </c>
      <c r="AO411" s="82" t="s">
        <v>1910</v>
      </c>
      <c r="AP411" s="79" t="s">
        <v>176</v>
      </c>
      <c r="AQ411" s="79">
        <v>0</v>
      </c>
      <c r="AR411" s="79">
        <v>0</v>
      </c>
      <c r="AS411" s="79"/>
      <c r="AT411" s="79"/>
      <c r="AU411" s="79"/>
      <c r="AV411" s="79"/>
      <c r="AW411" s="79"/>
      <c r="AX411" s="79"/>
      <c r="AY411" s="79"/>
      <c r="AZ411" s="79"/>
      <c r="BA411">
        <v>7</v>
      </c>
      <c r="BB411" s="78" t="str">
        <f>REPLACE(INDEX(GroupVertices[Group],MATCH(Edges[[#This Row],[Vertex 1]],GroupVertices[Vertex],0)),1,1,"")</f>
        <v>6</v>
      </c>
      <c r="BC411" s="78" t="str">
        <f>REPLACE(INDEX(GroupVertices[Group],MATCH(Edges[[#This Row],[Vertex 2]],GroupVertices[Vertex],0)),1,1,"")</f>
        <v>6</v>
      </c>
      <c r="BD411" s="48">
        <v>1</v>
      </c>
      <c r="BE411" s="49">
        <v>3.5714285714285716</v>
      </c>
      <c r="BF411" s="48">
        <v>1</v>
      </c>
      <c r="BG411" s="49">
        <v>3.5714285714285716</v>
      </c>
      <c r="BH411" s="48">
        <v>0</v>
      </c>
      <c r="BI411" s="49">
        <v>0</v>
      </c>
      <c r="BJ411" s="48">
        <v>26</v>
      </c>
      <c r="BK411" s="49">
        <v>92.85714285714286</v>
      </c>
      <c r="BL411" s="48">
        <v>28</v>
      </c>
    </row>
    <row r="412" spans="1:64" ht="15">
      <c r="A412" s="64" t="s">
        <v>418</v>
      </c>
      <c r="B412" s="64" t="s">
        <v>418</v>
      </c>
      <c r="C412" s="65" t="s">
        <v>5568</v>
      </c>
      <c r="D412" s="66">
        <v>10</v>
      </c>
      <c r="E412" s="67" t="s">
        <v>136</v>
      </c>
      <c r="F412" s="68">
        <v>12</v>
      </c>
      <c r="G412" s="65"/>
      <c r="H412" s="69"/>
      <c r="I412" s="70"/>
      <c r="J412" s="70"/>
      <c r="K412" s="34" t="s">
        <v>65</v>
      </c>
      <c r="L412" s="77">
        <v>412</v>
      </c>
      <c r="M412" s="77"/>
      <c r="N412" s="72"/>
      <c r="O412" s="79" t="s">
        <v>176</v>
      </c>
      <c r="P412" s="81">
        <v>43690.58467592593</v>
      </c>
      <c r="Q412" s="79" t="s">
        <v>718</v>
      </c>
      <c r="R412" s="84" t="s">
        <v>821</v>
      </c>
      <c r="S412" s="79" t="s">
        <v>883</v>
      </c>
      <c r="T412" s="79" t="s">
        <v>1015</v>
      </c>
      <c r="U412" s="79"/>
      <c r="V412" s="84" t="s">
        <v>1282</v>
      </c>
      <c r="W412" s="81">
        <v>43690.58467592593</v>
      </c>
      <c r="X412" s="84" t="s">
        <v>1590</v>
      </c>
      <c r="Y412" s="79"/>
      <c r="Z412" s="79"/>
      <c r="AA412" s="82" t="s">
        <v>1911</v>
      </c>
      <c r="AB412" s="79"/>
      <c r="AC412" s="79" t="b">
        <v>0</v>
      </c>
      <c r="AD412" s="79">
        <v>0</v>
      </c>
      <c r="AE412" s="82" t="s">
        <v>1938</v>
      </c>
      <c r="AF412" s="79" t="b">
        <v>0</v>
      </c>
      <c r="AG412" s="79" t="s">
        <v>1948</v>
      </c>
      <c r="AH412" s="79"/>
      <c r="AI412" s="82" t="s">
        <v>1938</v>
      </c>
      <c r="AJ412" s="79" t="b">
        <v>0</v>
      </c>
      <c r="AK412" s="79">
        <v>0</v>
      </c>
      <c r="AL412" s="82" t="s">
        <v>1938</v>
      </c>
      <c r="AM412" s="79" t="s">
        <v>1962</v>
      </c>
      <c r="AN412" s="79" t="b">
        <v>0</v>
      </c>
      <c r="AO412" s="82" t="s">
        <v>1911</v>
      </c>
      <c r="AP412" s="79" t="s">
        <v>176</v>
      </c>
      <c r="AQ412" s="79">
        <v>0</v>
      </c>
      <c r="AR412" s="79">
        <v>0</v>
      </c>
      <c r="AS412" s="79"/>
      <c r="AT412" s="79"/>
      <c r="AU412" s="79"/>
      <c r="AV412" s="79"/>
      <c r="AW412" s="79"/>
      <c r="AX412" s="79"/>
      <c r="AY412" s="79"/>
      <c r="AZ412" s="79"/>
      <c r="BA412">
        <v>7</v>
      </c>
      <c r="BB412" s="78" t="str">
        <f>REPLACE(INDEX(GroupVertices[Group],MATCH(Edges[[#This Row],[Vertex 1]],GroupVertices[Vertex],0)),1,1,"")</f>
        <v>6</v>
      </c>
      <c r="BC412" s="78" t="str">
        <f>REPLACE(INDEX(GroupVertices[Group],MATCH(Edges[[#This Row],[Vertex 2]],GroupVertices[Vertex],0)),1,1,"")</f>
        <v>6</v>
      </c>
      <c r="BD412" s="48">
        <v>0</v>
      </c>
      <c r="BE412" s="49">
        <v>0</v>
      </c>
      <c r="BF412" s="48">
        <v>1</v>
      </c>
      <c r="BG412" s="49">
        <v>3.8461538461538463</v>
      </c>
      <c r="BH412" s="48">
        <v>0</v>
      </c>
      <c r="BI412" s="49">
        <v>0</v>
      </c>
      <c r="BJ412" s="48">
        <v>25</v>
      </c>
      <c r="BK412" s="49">
        <v>96.15384615384616</v>
      </c>
      <c r="BL412" s="48">
        <v>26</v>
      </c>
    </row>
    <row r="413" spans="1:64" ht="15">
      <c r="A413" s="64" t="s">
        <v>418</v>
      </c>
      <c r="B413" s="64" t="s">
        <v>418</v>
      </c>
      <c r="C413" s="65" t="s">
        <v>5568</v>
      </c>
      <c r="D413" s="66">
        <v>10</v>
      </c>
      <c r="E413" s="67" t="s">
        <v>136</v>
      </c>
      <c r="F413" s="68">
        <v>12</v>
      </c>
      <c r="G413" s="65"/>
      <c r="H413" s="69"/>
      <c r="I413" s="70"/>
      <c r="J413" s="70"/>
      <c r="K413" s="34" t="s">
        <v>65</v>
      </c>
      <c r="L413" s="77">
        <v>413</v>
      </c>
      <c r="M413" s="77"/>
      <c r="N413" s="72"/>
      <c r="O413" s="79" t="s">
        <v>176</v>
      </c>
      <c r="P413" s="81">
        <v>43690.584756944445</v>
      </c>
      <c r="Q413" s="79" t="s">
        <v>719</v>
      </c>
      <c r="R413" s="84" t="s">
        <v>822</v>
      </c>
      <c r="S413" s="79" t="s">
        <v>827</v>
      </c>
      <c r="T413" s="79" t="s">
        <v>1016</v>
      </c>
      <c r="U413" s="79"/>
      <c r="V413" s="84" t="s">
        <v>1282</v>
      </c>
      <c r="W413" s="81">
        <v>43690.584756944445</v>
      </c>
      <c r="X413" s="84" t="s">
        <v>1591</v>
      </c>
      <c r="Y413" s="79"/>
      <c r="Z413" s="79"/>
      <c r="AA413" s="82" t="s">
        <v>1912</v>
      </c>
      <c r="AB413" s="79"/>
      <c r="AC413" s="79" t="b">
        <v>0</v>
      </c>
      <c r="AD413" s="79">
        <v>0</v>
      </c>
      <c r="AE413" s="82" t="s">
        <v>1938</v>
      </c>
      <c r="AF413" s="79" t="b">
        <v>0</v>
      </c>
      <c r="AG413" s="79" t="s">
        <v>1948</v>
      </c>
      <c r="AH413" s="79"/>
      <c r="AI413" s="82" t="s">
        <v>1938</v>
      </c>
      <c r="AJ413" s="79" t="b">
        <v>0</v>
      </c>
      <c r="AK413" s="79">
        <v>1</v>
      </c>
      <c r="AL413" s="82" t="s">
        <v>1938</v>
      </c>
      <c r="AM413" s="79" t="s">
        <v>1962</v>
      </c>
      <c r="AN413" s="79" t="b">
        <v>0</v>
      </c>
      <c r="AO413" s="82" t="s">
        <v>1912</v>
      </c>
      <c r="AP413" s="79" t="s">
        <v>176</v>
      </c>
      <c r="AQ413" s="79">
        <v>0</v>
      </c>
      <c r="AR413" s="79">
        <v>0</v>
      </c>
      <c r="AS413" s="79"/>
      <c r="AT413" s="79"/>
      <c r="AU413" s="79"/>
      <c r="AV413" s="79"/>
      <c r="AW413" s="79"/>
      <c r="AX413" s="79"/>
      <c r="AY413" s="79"/>
      <c r="AZ413" s="79"/>
      <c r="BA413">
        <v>7</v>
      </c>
      <c r="BB413" s="78" t="str">
        <f>REPLACE(INDEX(GroupVertices[Group],MATCH(Edges[[#This Row],[Vertex 1]],GroupVertices[Vertex],0)),1,1,"")</f>
        <v>6</v>
      </c>
      <c r="BC413" s="78" t="str">
        <f>REPLACE(INDEX(GroupVertices[Group],MATCH(Edges[[#This Row],[Vertex 2]],GroupVertices[Vertex],0)),1,1,"")</f>
        <v>6</v>
      </c>
      <c r="BD413" s="48">
        <v>0</v>
      </c>
      <c r="BE413" s="49">
        <v>0</v>
      </c>
      <c r="BF413" s="48">
        <v>2</v>
      </c>
      <c r="BG413" s="49">
        <v>8.695652173913043</v>
      </c>
      <c r="BH413" s="48">
        <v>0</v>
      </c>
      <c r="BI413" s="49">
        <v>0</v>
      </c>
      <c r="BJ413" s="48">
        <v>21</v>
      </c>
      <c r="BK413" s="49">
        <v>91.30434782608695</v>
      </c>
      <c r="BL413" s="48">
        <v>23</v>
      </c>
    </row>
    <row r="414" spans="1:64" ht="15">
      <c r="A414" s="64" t="s">
        <v>417</v>
      </c>
      <c r="B414" s="64" t="s">
        <v>418</v>
      </c>
      <c r="C414" s="65" t="s">
        <v>5566</v>
      </c>
      <c r="D414" s="66">
        <v>3</v>
      </c>
      <c r="E414" s="67" t="s">
        <v>132</v>
      </c>
      <c r="F414" s="68">
        <v>35</v>
      </c>
      <c r="G414" s="65"/>
      <c r="H414" s="69"/>
      <c r="I414" s="70"/>
      <c r="J414" s="70"/>
      <c r="K414" s="34" t="s">
        <v>65</v>
      </c>
      <c r="L414" s="77">
        <v>414</v>
      </c>
      <c r="M414" s="77"/>
      <c r="N414" s="72"/>
      <c r="O414" s="79" t="s">
        <v>495</v>
      </c>
      <c r="P414" s="81">
        <v>43690.98502314815</v>
      </c>
      <c r="Q414" s="79" t="s">
        <v>720</v>
      </c>
      <c r="R414" s="84" t="s">
        <v>822</v>
      </c>
      <c r="S414" s="79" t="s">
        <v>827</v>
      </c>
      <c r="T414" s="79" t="s">
        <v>893</v>
      </c>
      <c r="U414" s="79"/>
      <c r="V414" s="84" t="s">
        <v>1281</v>
      </c>
      <c r="W414" s="81">
        <v>43690.98502314815</v>
      </c>
      <c r="X414" s="84" t="s">
        <v>1592</v>
      </c>
      <c r="Y414" s="79"/>
      <c r="Z414" s="79"/>
      <c r="AA414" s="82" t="s">
        <v>1913</v>
      </c>
      <c r="AB414" s="79"/>
      <c r="AC414" s="79" t="b">
        <v>0</v>
      </c>
      <c r="AD414" s="79">
        <v>0</v>
      </c>
      <c r="AE414" s="82" t="s">
        <v>1938</v>
      </c>
      <c r="AF414" s="79" t="b">
        <v>0</v>
      </c>
      <c r="AG414" s="79" t="s">
        <v>1948</v>
      </c>
      <c r="AH414" s="79"/>
      <c r="AI414" s="82" t="s">
        <v>1938</v>
      </c>
      <c r="AJ414" s="79" t="b">
        <v>0</v>
      </c>
      <c r="AK414" s="79">
        <v>1</v>
      </c>
      <c r="AL414" s="82" t="s">
        <v>1912</v>
      </c>
      <c r="AM414" s="79" t="s">
        <v>1959</v>
      </c>
      <c r="AN414" s="79" t="b">
        <v>0</v>
      </c>
      <c r="AO414" s="82" t="s">
        <v>1912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6</v>
      </c>
      <c r="BC414" s="78" t="str">
        <f>REPLACE(INDEX(GroupVertices[Group],MATCH(Edges[[#This Row],[Vertex 2]],GroupVertices[Vertex],0)),1,1,"")</f>
        <v>6</v>
      </c>
      <c r="BD414" s="48">
        <v>0</v>
      </c>
      <c r="BE414" s="49">
        <v>0</v>
      </c>
      <c r="BF414" s="48">
        <v>1</v>
      </c>
      <c r="BG414" s="49">
        <v>4.761904761904762</v>
      </c>
      <c r="BH414" s="48">
        <v>0</v>
      </c>
      <c r="BI414" s="49">
        <v>0</v>
      </c>
      <c r="BJ414" s="48">
        <v>20</v>
      </c>
      <c r="BK414" s="49">
        <v>95.23809523809524</v>
      </c>
      <c r="BL414" s="48">
        <v>21</v>
      </c>
    </row>
    <row r="415" spans="1:64" ht="15">
      <c r="A415" s="64" t="s">
        <v>404</v>
      </c>
      <c r="B415" s="64" t="s">
        <v>404</v>
      </c>
      <c r="C415" s="65" t="s">
        <v>5566</v>
      </c>
      <c r="D415" s="66">
        <v>3</v>
      </c>
      <c r="E415" s="67" t="s">
        <v>132</v>
      </c>
      <c r="F415" s="68">
        <v>35</v>
      </c>
      <c r="G415" s="65"/>
      <c r="H415" s="69"/>
      <c r="I415" s="70"/>
      <c r="J415" s="70"/>
      <c r="K415" s="34" t="s">
        <v>65</v>
      </c>
      <c r="L415" s="77">
        <v>415</v>
      </c>
      <c r="M415" s="77"/>
      <c r="N415" s="72"/>
      <c r="O415" s="79" t="s">
        <v>176</v>
      </c>
      <c r="P415" s="81">
        <v>43690.479525462964</v>
      </c>
      <c r="Q415" s="79" t="s">
        <v>721</v>
      </c>
      <c r="R415" s="79"/>
      <c r="S415" s="79"/>
      <c r="T415" s="79" t="s">
        <v>996</v>
      </c>
      <c r="U415" s="84" t="s">
        <v>1112</v>
      </c>
      <c r="V415" s="84" t="s">
        <v>1112</v>
      </c>
      <c r="W415" s="81">
        <v>43690.479525462964</v>
      </c>
      <c r="X415" s="84" t="s">
        <v>1593</v>
      </c>
      <c r="Y415" s="79"/>
      <c r="Z415" s="79"/>
      <c r="AA415" s="82" t="s">
        <v>1914</v>
      </c>
      <c r="AB415" s="79"/>
      <c r="AC415" s="79" t="b">
        <v>0</v>
      </c>
      <c r="AD415" s="79">
        <v>1</v>
      </c>
      <c r="AE415" s="82" t="s">
        <v>1938</v>
      </c>
      <c r="AF415" s="79" t="b">
        <v>0</v>
      </c>
      <c r="AG415" s="79" t="s">
        <v>1948</v>
      </c>
      <c r="AH415" s="79"/>
      <c r="AI415" s="82" t="s">
        <v>1938</v>
      </c>
      <c r="AJ415" s="79" t="b">
        <v>0</v>
      </c>
      <c r="AK415" s="79">
        <v>0</v>
      </c>
      <c r="AL415" s="82" t="s">
        <v>1938</v>
      </c>
      <c r="AM415" s="79" t="s">
        <v>1962</v>
      </c>
      <c r="AN415" s="79" t="b">
        <v>0</v>
      </c>
      <c r="AO415" s="82" t="s">
        <v>1914</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1</v>
      </c>
      <c r="BG415" s="49">
        <v>3.3333333333333335</v>
      </c>
      <c r="BH415" s="48">
        <v>0</v>
      </c>
      <c r="BI415" s="49">
        <v>0</v>
      </c>
      <c r="BJ415" s="48">
        <v>29</v>
      </c>
      <c r="BK415" s="49">
        <v>96.66666666666667</v>
      </c>
      <c r="BL415" s="48">
        <v>30</v>
      </c>
    </row>
    <row r="416" spans="1:64" ht="15">
      <c r="A416" s="64" t="s">
        <v>417</v>
      </c>
      <c r="B416" s="64" t="s">
        <v>404</v>
      </c>
      <c r="C416" s="65" t="s">
        <v>5566</v>
      </c>
      <c r="D416" s="66">
        <v>3</v>
      </c>
      <c r="E416" s="67" t="s">
        <v>132</v>
      </c>
      <c r="F416" s="68">
        <v>35</v>
      </c>
      <c r="G416" s="65"/>
      <c r="H416" s="69"/>
      <c r="I416" s="70"/>
      <c r="J416" s="70"/>
      <c r="K416" s="34" t="s">
        <v>65</v>
      </c>
      <c r="L416" s="77">
        <v>416</v>
      </c>
      <c r="M416" s="77"/>
      <c r="N416" s="72"/>
      <c r="O416" s="79" t="s">
        <v>495</v>
      </c>
      <c r="P416" s="81">
        <v>43690.985185185185</v>
      </c>
      <c r="Q416" s="79" t="s">
        <v>692</v>
      </c>
      <c r="R416" s="79"/>
      <c r="S416" s="79"/>
      <c r="T416" s="79"/>
      <c r="U416" s="79"/>
      <c r="V416" s="84" t="s">
        <v>1281</v>
      </c>
      <c r="W416" s="81">
        <v>43690.985185185185</v>
      </c>
      <c r="X416" s="84" t="s">
        <v>1594</v>
      </c>
      <c r="Y416" s="79"/>
      <c r="Z416" s="79"/>
      <c r="AA416" s="82" t="s">
        <v>1915</v>
      </c>
      <c r="AB416" s="79"/>
      <c r="AC416" s="79" t="b">
        <v>0</v>
      </c>
      <c r="AD416" s="79">
        <v>0</v>
      </c>
      <c r="AE416" s="82" t="s">
        <v>1938</v>
      </c>
      <c r="AF416" s="79" t="b">
        <v>0</v>
      </c>
      <c r="AG416" s="79" t="s">
        <v>1948</v>
      </c>
      <c r="AH416" s="79"/>
      <c r="AI416" s="82" t="s">
        <v>1938</v>
      </c>
      <c r="AJ416" s="79" t="b">
        <v>0</v>
      </c>
      <c r="AK416" s="79">
        <v>2</v>
      </c>
      <c r="AL416" s="82" t="s">
        <v>1914</v>
      </c>
      <c r="AM416" s="79" t="s">
        <v>1959</v>
      </c>
      <c r="AN416" s="79" t="b">
        <v>0</v>
      </c>
      <c r="AO416" s="82" t="s">
        <v>1914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6</v>
      </c>
      <c r="BC416" s="78" t="str">
        <f>REPLACE(INDEX(GroupVertices[Group],MATCH(Edges[[#This Row],[Vertex 2]],GroupVertices[Vertex],0)),1,1,"")</f>
        <v>1</v>
      </c>
      <c r="BD416" s="48">
        <v>0</v>
      </c>
      <c r="BE416" s="49">
        <v>0</v>
      </c>
      <c r="BF416" s="48">
        <v>1</v>
      </c>
      <c r="BG416" s="49">
        <v>3.8461538461538463</v>
      </c>
      <c r="BH416" s="48">
        <v>0</v>
      </c>
      <c r="BI416" s="49">
        <v>0</v>
      </c>
      <c r="BJ416" s="48">
        <v>25</v>
      </c>
      <c r="BK416" s="49">
        <v>96.15384615384616</v>
      </c>
      <c r="BL416" s="48">
        <v>26</v>
      </c>
    </row>
    <row r="417" spans="1:64" ht="15">
      <c r="A417" s="64" t="s">
        <v>419</v>
      </c>
      <c r="B417" s="64" t="s">
        <v>419</v>
      </c>
      <c r="C417" s="65" t="s">
        <v>5566</v>
      </c>
      <c r="D417" s="66">
        <v>3</v>
      </c>
      <c r="E417" s="67" t="s">
        <v>132</v>
      </c>
      <c r="F417" s="68">
        <v>35</v>
      </c>
      <c r="G417" s="65"/>
      <c r="H417" s="69"/>
      <c r="I417" s="70"/>
      <c r="J417" s="70"/>
      <c r="K417" s="34" t="s">
        <v>65</v>
      </c>
      <c r="L417" s="77">
        <v>417</v>
      </c>
      <c r="M417" s="77"/>
      <c r="N417" s="72"/>
      <c r="O417" s="79" t="s">
        <v>176</v>
      </c>
      <c r="P417" s="81">
        <v>43689.76111111111</v>
      </c>
      <c r="Q417" s="79" t="s">
        <v>722</v>
      </c>
      <c r="R417" s="84" t="s">
        <v>823</v>
      </c>
      <c r="S417" s="79" t="s">
        <v>884</v>
      </c>
      <c r="T417" s="79" t="s">
        <v>1017</v>
      </c>
      <c r="U417" s="79"/>
      <c r="V417" s="84" t="s">
        <v>1283</v>
      </c>
      <c r="W417" s="81">
        <v>43689.76111111111</v>
      </c>
      <c r="X417" s="84" t="s">
        <v>1595</v>
      </c>
      <c r="Y417" s="79"/>
      <c r="Z417" s="79"/>
      <c r="AA417" s="82" t="s">
        <v>1916</v>
      </c>
      <c r="AB417" s="79"/>
      <c r="AC417" s="79" t="b">
        <v>0</v>
      </c>
      <c r="AD417" s="79">
        <v>1</v>
      </c>
      <c r="AE417" s="82" t="s">
        <v>1938</v>
      </c>
      <c r="AF417" s="79" t="b">
        <v>0</v>
      </c>
      <c r="AG417" s="79" t="s">
        <v>1948</v>
      </c>
      <c r="AH417" s="79"/>
      <c r="AI417" s="82" t="s">
        <v>1938</v>
      </c>
      <c r="AJ417" s="79" t="b">
        <v>0</v>
      </c>
      <c r="AK417" s="79">
        <v>0</v>
      </c>
      <c r="AL417" s="82" t="s">
        <v>1938</v>
      </c>
      <c r="AM417" s="79" t="s">
        <v>1983</v>
      </c>
      <c r="AN417" s="79" t="b">
        <v>0</v>
      </c>
      <c r="AO417" s="82" t="s">
        <v>1916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6</v>
      </c>
      <c r="BC417" s="78" t="str">
        <f>REPLACE(INDEX(GroupVertices[Group],MATCH(Edges[[#This Row],[Vertex 2]],GroupVertices[Vertex],0)),1,1,"")</f>
        <v>6</v>
      </c>
      <c r="BD417" s="48">
        <v>0</v>
      </c>
      <c r="BE417" s="49">
        <v>0</v>
      </c>
      <c r="BF417" s="48">
        <v>2</v>
      </c>
      <c r="BG417" s="49">
        <v>8</v>
      </c>
      <c r="BH417" s="48">
        <v>0</v>
      </c>
      <c r="BI417" s="49">
        <v>0</v>
      </c>
      <c r="BJ417" s="48">
        <v>23</v>
      </c>
      <c r="BK417" s="49">
        <v>92</v>
      </c>
      <c r="BL417" s="48">
        <v>25</v>
      </c>
    </row>
    <row r="418" spans="1:64" ht="15">
      <c r="A418" s="64" t="s">
        <v>417</v>
      </c>
      <c r="B418" s="64" t="s">
        <v>419</v>
      </c>
      <c r="C418" s="65" t="s">
        <v>5566</v>
      </c>
      <c r="D418" s="66">
        <v>3</v>
      </c>
      <c r="E418" s="67" t="s">
        <v>132</v>
      </c>
      <c r="F418" s="68">
        <v>35</v>
      </c>
      <c r="G418" s="65"/>
      <c r="H418" s="69"/>
      <c r="I418" s="70"/>
      <c r="J418" s="70"/>
      <c r="K418" s="34" t="s">
        <v>65</v>
      </c>
      <c r="L418" s="77">
        <v>418</v>
      </c>
      <c r="M418" s="77"/>
      <c r="N418" s="72"/>
      <c r="O418" s="79" t="s">
        <v>495</v>
      </c>
      <c r="P418" s="81">
        <v>43690.98725694444</v>
      </c>
      <c r="Q418" s="79" t="s">
        <v>723</v>
      </c>
      <c r="R418" s="79"/>
      <c r="S418" s="79"/>
      <c r="T418" s="79" t="s">
        <v>1018</v>
      </c>
      <c r="U418" s="79"/>
      <c r="V418" s="84" t="s">
        <v>1281</v>
      </c>
      <c r="W418" s="81">
        <v>43690.98725694444</v>
      </c>
      <c r="X418" s="84" t="s">
        <v>1596</v>
      </c>
      <c r="Y418" s="79"/>
      <c r="Z418" s="79"/>
      <c r="AA418" s="82" t="s">
        <v>1917</v>
      </c>
      <c r="AB418" s="79"/>
      <c r="AC418" s="79" t="b">
        <v>0</v>
      </c>
      <c r="AD418" s="79">
        <v>0</v>
      </c>
      <c r="AE418" s="82" t="s">
        <v>1938</v>
      </c>
      <c r="AF418" s="79" t="b">
        <v>0</v>
      </c>
      <c r="AG418" s="79" t="s">
        <v>1948</v>
      </c>
      <c r="AH418" s="79"/>
      <c r="AI418" s="82" t="s">
        <v>1938</v>
      </c>
      <c r="AJ418" s="79" t="b">
        <v>0</v>
      </c>
      <c r="AK418" s="79">
        <v>1</v>
      </c>
      <c r="AL418" s="82" t="s">
        <v>1916</v>
      </c>
      <c r="AM418" s="79" t="s">
        <v>1959</v>
      </c>
      <c r="AN418" s="79" t="b">
        <v>0</v>
      </c>
      <c r="AO418" s="82" t="s">
        <v>1916</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6</v>
      </c>
      <c r="BC418" s="78" t="str">
        <f>REPLACE(INDEX(GroupVertices[Group],MATCH(Edges[[#This Row],[Vertex 2]],GroupVertices[Vertex],0)),1,1,"")</f>
        <v>6</v>
      </c>
      <c r="BD418" s="48">
        <v>0</v>
      </c>
      <c r="BE418" s="49">
        <v>0</v>
      </c>
      <c r="BF418" s="48">
        <v>2</v>
      </c>
      <c r="BG418" s="49">
        <v>11.764705882352942</v>
      </c>
      <c r="BH418" s="48">
        <v>0</v>
      </c>
      <c r="BI418" s="49">
        <v>0</v>
      </c>
      <c r="BJ418" s="48">
        <v>15</v>
      </c>
      <c r="BK418" s="49">
        <v>88.23529411764706</v>
      </c>
      <c r="BL418" s="48">
        <v>17</v>
      </c>
    </row>
    <row r="419" spans="1:64" ht="15">
      <c r="A419" s="64" t="s">
        <v>417</v>
      </c>
      <c r="B419" s="64" t="s">
        <v>417</v>
      </c>
      <c r="C419" s="65" t="s">
        <v>5568</v>
      </c>
      <c r="D419" s="66">
        <v>10</v>
      </c>
      <c r="E419" s="67" t="s">
        <v>136</v>
      </c>
      <c r="F419" s="68">
        <v>12</v>
      </c>
      <c r="G419" s="65"/>
      <c r="H419" s="69"/>
      <c r="I419" s="70"/>
      <c r="J419" s="70"/>
      <c r="K419" s="34" t="s">
        <v>65</v>
      </c>
      <c r="L419" s="77">
        <v>419</v>
      </c>
      <c r="M419" s="77"/>
      <c r="N419" s="72"/>
      <c r="O419" s="79" t="s">
        <v>176</v>
      </c>
      <c r="P419" s="81">
        <v>43678.48127314815</v>
      </c>
      <c r="Q419" s="79" t="s">
        <v>724</v>
      </c>
      <c r="R419" s="84" t="s">
        <v>795</v>
      </c>
      <c r="S419" s="79" t="s">
        <v>828</v>
      </c>
      <c r="T419" s="79" t="s">
        <v>1019</v>
      </c>
      <c r="U419" s="79"/>
      <c r="V419" s="84" t="s">
        <v>1281</v>
      </c>
      <c r="W419" s="81">
        <v>43678.48127314815</v>
      </c>
      <c r="X419" s="84" t="s">
        <v>1597</v>
      </c>
      <c r="Y419" s="79"/>
      <c r="Z419" s="79"/>
      <c r="AA419" s="82" t="s">
        <v>1918</v>
      </c>
      <c r="AB419" s="79"/>
      <c r="AC419" s="79" t="b">
        <v>0</v>
      </c>
      <c r="AD419" s="79">
        <v>1</v>
      </c>
      <c r="AE419" s="82" t="s">
        <v>1938</v>
      </c>
      <c r="AF419" s="79" t="b">
        <v>0</v>
      </c>
      <c r="AG419" s="79" t="s">
        <v>1948</v>
      </c>
      <c r="AH419" s="79"/>
      <c r="AI419" s="82" t="s">
        <v>1938</v>
      </c>
      <c r="AJ419" s="79" t="b">
        <v>0</v>
      </c>
      <c r="AK419" s="79">
        <v>1</v>
      </c>
      <c r="AL419" s="82" t="s">
        <v>1938</v>
      </c>
      <c r="AM419" s="79" t="s">
        <v>1959</v>
      </c>
      <c r="AN419" s="79" t="b">
        <v>0</v>
      </c>
      <c r="AO419" s="82" t="s">
        <v>1918</v>
      </c>
      <c r="AP419" s="79" t="s">
        <v>176</v>
      </c>
      <c r="AQ419" s="79">
        <v>0</v>
      </c>
      <c r="AR419" s="79">
        <v>0</v>
      </c>
      <c r="AS419" s="79"/>
      <c r="AT419" s="79"/>
      <c r="AU419" s="79"/>
      <c r="AV419" s="79"/>
      <c r="AW419" s="79"/>
      <c r="AX419" s="79"/>
      <c r="AY419" s="79"/>
      <c r="AZ419" s="79"/>
      <c r="BA419">
        <v>7</v>
      </c>
      <c r="BB419" s="78" t="str">
        <f>REPLACE(INDEX(GroupVertices[Group],MATCH(Edges[[#This Row],[Vertex 1]],GroupVertices[Vertex],0)),1,1,"")</f>
        <v>6</v>
      </c>
      <c r="BC419" s="78" t="str">
        <f>REPLACE(INDEX(GroupVertices[Group],MATCH(Edges[[#This Row],[Vertex 2]],GroupVertices[Vertex],0)),1,1,"")</f>
        <v>6</v>
      </c>
      <c r="BD419" s="48">
        <v>0</v>
      </c>
      <c r="BE419" s="49">
        <v>0</v>
      </c>
      <c r="BF419" s="48">
        <v>0</v>
      </c>
      <c r="BG419" s="49">
        <v>0</v>
      </c>
      <c r="BH419" s="48">
        <v>0</v>
      </c>
      <c r="BI419" s="49">
        <v>0</v>
      </c>
      <c r="BJ419" s="48">
        <v>22</v>
      </c>
      <c r="BK419" s="49">
        <v>100</v>
      </c>
      <c r="BL419" s="48">
        <v>22</v>
      </c>
    </row>
    <row r="420" spans="1:64" ht="15">
      <c r="A420" s="64" t="s">
        <v>417</v>
      </c>
      <c r="B420" s="64" t="s">
        <v>417</v>
      </c>
      <c r="C420" s="65" t="s">
        <v>5568</v>
      </c>
      <c r="D420" s="66">
        <v>10</v>
      </c>
      <c r="E420" s="67" t="s">
        <v>136</v>
      </c>
      <c r="F420" s="68">
        <v>12</v>
      </c>
      <c r="G420" s="65"/>
      <c r="H420" s="69"/>
      <c r="I420" s="70"/>
      <c r="J420" s="70"/>
      <c r="K420" s="34" t="s">
        <v>65</v>
      </c>
      <c r="L420" s="77">
        <v>420</v>
      </c>
      <c r="M420" s="77"/>
      <c r="N420" s="72"/>
      <c r="O420" s="79" t="s">
        <v>176</v>
      </c>
      <c r="P420" s="81">
        <v>43682.46548611111</v>
      </c>
      <c r="Q420" s="79" t="s">
        <v>725</v>
      </c>
      <c r="R420" s="84" t="s">
        <v>793</v>
      </c>
      <c r="S420" s="79" t="s">
        <v>871</v>
      </c>
      <c r="T420" s="79" t="s">
        <v>904</v>
      </c>
      <c r="U420" s="79"/>
      <c r="V420" s="84" t="s">
        <v>1281</v>
      </c>
      <c r="W420" s="81">
        <v>43682.46548611111</v>
      </c>
      <c r="X420" s="84" t="s">
        <v>1598</v>
      </c>
      <c r="Y420" s="79"/>
      <c r="Z420" s="79"/>
      <c r="AA420" s="82" t="s">
        <v>1919</v>
      </c>
      <c r="AB420" s="79"/>
      <c r="AC420" s="79" t="b">
        <v>0</v>
      </c>
      <c r="AD420" s="79">
        <v>0</v>
      </c>
      <c r="AE420" s="82" t="s">
        <v>1938</v>
      </c>
      <c r="AF420" s="79" t="b">
        <v>0</v>
      </c>
      <c r="AG420" s="79" t="s">
        <v>1948</v>
      </c>
      <c r="AH420" s="79"/>
      <c r="AI420" s="82" t="s">
        <v>1938</v>
      </c>
      <c r="AJ420" s="79" t="b">
        <v>0</v>
      </c>
      <c r="AK420" s="79">
        <v>0</v>
      </c>
      <c r="AL420" s="82" t="s">
        <v>1938</v>
      </c>
      <c r="AM420" s="79" t="s">
        <v>1959</v>
      </c>
      <c r="AN420" s="79" t="b">
        <v>0</v>
      </c>
      <c r="AO420" s="82" t="s">
        <v>1919</v>
      </c>
      <c r="AP420" s="79" t="s">
        <v>176</v>
      </c>
      <c r="AQ420" s="79">
        <v>0</v>
      </c>
      <c r="AR420" s="79">
        <v>0</v>
      </c>
      <c r="AS420" s="79"/>
      <c r="AT420" s="79"/>
      <c r="AU420" s="79"/>
      <c r="AV420" s="79"/>
      <c r="AW420" s="79"/>
      <c r="AX420" s="79"/>
      <c r="AY420" s="79"/>
      <c r="AZ420" s="79"/>
      <c r="BA420">
        <v>7</v>
      </c>
      <c r="BB420" s="78" t="str">
        <f>REPLACE(INDEX(GroupVertices[Group],MATCH(Edges[[#This Row],[Vertex 1]],GroupVertices[Vertex],0)),1,1,"")</f>
        <v>6</v>
      </c>
      <c r="BC420" s="78" t="str">
        <f>REPLACE(INDEX(GroupVertices[Group],MATCH(Edges[[#This Row],[Vertex 2]],GroupVertices[Vertex],0)),1,1,"")</f>
        <v>6</v>
      </c>
      <c r="BD420" s="48">
        <v>1</v>
      </c>
      <c r="BE420" s="49">
        <v>5.2631578947368425</v>
      </c>
      <c r="BF420" s="48">
        <v>0</v>
      </c>
      <c r="BG420" s="49">
        <v>0</v>
      </c>
      <c r="BH420" s="48">
        <v>0</v>
      </c>
      <c r="BI420" s="49">
        <v>0</v>
      </c>
      <c r="BJ420" s="48">
        <v>18</v>
      </c>
      <c r="BK420" s="49">
        <v>94.73684210526316</v>
      </c>
      <c r="BL420" s="48">
        <v>19</v>
      </c>
    </row>
    <row r="421" spans="1:64" ht="15">
      <c r="A421" s="64" t="s">
        <v>417</v>
      </c>
      <c r="B421" s="64" t="s">
        <v>417</v>
      </c>
      <c r="C421" s="65" t="s">
        <v>5568</v>
      </c>
      <c r="D421" s="66">
        <v>10</v>
      </c>
      <c r="E421" s="67" t="s">
        <v>136</v>
      </c>
      <c r="F421" s="68">
        <v>12</v>
      </c>
      <c r="G421" s="65"/>
      <c r="H421" s="69"/>
      <c r="I421" s="70"/>
      <c r="J421" s="70"/>
      <c r="K421" s="34" t="s">
        <v>65</v>
      </c>
      <c r="L421" s="77">
        <v>421</v>
      </c>
      <c r="M421" s="77"/>
      <c r="N421" s="72"/>
      <c r="O421" s="79" t="s">
        <v>176</v>
      </c>
      <c r="P421" s="81">
        <v>43688.6215625</v>
      </c>
      <c r="Q421" s="79" t="s">
        <v>726</v>
      </c>
      <c r="R421" s="84" t="s">
        <v>793</v>
      </c>
      <c r="S421" s="79" t="s">
        <v>871</v>
      </c>
      <c r="T421" s="79" t="s">
        <v>1020</v>
      </c>
      <c r="U421" s="79"/>
      <c r="V421" s="84" t="s">
        <v>1281</v>
      </c>
      <c r="W421" s="81">
        <v>43688.6215625</v>
      </c>
      <c r="X421" s="84" t="s">
        <v>1599</v>
      </c>
      <c r="Y421" s="79"/>
      <c r="Z421" s="79"/>
      <c r="AA421" s="82" t="s">
        <v>1920</v>
      </c>
      <c r="AB421" s="79"/>
      <c r="AC421" s="79" t="b">
        <v>0</v>
      </c>
      <c r="AD421" s="79">
        <v>0</v>
      </c>
      <c r="AE421" s="82" t="s">
        <v>1938</v>
      </c>
      <c r="AF421" s="79" t="b">
        <v>0</v>
      </c>
      <c r="AG421" s="79" t="s">
        <v>1948</v>
      </c>
      <c r="AH421" s="79"/>
      <c r="AI421" s="82" t="s">
        <v>1938</v>
      </c>
      <c r="AJ421" s="79" t="b">
        <v>0</v>
      </c>
      <c r="AK421" s="79">
        <v>0</v>
      </c>
      <c r="AL421" s="82" t="s">
        <v>1938</v>
      </c>
      <c r="AM421" s="79" t="s">
        <v>1959</v>
      </c>
      <c r="AN421" s="79" t="b">
        <v>0</v>
      </c>
      <c r="AO421" s="82" t="s">
        <v>1920</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6</v>
      </c>
      <c r="BC421" s="78" t="str">
        <f>REPLACE(INDEX(GroupVertices[Group],MATCH(Edges[[#This Row],[Vertex 2]],GroupVertices[Vertex],0)),1,1,"")</f>
        <v>6</v>
      </c>
      <c r="BD421" s="48">
        <v>1</v>
      </c>
      <c r="BE421" s="49">
        <v>4.761904761904762</v>
      </c>
      <c r="BF421" s="48">
        <v>0</v>
      </c>
      <c r="BG421" s="49">
        <v>0</v>
      </c>
      <c r="BH421" s="48">
        <v>0</v>
      </c>
      <c r="BI421" s="49">
        <v>0</v>
      </c>
      <c r="BJ421" s="48">
        <v>20</v>
      </c>
      <c r="BK421" s="49">
        <v>95.23809523809524</v>
      </c>
      <c r="BL421" s="48">
        <v>21</v>
      </c>
    </row>
    <row r="422" spans="1:64" ht="15">
      <c r="A422" s="64" t="s">
        <v>417</v>
      </c>
      <c r="B422" s="64" t="s">
        <v>417</v>
      </c>
      <c r="C422" s="65" t="s">
        <v>5568</v>
      </c>
      <c r="D422" s="66">
        <v>10</v>
      </c>
      <c r="E422" s="67" t="s">
        <v>136</v>
      </c>
      <c r="F422" s="68">
        <v>12</v>
      </c>
      <c r="G422" s="65"/>
      <c r="H422" s="69"/>
      <c r="I422" s="70"/>
      <c r="J422" s="70"/>
      <c r="K422" s="34" t="s">
        <v>65</v>
      </c>
      <c r="L422" s="77">
        <v>422</v>
      </c>
      <c r="M422" s="77"/>
      <c r="N422" s="72"/>
      <c r="O422" s="79" t="s">
        <v>176</v>
      </c>
      <c r="P422" s="81">
        <v>43689.834965277776</v>
      </c>
      <c r="Q422" s="79" t="s">
        <v>727</v>
      </c>
      <c r="R422" s="84" t="s">
        <v>793</v>
      </c>
      <c r="S422" s="79" t="s">
        <v>871</v>
      </c>
      <c r="T422" s="79" t="s">
        <v>1021</v>
      </c>
      <c r="U422" s="79"/>
      <c r="V422" s="84" t="s">
        <v>1281</v>
      </c>
      <c r="W422" s="81">
        <v>43689.834965277776</v>
      </c>
      <c r="X422" s="84" t="s">
        <v>1600</v>
      </c>
      <c r="Y422" s="79"/>
      <c r="Z422" s="79"/>
      <c r="AA422" s="82" t="s">
        <v>1921</v>
      </c>
      <c r="AB422" s="79"/>
      <c r="AC422" s="79" t="b">
        <v>0</v>
      </c>
      <c r="AD422" s="79">
        <v>1</v>
      </c>
      <c r="AE422" s="82" t="s">
        <v>1938</v>
      </c>
      <c r="AF422" s="79" t="b">
        <v>0</v>
      </c>
      <c r="AG422" s="79" t="s">
        <v>1948</v>
      </c>
      <c r="AH422" s="79"/>
      <c r="AI422" s="82" t="s">
        <v>1938</v>
      </c>
      <c r="AJ422" s="79" t="b">
        <v>0</v>
      </c>
      <c r="AK422" s="79">
        <v>2</v>
      </c>
      <c r="AL422" s="82" t="s">
        <v>1938</v>
      </c>
      <c r="AM422" s="79" t="s">
        <v>1959</v>
      </c>
      <c r="AN422" s="79" t="b">
        <v>0</v>
      </c>
      <c r="AO422" s="82" t="s">
        <v>1921</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6</v>
      </c>
      <c r="BC422" s="78" t="str">
        <f>REPLACE(INDEX(GroupVertices[Group],MATCH(Edges[[#This Row],[Vertex 2]],GroupVertices[Vertex],0)),1,1,"")</f>
        <v>6</v>
      </c>
      <c r="BD422" s="48">
        <v>1</v>
      </c>
      <c r="BE422" s="49">
        <v>5</v>
      </c>
      <c r="BF422" s="48">
        <v>0</v>
      </c>
      <c r="BG422" s="49">
        <v>0</v>
      </c>
      <c r="BH422" s="48">
        <v>0</v>
      </c>
      <c r="BI422" s="49">
        <v>0</v>
      </c>
      <c r="BJ422" s="48">
        <v>19</v>
      </c>
      <c r="BK422" s="49">
        <v>95</v>
      </c>
      <c r="BL422" s="48">
        <v>20</v>
      </c>
    </row>
    <row r="423" spans="1:64" ht="15">
      <c r="A423" s="64" t="s">
        <v>417</v>
      </c>
      <c r="B423" s="64" t="s">
        <v>417</v>
      </c>
      <c r="C423" s="65" t="s">
        <v>5568</v>
      </c>
      <c r="D423" s="66">
        <v>10</v>
      </c>
      <c r="E423" s="67" t="s">
        <v>136</v>
      </c>
      <c r="F423" s="68">
        <v>12</v>
      </c>
      <c r="G423" s="65"/>
      <c r="H423" s="69"/>
      <c r="I423" s="70"/>
      <c r="J423" s="70"/>
      <c r="K423" s="34" t="s">
        <v>65</v>
      </c>
      <c r="L423" s="77">
        <v>423</v>
      </c>
      <c r="M423" s="77"/>
      <c r="N423" s="72"/>
      <c r="O423" s="79" t="s">
        <v>176</v>
      </c>
      <c r="P423" s="81">
        <v>43690.98403935185</v>
      </c>
      <c r="Q423" s="79" t="s">
        <v>728</v>
      </c>
      <c r="R423" s="84" t="s">
        <v>793</v>
      </c>
      <c r="S423" s="79" t="s">
        <v>871</v>
      </c>
      <c r="T423" s="79" t="s">
        <v>1022</v>
      </c>
      <c r="U423" s="79"/>
      <c r="V423" s="84" t="s">
        <v>1281</v>
      </c>
      <c r="W423" s="81">
        <v>43690.98403935185</v>
      </c>
      <c r="X423" s="84" t="s">
        <v>1601</v>
      </c>
      <c r="Y423" s="79"/>
      <c r="Z423" s="79"/>
      <c r="AA423" s="82" t="s">
        <v>1922</v>
      </c>
      <c r="AB423" s="79"/>
      <c r="AC423" s="79" t="b">
        <v>0</v>
      </c>
      <c r="AD423" s="79">
        <v>0</v>
      </c>
      <c r="AE423" s="82" t="s">
        <v>1938</v>
      </c>
      <c r="AF423" s="79" t="b">
        <v>0</v>
      </c>
      <c r="AG423" s="79" t="s">
        <v>1948</v>
      </c>
      <c r="AH423" s="79"/>
      <c r="AI423" s="82" t="s">
        <v>1938</v>
      </c>
      <c r="AJ423" s="79" t="b">
        <v>0</v>
      </c>
      <c r="AK423" s="79">
        <v>1</v>
      </c>
      <c r="AL423" s="82" t="s">
        <v>1938</v>
      </c>
      <c r="AM423" s="79" t="s">
        <v>1959</v>
      </c>
      <c r="AN423" s="79" t="b">
        <v>0</v>
      </c>
      <c r="AO423" s="82" t="s">
        <v>1922</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6</v>
      </c>
      <c r="BC423" s="78" t="str">
        <f>REPLACE(INDEX(GroupVertices[Group],MATCH(Edges[[#This Row],[Vertex 2]],GroupVertices[Vertex],0)),1,1,"")</f>
        <v>6</v>
      </c>
      <c r="BD423" s="48">
        <v>1</v>
      </c>
      <c r="BE423" s="49">
        <v>4.761904761904762</v>
      </c>
      <c r="BF423" s="48">
        <v>0</v>
      </c>
      <c r="BG423" s="49">
        <v>0</v>
      </c>
      <c r="BH423" s="48">
        <v>0</v>
      </c>
      <c r="BI423" s="49">
        <v>0</v>
      </c>
      <c r="BJ423" s="48">
        <v>20</v>
      </c>
      <c r="BK423" s="49">
        <v>95.23809523809524</v>
      </c>
      <c r="BL423" s="48">
        <v>21</v>
      </c>
    </row>
    <row r="424" spans="1:64" ht="15">
      <c r="A424" s="64" t="s">
        <v>417</v>
      </c>
      <c r="B424" s="64" t="s">
        <v>417</v>
      </c>
      <c r="C424" s="65" t="s">
        <v>5568</v>
      </c>
      <c r="D424" s="66">
        <v>10</v>
      </c>
      <c r="E424" s="67" t="s">
        <v>136</v>
      </c>
      <c r="F424" s="68">
        <v>12</v>
      </c>
      <c r="G424" s="65"/>
      <c r="H424" s="69"/>
      <c r="I424" s="70"/>
      <c r="J424" s="70"/>
      <c r="K424" s="34" t="s">
        <v>65</v>
      </c>
      <c r="L424" s="77">
        <v>424</v>
      </c>
      <c r="M424" s="77"/>
      <c r="N424" s="72"/>
      <c r="O424" s="79" t="s">
        <v>176</v>
      </c>
      <c r="P424" s="81">
        <v>43690.99219907408</v>
      </c>
      <c r="Q424" s="79" t="s">
        <v>729</v>
      </c>
      <c r="R424" s="84" t="s">
        <v>824</v>
      </c>
      <c r="S424" s="79" t="s">
        <v>841</v>
      </c>
      <c r="T424" s="79" t="s">
        <v>893</v>
      </c>
      <c r="U424" s="79"/>
      <c r="V424" s="84" t="s">
        <v>1281</v>
      </c>
      <c r="W424" s="81">
        <v>43690.99219907408</v>
      </c>
      <c r="X424" s="84" t="s">
        <v>1602</v>
      </c>
      <c r="Y424" s="79"/>
      <c r="Z424" s="79"/>
      <c r="AA424" s="82" t="s">
        <v>1923</v>
      </c>
      <c r="AB424" s="79"/>
      <c r="AC424" s="79" t="b">
        <v>0</v>
      </c>
      <c r="AD424" s="79">
        <v>1</v>
      </c>
      <c r="AE424" s="82" t="s">
        <v>1938</v>
      </c>
      <c r="AF424" s="79" t="b">
        <v>1</v>
      </c>
      <c r="AG424" s="79" t="s">
        <v>1948</v>
      </c>
      <c r="AH424" s="79"/>
      <c r="AI424" s="82" t="s">
        <v>1958</v>
      </c>
      <c r="AJ424" s="79" t="b">
        <v>0</v>
      </c>
      <c r="AK424" s="79">
        <v>0</v>
      </c>
      <c r="AL424" s="82" t="s">
        <v>1938</v>
      </c>
      <c r="AM424" s="79" t="s">
        <v>1959</v>
      </c>
      <c r="AN424" s="79" t="b">
        <v>0</v>
      </c>
      <c r="AO424" s="82" t="s">
        <v>1923</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6</v>
      </c>
      <c r="BC424" s="78" t="str">
        <f>REPLACE(INDEX(GroupVertices[Group],MATCH(Edges[[#This Row],[Vertex 2]],GroupVertices[Vertex],0)),1,1,"")</f>
        <v>6</v>
      </c>
      <c r="BD424" s="48">
        <v>1</v>
      </c>
      <c r="BE424" s="49">
        <v>3.7037037037037037</v>
      </c>
      <c r="BF424" s="48">
        <v>0</v>
      </c>
      <c r="BG424" s="49">
        <v>0</v>
      </c>
      <c r="BH424" s="48">
        <v>0</v>
      </c>
      <c r="BI424" s="49">
        <v>0</v>
      </c>
      <c r="BJ424" s="48">
        <v>26</v>
      </c>
      <c r="BK424" s="49">
        <v>96.29629629629629</v>
      </c>
      <c r="BL424" s="48">
        <v>27</v>
      </c>
    </row>
    <row r="425" spans="1:64" ht="15">
      <c r="A425" s="64" t="s">
        <v>417</v>
      </c>
      <c r="B425" s="64" t="s">
        <v>417</v>
      </c>
      <c r="C425" s="65" t="s">
        <v>5568</v>
      </c>
      <c r="D425" s="66">
        <v>10</v>
      </c>
      <c r="E425" s="67" t="s">
        <v>136</v>
      </c>
      <c r="F425" s="68">
        <v>12</v>
      </c>
      <c r="G425" s="65"/>
      <c r="H425" s="69"/>
      <c r="I425" s="70"/>
      <c r="J425" s="70"/>
      <c r="K425" s="34" t="s">
        <v>65</v>
      </c>
      <c r="L425" s="77">
        <v>425</v>
      </c>
      <c r="M425" s="77"/>
      <c r="N425" s="72"/>
      <c r="O425" s="79" t="s">
        <v>176</v>
      </c>
      <c r="P425" s="81">
        <v>43690.99317129629</v>
      </c>
      <c r="Q425" s="79" t="s">
        <v>730</v>
      </c>
      <c r="R425" s="84" t="s">
        <v>825</v>
      </c>
      <c r="S425" s="79" t="s">
        <v>885</v>
      </c>
      <c r="T425" s="79" t="s">
        <v>1023</v>
      </c>
      <c r="U425" s="79"/>
      <c r="V425" s="84" t="s">
        <v>1281</v>
      </c>
      <c r="W425" s="81">
        <v>43690.99317129629</v>
      </c>
      <c r="X425" s="84" t="s">
        <v>1603</v>
      </c>
      <c r="Y425" s="79"/>
      <c r="Z425" s="79"/>
      <c r="AA425" s="82" t="s">
        <v>1924</v>
      </c>
      <c r="AB425" s="79"/>
      <c r="AC425" s="79" t="b">
        <v>0</v>
      </c>
      <c r="AD425" s="79">
        <v>0</v>
      </c>
      <c r="AE425" s="82" t="s">
        <v>1938</v>
      </c>
      <c r="AF425" s="79" t="b">
        <v>0</v>
      </c>
      <c r="AG425" s="79" t="s">
        <v>1948</v>
      </c>
      <c r="AH425" s="79"/>
      <c r="AI425" s="82" t="s">
        <v>1938</v>
      </c>
      <c r="AJ425" s="79" t="b">
        <v>0</v>
      </c>
      <c r="AK425" s="79">
        <v>1</v>
      </c>
      <c r="AL425" s="82" t="s">
        <v>1938</v>
      </c>
      <c r="AM425" s="79" t="s">
        <v>1959</v>
      </c>
      <c r="AN425" s="79" t="b">
        <v>0</v>
      </c>
      <c r="AO425" s="82" t="s">
        <v>1924</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6</v>
      </c>
      <c r="BC425" s="78" t="str">
        <f>REPLACE(INDEX(GroupVertices[Group],MATCH(Edges[[#This Row],[Vertex 2]],GroupVertices[Vertex],0)),1,1,"")</f>
        <v>6</v>
      </c>
      <c r="BD425" s="48">
        <v>0</v>
      </c>
      <c r="BE425" s="49">
        <v>0</v>
      </c>
      <c r="BF425" s="48">
        <v>0</v>
      </c>
      <c r="BG425" s="49">
        <v>0</v>
      </c>
      <c r="BH425" s="48">
        <v>0</v>
      </c>
      <c r="BI425" s="49">
        <v>0</v>
      </c>
      <c r="BJ425" s="48">
        <v>17</v>
      </c>
      <c r="BK425" s="49">
        <v>100</v>
      </c>
      <c r="BL425" s="48">
        <v>17</v>
      </c>
    </row>
    <row r="426" spans="1:64" ht="15">
      <c r="A426" s="64" t="s">
        <v>420</v>
      </c>
      <c r="B426" s="64" t="s">
        <v>417</v>
      </c>
      <c r="C426" s="65" t="s">
        <v>5567</v>
      </c>
      <c r="D426" s="66">
        <v>6.5</v>
      </c>
      <c r="E426" s="67" t="s">
        <v>136</v>
      </c>
      <c r="F426" s="68">
        <v>23.5</v>
      </c>
      <c r="G426" s="65"/>
      <c r="H426" s="69"/>
      <c r="I426" s="70"/>
      <c r="J426" s="70"/>
      <c r="K426" s="34" t="s">
        <v>65</v>
      </c>
      <c r="L426" s="77">
        <v>426</v>
      </c>
      <c r="M426" s="77"/>
      <c r="N426" s="72"/>
      <c r="O426" s="79" t="s">
        <v>495</v>
      </c>
      <c r="P426" s="81">
        <v>43690.993576388886</v>
      </c>
      <c r="Q426" s="79" t="s">
        <v>731</v>
      </c>
      <c r="R426" s="84" t="s">
        <v>825</v>
      </c>
      <c r="S426" s="79" t="s">
        <v>885</v>
      </c>
      <c r="T426" s="79" t="s">
        <v>1024</v>
      </c>
      <c r="U426" s="79"/>
      <c r="V426" s="84" t="s">
        <v>1284</v>
      </c>
      <c r="W426" s="81">
        <v>43690.993576388886</v>
      </c>
      <c r="X426" s="84" t="s">
        <v>1604</v>
      </c>
      <c r="Y426" s="79"/>
      <c r="Z426" s="79"/>
      <c r="AA426" s="82" t="s">
        <v>1925</v>
      </c>
      <c r="AB426" s="79"/>
      <c r="AC426" s="79" t="b">
        <v>0</v>
      </c>
      <c r="AD426" s="79">
        <v>0</v>
      </c>
      <c r="AE426" s="82" t="s">
        <v>1938</v>
      </c>
      <c r="AF426" s="79" t="b">
        <v>0</v>
      </c>
      <c r="AG426" s="79" t="s">
        <v>1948</v>
      </c>
      <c r="AH426" s="79"/>
      <c r="AI426" s="82" t="s">
        <v>1938</v>
      </c>
      <c r="AJ426" s="79" t="b">
        <v>0</v>
      </c>
      <c r="AK426" s="79">
        <v>1</v>
      </c>
      <c r="AL426" s="82" t="s">
        <v>1924</v>
      </c>
      <c r="AM426" s="79" t="s">
        <v>1984</v>
      </c>
      <c r="AN426" s="79" t="b">
        <v>0</v>
      </c>
      <c r="AO426" s="82" t="s">
        <v>1924</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6</v>
      </c>
      <c r="BC426" s="78" t="str">
        <f>REPLACE(INDEX(GroupVertices[Group],MATCH(Edges[[#This Row],[Vertex 2]],GroupVertices[Vertex],0)),1,1,"")</f>
        <v>6</v>
      </c>
      <c r="BD426" s="48">
        <v>0</v>
      </c>
      <c r="BE426" s="49">
        <v>0</v>
      </c>
      <c r="BF426" s="48">
        <v>0</v>
      </c>
      <c r="BG426" s="49">
        <v>0</v>
      </c>
      <c r="BH426" s="48">
        <v>0</v>
      </c>
      <c r="BI426" s="49">
        <v>0</v>
      </c>
      <c r="BJ426" s="48">
        <v>14</v>
      </c>
      <c r="BK426" s="49">
        <v>100</v>
      </c>
      <c r="BL426" s="48">
        <v>14</v>
      </c>
    </row>
    <row r="427" spans="1:64" ht="15">
      <c r="A427" s="64" t="s">
        <v>420</v>
      </c>
      <c r="B427" s="64" t="s">
        <v>417</v>
      </c>
      <c r="C427" s="65" t="s">
        <v>5567</v>
      </c>
      <c r="D427" s="66">
        <v>6.5</v>
      </c>
      <c r="E427" s="67" t="s">
        <v>136</v>
      </c>
      <c r="F427" s="68">
        <v>23.5</v>
      </c>
      <c r="G427" s="65"/>
      <c r="H427" s="69"/>
      <c r="I427" s="70"/>
      <c r="J427" s="70"/>
      <c r="K427" s="34" t="s">
        <v>65</v>
      </c>
      <c r="L427" s="77">
        <v>427</v>
      </c>
      <c r="M427" s="77"/>
      <c r="N427" s="72"/>
      <c r="O427" s="79" t="s">
        <v>495</v>
      </c>
      <c r="P427" s="81">
        <v>43690.99377314815</v>
      </c>
      <c r="Q427" s="79" t="s">
        <v>732</v>
      </c>
      <c r="R427" s="84" t="s">
        <v>793</v>
      </c>
      <c r="S427" s="79" t="s">
        <v>871</v>
      </c>
      <c r="T427" s="79" t="s">
        <v>1025</v>
      </c>
      <c r="U427" s="79"/>
      <c r="V427" s="84" t="s">
        <v>1284</v>
      </c>
      <c r="W427" s="81">
        <v>43690.99377314815</v>
      </c>
      <c r="X427" s="84" t="s">
        <v>1605</v>
      </c>
      <c r="Y427" s="79"/>
      <c r="Z427" s="79"/>
      <c r="AA427" s="82" t="s">
        <v>1926</v>
      </c>
      <c r="AB427" s="79"/>
      <c r="AC427" s="79" t="b">
        <v>0</v>
      </c>
      <c r="AD427" s="79">
        <v>0</v>
      </c>
      <c r="AE427" s="82" t="s">
        <v>1938</v>
      </c>
      <c r="AF427" s="79" t="b">
        <v>0</v>
      </c>
      <c r="AG427" s="79" t="s">
        <v>1948</v>
      </c>
      <c r="AH427" s="79"/>
      <c r="AI427" s="82" t="s">
        <v>1938</v>
      </c>
      <c r="AJ427" s="79" t="b">
        <v>0</v>
      </c>
      <c r="AK427" s="79">
        <v>1</v>
      </c>
      <c r="AL427" s="82" t="s">
        <v>1922</v>
      </c>
      <c r="AM427" s="79" t="s">
        <v>1984</v>
      </c>
      <c r="AN427" s="79" t="b">
        <v>0</v>
      </c>
      <c r="AO427" s="82" t="s">
        <v>1922</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6</v>
      </c>
      <c r="BC427" s="78" t="str">
        <f>REPLACE(INDEX(GroupVertices[Group],MATCH(Edges[[#This Row],[Vertex 2]],GroupVertices[Vertex],0)),1,1,"")</f>
        <v>6</v>
      </c>
      <c r="BD427" s="48">
        <v>1</v>
      </c>
      <c r="BE427" s="49">
        <v>7.6923076923076925</v>
      </c>
      <c r="BF427" s="48">
        <v>0</v>
      </c>
      <c r="BG427" s="49">
        <v>0</v>
      </c>
      <c r="BH427" s="48">
        <v>0</v>
      </c>
      <c r="BI427" s="49">
        <v>0</v>
      </c>
      <c r="BJ427" s="48">
        <v>12</v>
      </c>
      <c r="BK427" s="49">
        <v>92.3076923076923</v>
      </c>
      <c r="BL427"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7"/>
    <dataValidation allowBlank="1" showErrorMessage="1" sqref="N2:N4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7"/>
    <dataValidation allowBlank="1" showInputMessage="1" promptTitle="Edge Color" prompt="To select an optional edge color, right-click and select Select Color on the right-click menu." sqref="C3:C427"/>
    <dataValidation allowBlank="1" showInputMessage="1" promptTitle="Edge Width" prompt="Enter an optional edge width between 1 and 10." errorTitle="Invalid Edge Width" error="The optional edge width must be a whole number between 1 and 10." sqref="D3:D427"/>
    <dataValidation allowBlank="1" showInputMessage="1" promptTitle="Edge Opacity" prompt="Enter an optional edge opacity between 0 (transparent) and 100 (opaque)." errorTitle="Invalid Edge Opacity" error="The optional edge opacity must be a whole number between 0 and 10." sqref="F3:F4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7">
      <formula1>ValidEdgeVisibilities</formula1>
    </dataValidation>
    <dataValidation allowBlank="1" showInputMessage="1" showErrorMessage="1" promptTitle="Vertex 1 Name" prompt="Enter the name of the edge's first vertex." sqref="A3:A427"/>
    <dataValidation allowBlank="1" showInputMessage="1" showErrorMessage="1" promptTitle="Vertex 2 Name" prompt="Enter the name of the edge's second vertex." sqref="B3:B427"/>
    <dataValidation allowBlank="1" showInputMessage="1" showErrorMessage="1" promptTitle="Edge Label" prompt="Enter an optional edge label." errorTitle="Invalid Edge Visibility" error="You have entered an unrecognized edge visibility.  Try selecting from the drop-down list instead." sqref="H3:H4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7"/>
  </dataValidations>
  <hyperlinks>
    <hyperlink ref="R3" r:id="rId1" display="https://www.meeproductions.com/ebfbdb/"/>
    <hyperlink ref="R4" r:id="rId2" display="https://www.meeproductions.com/ebfbdb/"/>
    <hyperlink ref="R5" r:id="rId3" display="https://www.meeproductions.com/ebfbdb/"/>
    <hyperlink ref="R6" r:id="rId4" display="https://www.meeproductions.com/ebfbdb/"/>
    <hyperlink ref="R7" r:id="rId5" display="https://www.gov.uk/government/consultations/further-advertising-restrictions-for-products-high-in-fat-salt-and-sugar"/>
    <hyperlink ref="R9" r:id="rId6" display="https://www.gov.uk/government/consultations/further-advertising-restrictions-for-products-high-in-fat-salt-and-sugar"/>
    <hyperlink ref="R12" r:id="rId7" display="https://www.youtube.com/watch?v=g4QVkoQZgCE&amp;feature=youtu.be"/>
    <hyperlink ref="R15" r:id="rId8" display="http://healthykidsblog.org/for-children-exercise-is-the-key-to-battling-obesity/"/>
    <hyperlink ref="R16" r:id="rId9" display="http://healthykidsblog.org/for-children-exercise-is-the-key-to-battling-obesity/"/>
    <hyperlink ref="R20" r:id="rId10" display="http://ow.ly/XLEq50vd6uG"/>
    <hyperlink ref="R29" r:id="rId11" display="https://www.mghclaycenter.org/parenting-concerns/families/tv-doesnt-necessarily-make-kids-fat/"/>
    <hyperlink ref="R35" r:id="rId12" display="https://www.epicpc.com/news/infographics/overweight-and-obesity-how-to-raise-healthy-kids/"/>
    <hyperlink ref="R39" r:id="rId13" display="https://www.meeproductions.com/ebfbdb/"/>
    <hyperlink ref="R46" r:id="rId14" display="https://thrivingschools.kaiserpermanente.org/tackling-root-causes-of-childhood-obesity/"/>
    <hyperlink ref="R48" r:id="rId15" display="https://votesmart.org/public-statement/983523/issue-position-shawna-sterling-will-put-ice-cream-back-in-the-schools#.XUWFEt8pA0M"/>
    <hyperlink ref="R50" r:id="rId16" display="https://www.instagram.com/p/B0vzOOqnl7A/?igshid=y4ehhhv4kjci"/>
    <hyperlink ref="R51" r:id="rId17" display="https://www.linkedin.com/slink?code=gfVx7AK"/>
    <hyperlink ref="R52" r:id="rId18" display="https://t.co/yM0CnZH7b3#KidsFitness"/>
    <hyperlink ref="R53" r:id="rId19" display="https://t.co/yM0CnZH7b3#KidsFitness"/>
    <hyperlink ref="R84" r:id="rId20" display="https://www.cityam.com/ad-industry-urges-boris-johnson-to-ditch-onerous-junk-food-ad-ban/"/>
    <hyperlink ref="R97" r:id="rId21" display="http://hubs.ly/H0jBtsH0"/>
    <hyperlink ref="R98" r:id="rId22" display="http://hubs.ly/H0jBtsH0"/>
    <hyperlink ref="R100" r:id="rId23" display="https://twitter.com/apiplay/status/1157603279884496896"/>
    <hyperlink ref="R101" r:id="rId24" display="https://twitter.com/apiplay/status/1158399844945448960"/>
    <hyperlink ref="R104" r:id="rId25" display="https://twitter.com/apiplay/status/1157603279884496896"/>
    <hyperlink ref="R105" r:id="rId26" display="https://twitter.com/apiplay/status/1158399844945448960"/>
    <hyperlink ref="R114" r:id="rId27" display="https://www.shorturl.at/wKPR6"/>
    <hyperlink ref="R115" r:id="rId28" display="https://www.relainstitute.com/blog/childhood-obesity/"/>
    <hyperlink ref="R121" r:id="rId29" display="http://www.infantandtoddlerforum.org/toddlers-to-preschool/healthy-eating-5/how-much-to-feed"/>
    <hyperlink ref="R132" r:id="rId30" display="https://twitter.com/ShareAction/status/1159080499001716737"/>
    <hyperlink ref="R136" r:id="rId31" display="https://www.independent.co.uk/news/uk/politics/calorie-tax-campaign-health-food-levy-sugar-soft-drinks-a9044521.html"/>
    <hyperlink ref="R143" r:id="rId32" display="https://twitter.com/jo_kwon/status/1158444108370702337"/>
    <hyperlink ref="R145" r:id="rId33" display="https://twitter.com/jo_kwon/status/1158444108370702337"/>
    <hyperlink ref="R147" r:id="rId34" display="https://twitter.com/jo_kwon/status/1158444108370702337"/>
    <hyperlink ref="R149" r:id="rId35" display="https://www.thestar.com/life/health_wellness/2019/08/06/the-rise-of-sugar-and-why-your-dad-puts-sweetener-on-strawberries.html"/>
    <hyperlink ref="R152" r:id="rId36" display="https://www.thestar.com/life/health_wellness/2019/08/06/the-rise-of-sugar-and-why-your-dad-puts-sweetener-on-strawberries.html"/>
    <hyperlink ref="R168" r:id="rId37" display="https://news.sky.com/story/call-for-calorie-tax-on-processed-food-after-success-of-sugar-levy-11779137?utm_source=Greenhouse+Morning+News&amp;utm_campaign=925a7e4c19-Greenhouse_Morning_News_GMN__8th_August_2019&amp;utm_medium=email&amp;utm_term=0_e40c447c1a-925a7e4c19-123998953"/>
    <hyperlink ref="R169" r:id="rId38" display="https://soundcloud.com/radiosputnik/obesity-we-believe-liability-here-is-with-the-food-industry-expert"/>
    <hyperlink ref="R175" r:id="rId39" display="https://soundcloud.com/radiosputnik/obesity-we-believe-liability-here-is-with-the-food-industry-expert"/>
    <hyperlink ref="R182" r:id="rId40" display="https://soundcloud.com/radiosputnik/obesity-we-believe-liability-here-is-with-the-food-industry-expert"/>
    <hyperlink ref="R185" r:id="rId41" display="https://www.foodmatterslive.com/visit/2019-schedule/2019-sessions-details-update-the-calorie-and-sugar-reduction-programme"/>
    <hyperlink ref="R186" r:id="rId42" display="https://www.foodmatterslive.com/visit/2019-schedule/2019-sessions-details-update-the-calorie-and-sugar-reduction-programme"/>
    <hyperlink ref="R187" r:id="rId43" display="https://www.foodmatterslive.com/visit/2019-schedule/2019-sessions-details-update-the-calorie-and-sugar-reduction-programme"/>
    <hyperlink ref="R188" r:id="rId44" display="https://www.foodmatterslive.com/visit/2019-schedule/2019-sessions-details-update-the-calorie-and-sugar-reduction-programme"/>
    <hyperlink ref="R191" r:id="rId45" display="https://www.sciencedaily.com/releases/2019/07/190725092521.htm"/>
    <hyperlink ref="R192" r:id="rId46" display="https://www.independent.co.uk/news/uk/politics/calorie-tax-campaign-health-food-levy-sugar-soft-drinks-a9044521.html%3Famp"/>
    <hyperlink ref="R196" r:id="rId47" display="https://bmcpublichealth.biomedcentral.com/articles/10.1186/s12889-019-7349-1"/>
    <hyperlink ref="R197" r:id="rId48" display="http://r.socialstudio.radian6.com/69ddb28f-1348-4fb8-b4a9-a777558881ac"/>
    <hyperlink ref="R198" r:id="rId49" display="http://r.socialstudio.radian6.com/69ddb28f-1348-4fb8-b4a9-a777558881ac"/>
    <hyperlink ref="R209" r:id="rId50" display="http://r.socialstudio.radian6.com/69ddb28f-1348-4fb8-b4a9-a777558881ac"/>
    <hyperlink ref="R211" r:id="rId51" display="https://obesityconference.euroscicon.com/"/>
    <hyperlink ref="R212" r:id="rId52" display="https://obesityconference.euroscicon.com/"/>
    <hyperlink ref="R213" r:id="rId53" display="https://obesityconference.euroscicon.com/"/>
    <hyperlink ref="R214" r:id="rId54" display="https://obesityconference.euroscicon.com/"/>
    <hyperlink ref="R215" r:id="rId55" display="https://obesityconference.euroscicon.com/"/>
    <hyperlink ref="R216" r:id="rId56" display="https://obesityconference.euroscicon.com/"/>
    <hyperlink ref="R217" r:id="rId57" display="https://obesityconference.euroscicon.com/"/>
    <hyperlink ref="R219" r:id="rId58" display="https://choicesproject.org/news/choices-partnership-opportunity-announcement-2019/"/>
    <hyperlink ref="R220" r:id="rId59" display="https://choicesproject.org/news/choices-partnership-opportunity-announcement-2019/"/>
    <hyperlink ref="R222" r:id="rId60" display="https://www.sciencedaily.com/releases/2019/07/190725092521.htm"/>
    <hyperlink ref="R230" r:id="rId61" display="https://twitter.com/MaritaHennessy/status/1156924968422318081"/>
    <hyperlink ref="R232" r:id="rId62" display="https://www.tandfonline.com/doi/full/10.1080/17437199.2019.1605838?scroll=top&amp;needAccess=true&amp;cookieSet=1"/>
    <hyperlink ref="R233" r:id="rId63" display="https://www.tandfonline.com/doi/full/10.1080/17437199.2019.1605838?scroll=top&amp;needAccess=true&amp;cookieSet=1"/>
    <hyperlink ref="R234" r:id="rId64" display="https://www.tandfonline.com/doi/full/10.1080/17437199.2019.1605838?scroll=top&amp;needAccess=true&amp;cookieSet=1"/>
    <hyperlink ref="R235" r:id="rId65" display="https://journals.plos.org/plosone/article?id=10.1371/journal.pone.0220169"/>
    <hyperlink ref="R236" r:id="rId66" display="https://journals.plos.org/plosone/article?id=10.1371/journal.pone.0220169"/>
    <hyperlink ref="R237" r:id="rId67" display="https://journals.plos.org/plosone/article?id=10.1371/journal.pone.0220169"/>
    <hyperlink ref="R238" r:id="rId68" display="https://www.sciencedirect.com/science/article/pii/S1471015318304033"/>
    <hyperlink ref="R239" r:id="rId69" display="https://secure.jbs.elsevierhealth.com/action/getSharedSiteSession?redirect=https%3A%2F%2Fwww.nmcd-journal.com%2Farticle%2FS0939-4753%2819%2930161-9%2Fabstract&amp;rc=0"/>
    <hyperlink ref="R240" r:id="rId70" display="https://jamanetwork.com/journals/jamapediatrics/fullarticle/2747328?guestAccessKey=8f525aa4-e5ac-4592-b578-acb2215b984b&amp;utm_source=silverchair&amp;utm_medium=email&amp;utm_campaign=article_alert-jamapediatrics&amp;utm_content=olf&amp;utm_term=080519"/>
    <hyperlink ref="R241" r:id="rId71" display="https://jamanetwork.com/journals/jamapediatrics/fullarticle/2747328?guestAccessKey=8f525aa4-e5ac-4592-b578-acb2215b984b&amp;utm_source=silverchair&amp;utm_medium=email&amp;utm_campaign=article_alert-jamapediatrics&amp;utm_content=olf&amp;utm_term=080519"/>
    <hyperlink ref="R243" r:id="rId72" display="https://www.tandfonline.com/doi/full/10.1080/19320248.2019.1649777?scroll=top&amp;needAccess=true&amp;cookieSet=1"/>
    <hyperlink ref="R244" r:id="rId73" display="https://www.liebertpub.com/doi/abs/10.1089/chi.2019.0106?rfr_dat=cr_pub%3Dpubmed&amp;url_ver=Z39.88-2003&amp;rfr_id=ori%3Arid%3Acrossref.org&amp;journalCode=chi&amp;cookieSet=1"/>
    <hyperlink ref="R245" r:id="rId74" display="https://www.liebertpub.com/doi/abs/10.1089/chi.2019.0106?rfr_dat=cr_pub%3Dpubmed&amp;url_ver=Z39.88-2003&amp;rfr_id=ori%3Arid%3Acrossref.org&amp;journalCode=chi&amp;cookieSet=1"/>
    <hyperlink ref="R246" r:id="rId75" display="https://www.liebertpub.com/doi/abs/10.1089/chi.2019.0106?rfr_dat=cr_pub%3Dpubmed&amp;url_ver=Z39.88-2003&amp;rfr_id=ori%3Arid%3Acrossref.org&amp;journalCode=chi&amp;cookieSet=1"/>
    <hyperlink ref="R247" r:id="rId76" display="https://bmcpublichealth.biomedcentral.com/articles/10.1186/s12889-019-7410-0"/>
    <hyperlink ref="R248" r:id="rId77" display="https://bmcpublichealth.biomedcentral.com/articles/10.1186/s12889-019-7410-0"/>
    <hyperlink ref="R249" r:id="rId78" display="https://onlinelibrary.wiley.com/doi/full/10.1111/1753-6405.12928?cookieSet=1"/>
    <hyperlink ref="R250" r:id="rId79" display="https://onlinelibrary.wiley.com/doi/full/10.1111/1753-6405.12928?cookieSet=1"/>
    <hyperlink ref="R251" r:id="rId80" display="https://onlinelibrary.wiley.com/doi/full/10.1111/1753-6405.12928?cookieSet=1"/>
    <hyperlink ref="R253" r:id="rId81" display="https://journals.sagepub.com/doi/full/10.1177/1357633X19864819?cookieSet=1"/>
    <hyperlink ref="R256" r:id="rId82" display="https://twitter.com/Independent/status/1159019693023342592"/>
    <hyperlink ref="R257" r:id="rId83" display="https://journals.sagepub.com/doi/full/10.1177/1357633X19864819?cookieSet=1"/>
    <hyperlink ref="R261" r:id="rId84" display="https://www.eypae.com/publication/2019/moving-needle-childhood-obesity"/>
    <hyperlink ref="R262" r:id="rId85" display="https://journals.sagepub.com/doi/full/10.1177/1357633X19864819?cookieSet=1"/>
    <hyperlink ref="R264" r:id="rId86" display="https://twitter.com/helenraw/status/1160503824819380224"/>
    <hyperlink ref="R269" r:id="rId87" display="https://www.instagram.com/p/B1CavQMhzLE/?igshid=4c1qo817bggw"/>
    <hyperlink ref="R270" r:id="rId88" display="http://www.thechildrensbookreview.com/weblog/2016/06/if-it-does-not-grow-say-no-eatable-activities-for-kids-dedicated-review.html/"/>
    <hyperlink ref="R276" r:id="rId89" display="https://www.gasolfoundation.org/en/gasol-foundation-in-the-childhood-obesity-conference-2019/#more-10766"/>
    <hyperlink ref="R283" r:id="rId90" display="https://www.linkedin.com/slink?code=eWWeuf9"/>
    <hyperlink ref="R286" r:id="rId91" display="https://journals.plos.org/plosone/article?id=10.1371/journal.pone.0220169"/>
    <hyperlink ref="R298" r:id="rId92" display="https://www.foodwatch.org/de/aktuelle-nachrichten/2019/am-12-august-ist-kinder-ueberzuckerungstag/"/>
    <hyperlink ref="R307" r:id="rId93" display="http://www.washingtonpost.com/health/students-bored-by-cafeteria-fare-love-food-delivery-services-schools-dont/2019/06/07/2568d12c-8617-11e9-98c1-e945ae5db8fb_story.html?tid=ss_tw"/>
    <hyperlink ref="R308" r:id="rId94" display="http://www.washingtonpost.com/health/students-bored-by-cafeteria-fare-love-food-delivery-services-schools-dont/2019/06/07/2568d12c-8617-11e9-98c1-e945ae5db8fb_story.html?tid=ss_tw"/>
    <hyperlink ref="R312" r:id="rId95" display="https://www.youtube.com/watch?v=cqYyOEA5PxU"/>
    <hyperlink ref="R317" r:id="rId96" display="https://www.youtube.com/watch?v=cqYyOEA5PxU"/>
    <hyperlink ref="R321" r:id="rId97" display="https://www.instagram.com/p/B1EzaIsgSj9/?igshid=1076i5outcbup"/>
    <hyperlink ref="R322" r:id="rId98" display="https://www.linkedin.com/slink?code=fsD2Cf8"/>
    <hyperlink ref="R323" r:id="rId99" display="https://www.linkedin.com/posts/loriboxer_weightloss-health-fitness-activity-6564868228844138496-AsA0"/>
    <hyperlink ref="R324" r:id="rId100" display="https://www.pinterest.com/"/>
    <hyperlink ref="R325" r:id="rId101" display="https://www.healthydrivenchicago.com/childrens-health/taking-steps-to-address-childhood-obesity/"/>
    <hyperlink ref="R326" r:id="rId102" display="https://www.healthydrivenchicago.com/childrens-health/taking-steps-to-address-childhood-obesity/"/>
    <hyperlink ref="R327" r:id="rId103" display="https://www.youtube.com/watch?v=8QvCAHRjFXw&amp;feature=youtu.be"/>
    <hyperlink ref="R328" r:id="rId104" display="https://www.pinterest.com/"/>
    <hyperlink ref="R329" r:id="rId105" display="https://www.pinterest.com/"/>
    <hyperlink ref="R332" r:id="rId106" display="https://www.gsttcharity.org.uk/get-involved/news-and-opinion/news/programmes-roundup-may-june-2019"/>
    <hyperlink ref="R333" r:id="rId107" display="https://shareaction.org/uk-government-clips-the-wings-of-energy-drinks/"/>
    <hyperlink ref="R335" r:id="rId108" display="https://twitter.com/ShareAction/status/1159080499001716737"/>
    <hyperlink ref="R340" r:id="rId109" display="https://www.julierevelant.com/10-best-tips-for-packing-a-healthy-school-lunch/"/>
    <hyperlink ref="R341" r:id="rId110" display="https://www.julierevelant.com/ask-childs-pediatrician-nutritional-advice/"/>
    <hyperlink ref="R342" r:id="rId111" display="https://www.julierevelant.com/how-to-pick-a-healthy-peanut-butter-for-kids-best-brands/"/>
    <hyperlink ref="R347" r:id="rId112" display="https://bmcpediatr.biomedcentral.com/articles/10.1186/s12887-019-1647-8"/>
    <hyperlink ref="R348" r:id="rId113" display="https://bmcpublichealth.biomedcentral.com/articles/10.1186/s12889-019-7406-9"/>
    <hyperlink ref="R349" r:id="rId114" display="https://bmcpublichealth.biomedcentral.com/articles/10.1186/s12889-019-7349-1"/>
    <hyperlink ref="R350" r:id="rId115" display="https://www.sciencedirect.com/science/article/abs/pii/S1871402119304783"/>
    <hyperlink ref="R351" r:id="rId116" display="https://bmcpublichealth.biomedcentral.com/articles/10.1186/s12889-019-7410-0"/>
    <hyperlink ref="R352" r:id="rId117" display="https://www.liebertpub.com/doi/10.1089/chi.2019.0064?cookieSet=1"/>
    <hyperlink ref="R353" r:id="rId118" display="https://www.cambridge.org/core/journals/journal-of-developmental-origins-of-health-and-disease/article/feasibility-of-conducting-an-early-pregnancy-diet-and-lifestyle-ehealth-intervention-the-pregnancy-lifestyle-activity-nutrition-plan-project/3A370AF04F1FC628B0A1809D236CF61D#fndtn-information"/>
    <hyperlink ref="R356" r:id="rId119" display="https://www.foodmatterslive.com/visit/2019-schedule/2019-sessions-details-update-the-calorie-and-sugar-reduction-programme"/>
    <hyperlink ref="R358" r:id="rId120" display="https://www.foodmatterslive.com/visit/2019-schedule/2019-sessions-details-reformulation-and-portion-size-approaches-to-meeting-calorie-and-sugar-reduction-targets"/>
    <hyperlink ref="R361" r:id="rId121" display="https://twitter.com/CRUK_Policy/status/1156509256658706432"/>
    <hyperlink ref="R371" r:id="rId122" display="https://hsph.me/choicesy5rfp"/>
    <hyperlink ref="R372" r:id="rId123" display="https://hsph.me/choicesy5rfp"/>
    <hyperlink ref="R376" r:id="rId124" display="https://hsph.me/choicesy5rfp"/>
    <hyperlink ref="R378" r:id="rId125" display="https://hsph.me/choicesy5rfp"/>
    <hyperlink ref="R379" r:id="rId126" display="https://twitter.com/CHOICESproject/status/1157002436525117441"/>
    <hyperlink ref="R380" r:id="rId127" display="https://hsph.me/choicesy5rfp"/>
    <hyperlink ref="R381" r:id="rId128" display="https://twitter.com/nathanirr/status/1161236383119208449"/>
    <hyperlink ref="R382" r:id="rId129" display="https://twitter.com/nathanirr/status/1161236383119208449"/>
    <hyperlink ref="R383" r:id="rId130" display="https://twitter.com/nathanirr/status/1161236383119208449"/>
    <hyperlink ref="R384" r:id="rId131" display="https://twitter.com/nathanirr/status/1161236383119208449"/>
    <hyperlink ref="R390" r:id="rId132" display="https://www.feedinghungryminds.co.uk/rethinking-healthy-eating-in-lambeth-southwark-with-the-soil-association/"/>
    <hyperlink ref="R391" r:id="rId133" display="https://www.feedinghungryminds.co.uk/rethinking-healthy-eating-in-lambeth-southwark-with-the-soil-association/"/>
    <hyperlink ref="R393" r:id="rId134" display="https://twitter.com/CHOICESproject/status/1159841058638798848"/>
    <hyperlink ref="R396" r:id="rId135" display="https://www.gsttcharity.org.uk/what-we-do/our-programmes/childhood-obesity-0"/>
    <hyperlink ref="R397" r:id="rId136" display="https://www.gsttcharity.org.uk/content/our-place-based-approach-improving-urban-health#2"/>
    <hyperlink ref="R399" r:id="rId137" display="https://www.linkedin.com/pulse/dear-parents-lori-boxer-/"/>
    <hyperlink ref="R400" r:id="rId138" display="https://www.linkedin.com/pulse/dear-parents-lori-boxer-/"/>
    <hyperlink ref="R401" r:id="rId139" display="https://www.linkedin.com/pulse/dear-parents-lori-boxer-/"/>
    <hyperlink ref="R402" r:id="rId140" display="https://www.linkedin.com/pulse/dear-parents-lori-boxer-/"/>
    <hyperlink ref="R403" r:id="rId141" display="https://www.linkedin.com/pulse/dear-parents-lori-boxer-/"/>
    <hyperlink ref="R404" r:id="rId142" display="https://www.linkedin.com/posts/loriboxer_weightloss-health-fitness-activity-6564868228844138496-AsA0"/>
    <hyperlink ref="R405" r:id="rId143" display="https://www.linkedin.com/posts/loriboxer_weightloss-health-fitness-activity-6564868228844138496-AsA0"/>
    <hyperlink ref="R407" r:id="rId144" display="https://www.medicalnewsbulletin.com/bpa-substitutes-causing-childhood-obesity/"/>
    <hyperlink ref="R408" r:id="rId145" display="https://www.mrt.com/business/healthy_living/article/Childhood-obesity-can-be-remedied-14273829.php"/>
    <hyperlink ref="R409" r:id="rId146" display="https://www.healio.com/endocrinology/obesity/news/online/%7Bb2a8ae3f-3689-4174-a52c-22b9b49a8d1d%7D/parental-education-levels-bmi-influence-childhood-obesity-risk"/>
    <hyperlink ref="R410" r:id="rId147" display="http://www.newindianexpress.com/lifestyle/health/2019/aug/08/childhood-obesity-can-lead-to-bullying-2015614.html"/>
    <hyperlink ref="R411" r:id="rId148" display="http://www.nst.com.my/opinion/columnists/2019/08/509728/we-are-facing-childhood-obesity-emergency"/>
    <hyperlink ref="R412" r:id="rId149" display="https://www.ndtv.com/food/childhood-obesity-may-up-risk-of-hip-disease-in-teenage-what-to-eat-and-avoid-in-obesity-1935637"/>
    <hyperlink ref="R413" r:id="rId150" display="https://www.gov.uk/government/news/record-high-levels-of-severe-obesity-found-in-year-6-children"/>
    <hyperlink ref="R414" r:id="rId151" display="https://www.gov.uk/government/news/record-high-levels-of-severe-obesity-found-in-year-6-children"/>
    <hyperlink ref="R417" r:id="rId152" display="https://schoolsimprovement.net/why-are-school-lunches-still-so-unhealthy/"/>
    <hyperlink ref="R419" r:id="rId153" display="https://www.youtube.com/watch?v=8QvCAHRjFXw&amp;feature=youtu.be"/>
    <hyperlink ref="R420" r:id="rId154" display="https://www.pinterest.com/"/>
    <hyperlink ref="R421" r:id="rId155" display="https://www.pinterest.com/"/>
    <hyperlink ref="R422" r:id="rId156" display="https://www.pinterest.com/"/>
    <hyperlink ref="R423" r:id="rId157" display="https://www.pinterest.com/"/>
    <hyperlink ref="R424" r:id="rId158" display="https://twitter.com/BBSRadio/status/1158097009821257728"/>
    <hyperlink ref="R425" r:id="rId159" display="http://syossetjerichotribune.com/2018/12/18/intergalactic-fitness-for-kids/"/>
    <hyperlink ref="R426" r:id="rId160" display="http://syossetjerichotribune.com/2018/12/18/intergalactic-fitness-for-kids/"/>
    <hyperlink ref="R427" r:id="rId161" display="https://www.pinterest.com/"/>
    <hyperlink ref="U3" r:id="rId162" display="https://pbs.twimg.com/media/EA1Il1oW4AAd_II.jpg"/>
    <hyperlink ref="U4" r:id="rId163" display="https://pbs.twimg.com/media/EA1Il1oW4AAd_II.jpg"/>
    <hyperlink ref="U5" r:id="rId164" display="https://pbs.twimg.com/media/EA1I8WRWwAAx-hw.jpg"/>
    <hyperlink ref="U6" r:id="rId165" display="https://pbs.twimg.com/media/EA1D1hkXoAElfnZ.jpg"/>
    <hyperlink ref="U7" r:id="rId166" display="https://pbs.twimg.com/amplify_video_thumb/1123207785813020673/img/mcAFROj9OoLJIdiu.jpg"/>
    <hyperlink ref="U9" r:id="rId167" display="https://pbs.twimg.com/amplify_video_thumb/1123207785813020673/img/mcAFROj9OoLJIdiu.jpg"/>
    <hyperlink ref="U13" r:id="rId168" display="https://pbs.twimg.com/media/EA40NlCXYAAa39a.jpg"/>
    <hyperlink ref="U14" r:id="rId169" display="https://pbs.twimg.com/media/EA5EZxjWsAAJG-8.jpg"/>
    <hyperlink ref="U15" r:id="rId170" display="https://pbs.twimg.com/media/EA06O4hXYAE-yiv.jpg"/>
    <hyperlink ref="U20" r:id="rId171" display="https://pbs.twimg.com/media/EAqIPJTX4AM-IDU.jpg"/>
    <hyperlink ref="U22" r:id="rId172" display="https://pbs.twimg.com/media/EAivAfbXkAEJ0kq.jpg"/>
    <hyperlink ref="U35" r:id="rId173" display="https://pbs.twimg.com/media/EA-TOmVXoAAcg62.jpg"/>
    <hyperlink ref="U39" r:id="rId174" display="https://pbs.twimg.com/media/EA1DlRUXYAA-sYr.jpg"/>
    <hyperlink ref="U49" r:id="rId175" display="https://pbs.twimg.com/media/EBE6wzrUIAAAgU3.jpg"/>
    <hyperlink ref="U54" r:id="rId176" display="https://pbs.twimg.com/media/EBNGy4VXkAAXLJo.jpg"/>
    <hyperlink ref="U55" r:id="rId177" display="https://pbs.twimg.com/media/EBNGy4VXkAAXLJo.jpg"/>
    <hyperlink ref="U97" r:id="rId178" display="https://pbs.twimg.com/media/D-8Prn8XkAAhXwy.jpg"/>
    <hyperlink ref="U112" r:id="rId179" display="https://pbs.twimg.com/media/EBR0FOxXsAEJr8F.jpg"/>
    <hyperlink ref="U114" r:id="rId180" display="https://pbs.twimg.com/media/EBSK1m6U0AAyp-E.jpg"/>
    <hyperlink ref="U115" r:id="rId181" display="https://pbs.twimg.com/media/EBSQCRCXUAAMs7K.jpg"/>
    <hyperlink ref="U118" r:id="rId182" display="https://pbs.twimg.com/media/EBSrar0X4AAgimV.jpg"/>
    <hyperlink ref="U120" r:id="rId183" display="https://pbs.twimg.com/media/EBTGBh2WsAA_uPX.jpg"/>
    <hyperlink ref="U121" r:id="rId184" display="https://pbs.twimg.com/media/EBTiy6uXoAAd1DF.png"/>
    <hyperlink ref="U128" r:id="rId185" display="https://pbs.twimg.com/media/EBXnTQxXkAAUEt-.jpg"/>
    <hyperlink ref="U129" r:id="rId186" display="https://pbs.twimg.com/media/EBXnqHNWsAIKasM.png"/>
    <hyperlink ref="U186" r:id="rId187" display="https://pbs.twimg.com/media/EBRZSn-WsAAaMtV.png"/>
    <hyperlink ref="U188" r:id="rId188" display="https://pbs.twimg.com/media/EBRZSn-WsAAaMtV.png"/>
    <hyperlink ref="U190" r:id="rId189" display="https://pbs.twimg.com/media/EBdkaWAWsAAX0ER.jpg"/>
    <hyperlink ref="U197" r:id="rId190" display="https://pbs.twimg.com/media/EBfjb3vXoAAtQiB.jpg"/>
    <hyperlink ref="U198" r:id="rId191" display="https://pbs.twimg.com/media/EBfjb3vXoAAtQiB.jpg"/>
    <hyperlink ref="U200" r:id="rId192" display="https://pbs.twimg.com/media/D_vM-nAU0AATDr_.jpg"/>
    <hyperlink ref="U201" r:id="rId193" display="https://pbs.twimg.com/media/D_fJetXUIAIg-qh.jpg"/>
    <hyperlink ref="U202" r:id="rId194" display="https://pbs.twimg.com/media/D_KsoQqVAAEZ1Tk.jpg"/>
    <hyperlink ref="U203" r:id="rId195" display="https://pbs.twimg.com/media/D_F-_kcVUAA_PD5.jpg"/>
    <hyperlink ref="U204" r:id="rId196" display="https://pbs.twimg.com/media/EBNG17jUwAARPw2.jpg"/>
    <hyperlink ref="U205" r:id="rId197" display="https://pbs.twimg.com/media/EBRMgPyU8AASvkA.jpg"/>
    <hyperlink ref="U206" r:id="rId198" display="https://pbs.twimg.com/media/EBVqGPmU4AAD9cA.jpg"/>
    <hyperlink ref="U207" r:id="rId199" display="https://pbs.twimg.com/media/EBa8UucU0AEF-NI.jpg"/>
    <hyperlink ref="U209" r:id="rId200" display="https://pbs.twimg.com/media/EBfjb3vXoAAtQiB.jpg"/>
    <hyperlink ref="U211" r:id="rId201" display="https://pbs.twimg.com/media/EBcLo3YUIAABuI6.jpg"/>
    <hyperlink ref="U212" r:id="rId202" display="https://pbs.twimg.com/media/EA5ci_qUYAEkFHh.jpg"/>
    <hyperlink ref="U213" r:id="rId203" display="https://pbs.twimg.com/media/EA9pczHU4AEhXaD.jpg"/>
    <hyperlink ref="U214" r:id="rId204" display="https://pbs.twimg.com/media/EBN9kvRU8AAQ1qS.jpg"/>
    <hyperlink ref="U215" r:id="rId205" display="https://pbs.twimg.com/media/EBOABqKUwAITc_v.jpg"/>
    <hyperlink ref="U216" r:id="rId206" display="https://pbs.twimg.com/media/EBYZr9pUEAA23ei.jpg"/>
    <hyperlink ref="U217" r:id="rId207" display="https://pbs.twimg.com/media/EBhezydVAAAbLqM.jpg"/>
    <hyperlink ref="U219" r:id="rId208" display="https://pbs.twimg.com/media/EA6dD6aX4AAu3I5.png"/>
    <hyperlink ref="U220" r:id="rId209" display="https://pbs.twimg.com/media/EA6dD6aX4AAu3I5.png"/>
    <hyperlink ref="U222" r:id="rId210" display="https://pbs.twimg.com/media/EBiWdkrUcAIzbQK.jpg"/>
    <hyperlink ref="U226" r:id="rId211" display="https://pbs.twimg.com/media/EBM6dQAXoAAUG7f.jpg"/>
    <hyperlink ref="U227" r:id="rId212" display="https://pbs.twimg.com/media/EBmpUanXUAALQqq.jpg"/>
    <hyperlink ref="U228" r:id="rId213" display="https://pbs.twimg.com/media/EBM5wPtXkAE73Gw.jpg"/>
    <hyperlink ref="U229" r:id="rId214" display="https://pbs.twimg.com/media/EBmqDVuWsAA34JE.jpg"/>
    <hyperlink ref="U232" r:id="rId215" display="https://pbs.twimg.com/media/EA45H0-XsAATIcU.jpg"/>
    <hyperlink ref="U233" r:id="rId216" display="https://pbs.twimg.com/media/EA45H0-XsAATIcU.jpg"/>
    <hyperlink ref="U234" r:id="rId217" display="https://pbs.twimg.com/media/EA45H0-XsAATIcU.jpg"/>
    <hyperlink ref="U260" r:id="rId218" display="https://pbs.twimg.com/media/EBoz2pwU0AAsscY.jpg"/>
    <hyperlink ref="U261" r:id="rId219" display="https://pbs.twimg.com/media/EBo0zIHU8AAGt6y.jpg"/>
    <hyperlink ref="U267" r:id="rId220" display="https://pbs.twimg.com/media/EBtdFHIX4AEMh1g.jpg"/>
    <hyperlink ref="U270" r:id="rId221" display="https://pbs.twimg.com/media/EBfqWEZWkAEXiG4.jpg"/>
    <hyperlink ref="U275" r:id="rId222" display="https://pbs.twimg.com/media/EBxKX9pXsAAMM55.jpg"/>
    <hyperlink ref="U277" r:id="rId223" display="https://pbs.twimg.com/media/EBxKX9pXsAAMM55.jpg"/>
    <hyperlink ref="U284" r:id="rId224" display="https://pbs.twimg.com/media/EBxKX9pXsAAMM55.jpg"/>
    <hyperlink ref="U297" r:id="rId225" display="https://pbs.twimg.com/media/EBwUx8hWwAEpGPG.jpg"/>
    <hyperlink ref="U298" r:id="rId226" display="https://pbs.twimg.com/media/EBxOcyvXUAAtMg5.jpg"/>
    <hyperlink ref="U306" r:id="rId227" display="https://pbs.twimg.com/media/EByPKI4W4AAVYqA.jpg"/>
    <hyperlink ref="U307" r:id="rId228" display="https://pbs.twimg.com/media/EByWO6_XYAURW3P.jpg"/>
    <hyperlink ref="U308" r:id="rId229" display="https://pbs.twimg.com/media/EByWO6_XYAURW3P.jpg"/>
    <hyperlink ref="U326" r:id="rId230" display="https://pbs.twimg.com/media/EBzHDFOWwAAFq3b.jpg"/>
    <hyperlink ref="U330" r:id="rId231" display="https://pbs.twimg.com/tweet_video_thumb/EB1cQRYUIAEuGD0.jpg"/>
    <hyperlink ref="U332" r:id="rId232" display="https://pbs.twimg.com/media/EA4bRxdXkAE7KPn.jpg"/>
    <hyperlink ref="U336" r:id="rId233" display="https://pbs.twimg.com/media/EBNQQMGWwAA7xe7.jpg"/>
    <hyperlink ref="U340" r:id="rId234" display="https://pbs.twimg.com/media/EBhRgP6WwAEHQ8F.jpg"/>
    <hyperlink ref="U342" r:id="rId235" display="https://pbs.twimg.com/media/EB13zFpX4AAjp-s.jpg"/>
    <hyperlink ref="U346" r:id="rId236" display="https://pbs.twimg.com/media/EByBNPQXoAgs7SZ.png"/>
    <hyperlink ref="U353" r:id="rId237" display="https://pbs.twimg.com/media/EBnEMKQXkAAU3PA.jpg"/>
    <hyperlink ref="U358" r:id="rId238" display="https://pbs.twimg.com/media/EBcxD-gXYAAbt3x.jpg"/>
    <hyperlink ref="U359" r:id="rId239" display="https://pbs.twimg.com/media/EBW2K8JWsAEcbl0.jpg"/>
    <hyperlink ref="U363" r:id="rId240" display="https://pbs.twimg.com/media/EA4q-wpWwAA-sQd.jpg"/>
    <hyperlink ref="U364" r:id="rId241" display="https://pbs.twimg.com/media/EBC-J9KW4AA8GQU.jpg"/>
    <hyperlink ref="U365" r:id="rId242" display="https://pbs.twimg.com/media/EBNRZj8XYAE3g9z.jpg"/>
    <hyperlink ref="U366" r:id="rId243" display="https://pbs.twimg.com/media/EBXkgx2XoAAMFvP.jpg"/>
    <hyperlink ref="U367" r:id="rId244" display="https://pbs.twimg.com/media/EBh3s8CXUAIu0Fz.jpg"/>
    <hyperlink ref="U368" r:id="rId245" display="https://pbs.twimg.com/media/EBsK31FXoAM1GNX.jpg"/>
    <hyperlink ref="U369" r:id="rId246" display="https://pbs.twimg.com/media/EB2eDiyW4AE1f_4.jpg"/>
    <hyperlink ref="U372" r:id="rId247" display="https://pbs.twimg.com/media/EA5-9NhXkAEOi4x.jpg"/>
    <hyperlink ref="U378" r:id="rId248" display="https://pbs.twimg.com/media/EA5_lClXsAEkBYB.jpg"/>
    <hyperlink ref="U380" r:id="rId249" display="https://pbs.twimg.com/media/EBjet0JUwAAc4mb.jpg"/>
    <hyperlink ref="U388" r:id="rId250" display="https://pbs.twimg.com/media/EBXW2e7WsAEpFPS.jpg"/>
    <hyperlink ref="U389" r:id="rId251" display="https://pbs.twimg.com/media/EBXW2e7WsAEpFPS.jpg"/>
    <hyperlink ref="U390" r:id="rId252" display="https://pbs.twimg.com/media/EB3elBdWwAAt9j5.jpg"/>
    <hyperlink ref="U391" r:id="rId253" display="https://pbs.twimg.com/media/EB3elBdWwAAt9j5.jpg"/>
    <hyperlink ref="U395" r:id="rId254" display="https://pbs.twimg.com/media/EB2Y-EbXkAM1SO5.jpg"/>
    <hyperlink ref="U396" r:id="rId255" display="https://pbs.twimg.com/media/EBNecAoW4AYAyyl.jpg"/>
    <hyperlink ref="U397" r:id="rId256" display="https://pbs.twimg.com/tweet_video_thumb/EB1khG5XkAAc0Ys.jpg"/>
    <hyperlink ref="U398" r:id="rId257" display="https://pbs.twimg.com/media/EB2Y-EbXkAM1SO5.jpg"/>
    <hyperlink ref="U407" r:id="rId258" display="https://pbs.twimg.com/media/EA4MDqDXkAAnIKJ.jpg"/>
    <hyperlink ref="U408" r:id="rId259" display="https://pbs.twimg.com/media/EBM0wW8WkAAmgy4.jpg"/>
    <hyperlink ref="U409" r:id="rId260" display="https://pbs.twimg.com/media/EBWS9WCXUAESALH.jpg"/>
    <hyperlink ref="U410" r:id="rId261" display="https://pbs.twimg.com/media/EBbgvtYW4AEO7nD.jpg"/>
    <hyperlink ref="U411" r:id="rId262" display="https://pbs.twimg.com/media/EBvAOTvXkAAsHp9.jpg"/>
    <hyperlink ref="U415" r:id="rId263" display="https://pbs.twimg.com/media/EB2MWkSX4AEP5AW.jpg"/>
    <hyperlink ref="V3" r:id="rId264" display="https://pbs.twimg.com/media/EA1Il1oW4AAd_II.jpg"/>
    <hyperlink ref="V4" r:id="rId265" display="https://pbs.twimg.com/media/EA1Il1oW4AAd_II.jpg"/>
    <hyperlink ref="V5" r:id="rId266" display="https://pbs.twimg.com/media/EA1I8WRWwAAx-hw.jpg"/>
    <hyperlink ref="V6" r:id="rId267" display="https://pbs.twimg.com/media/EA1D1hkXoAElfnZ.jpg"/>
    <hyperlink ref="V7" r:id="rId268" display="https://pbs.twimg.com/amplify_video_thumb/1123207785813020673/img/mcAFROj9OoLJIdiu.jpg"/>
    <hyperlink ref="V8" r:id="rId269" display="http://pbs.twimg.com/profile_images/1108025351429652481/TVNIvC1m_normal.jpg"/>
    <hyperlink ref="V9" r:id="rId270" display="https://pbs.twimg.com/amplify_video_thumb/1123207785813020673/img/mcAFROj9OoLJIdiu.jpg"/>
    <hyperlink ref="V10" r:id="rId271" display="http://pbs.twimg.com/profile_images/1108025351429652481/TVNIvC1m_normal.jpg"/>
    <hyperlink ref="V11" r:id="rId272" display="http://pbs.twimg.com/profile_images/1108025351429652481/TVNIvC1m_normal.jpg"/>
    <hyperlink ref="V12" r:id="rId273" display="http://pbs.twimg.com/profile_images/769763389161762816/4QqLZ_4S_normal.jpg"/>
    <hyperlink ref="V13" r:id="rId274" display="https://pbs.twimg.com/media/EA40NlCXYAAa39a.jpg"/>
    <hyperlink ref="V14" r:id="rId275" display="https://pbs.twimg.com/media/EA5EZxjWsAAJG-8.jpg"/>
    <hyperlink ref="V15" r:id="rId276" display="https://pbs.twimg.com/media/EA06O4hXYAE-yiv.jpg"/>
    <hyperlink ref="V16" r:id="rId277" display="http://pbs.twimg.com/profile_images/1036666276255416320/AKQ3bO7S_normal.jpg"/>
    <hyperlink ref="V17" r:id="rId278" display="http://pbs.twimg.com/profile_images/941763655271665667/M0ENFXBK_normal.jpg"/>
    <hyperlink ref="V18" r:id="rId279" display="http://pbs.twimg.com/profile_images/953242880319152129/eWCE-H5i_normal.jpg"/>
    <hyperlink ref="V19" r:id="rId280" display="http://pbs.twimg.com/profile_images/616731175332151296/04LgOcoW_normal.png"/>
    <hyperlink ref="V20" r:id="rId281" display="https://pbs.twimg.com/media/EAqIPJTX4AM-IDU.jpg"/>
    <hyperlink ref="V21" r:id="rId282" display="http://pbs.twimg.com/profile_images/848004580491366401/pBNfRIyD_normal.jpg"/>
    <hyperlink ref="V22" r:id="rId283" display="https://pbs.twimg.com/media/EAivAfbXkAEJ0kq.jpg"/>
    <hyperlink ref="V23" r:id="rId284" display="http://pbs.twimg.com/profile_images/550539498590068736/ImuKJPsS_normal.jpeg"/>
    <hyperlink ref="V24" r:id="rId285" display="http://pbs.twimg.com/profile_images/550539498590068736/ImuKJPsS_normal.jpeg"/>
    <hyperlink ref="V25" r:id="rId286" display="http://pbs.twimg.com/profile_images/697110852080693248/l04VTewd_normal.jpg"/>
    <hyperlink ref="V26" r:id="rId287" display="http://pbs.twimg.com/profile_images/697110852080693248/l04VTewd_normal.jpg"/>
    <hyperlink ref="V27" r:id="rId288" display="http://pbs.twimg.com/profile_images/707531207995760640/3uZiAiHB_normal.jpg"/>
    <hyperlink ref="V28" r:id="rId289" display="http://pbs.twimg.com/profile_images/707531207995760640/3uZiAiHB_normal.jpg"/>
    <hyperlink ref="V29" r:id="rId290" display="http://pbs.twimg.com/profile_images/1134789340779962368/qntYMNiw_normal.jpg"/>
    <hyperlink ref="V30" r:id="rId291" display="http://pbs.twimg.com/profile_images/1000079425638227970/YBTExDK__normal.jpg"/>
    <hyperlink ref="V31" r:id="rId292" display="http://pbs.twimg.com/profile_images/1000079425638227970/YBTExDK__normal.jpg"/>
    <hyperlink ref="V32" r:id="rId293" display="http://pbs.twimg.com/profile_images/827584459675410435/gE5qF2LB_normal.jpg"/>
    <hyperlink ref="V33" r:id="rId294" display="http://pbs.twimg.com/profile_images/827584459675410435/gE5qF2LB_normal.jpg"/>
    <hyperlink ref="V34" r:id="rId295" display="http://pbs.twimg.com/profile_images/827584459675410435/gE5qF2LB_normal.jpg"/>
    <hyperlink ref="V35" r:id="rId296" display="https://pbs.twimg.com/media/EA-TOmVXoAAcg62.jpg"/>
    <hyperlink ref="V36" r:id="rId297" display="http://pbs.twimg.com/profile_images/647806494361133056/qGeKSbKp_normal.jpg"/>
    <hyperlink ref="V37" r:id="rId298" display="http://pbs.twimg.com/profile_images/647806494361133056/qGeKSbKp_normal.jpg"/>
    <hyperlink ref="V38" r:id="rId299" display="http://pbs.twimg.com/profile_images/1145703101585854470/dSItZ0KJ_normal.png"/>
    <hyperlink ref="V39" r:id="rId300" display="https://pbs.twimg.com/media/EA1DlRUXYAA-sYr.jpg"/>
    <hyperlink ref="V40" r:id="rId301" display="http://pbs.twimg.com/profile_images/450462164902359040/O1uBndkm_normal.jpeg"/>
    <hyperlink ref="V41" r:id="rId302" display="http://pbs.twimg.com/profile_images/1003286674078457859/imC5pANg_normal.jpg"/>
    <hyperlink ref="V42" r:id="rId303" display="http://pbs.twimg.com/profile_images/927915838568624128/_JxjXf2Y_normal.jpg"/>
    <hyperlink ref="V43" r:id="rId304" display="http://pbs.twimg.com/profile_images/927915838568624128/_JxjXf2Y_normal.jpg"/>
    <hyperlink ref="V44" r:id="rId305" display="http://pbs.twimg.com/profile_images/927915838568624128/_JxjXf2Y_normal.jpg"/>
    <hyperlink ref="V45" r:id="rId306" display="http://pbs.twimg.com/profile_images/484756288841060352/1ewtdcQT_normal.jpeg"/>
    <hyperlink ref="V46" r:id="rId307" display="http://pbs.twimg.com/profile_images/421042345144881153/_ePhWwmB_normal.jpeg"/>
    <hyperlink ref="V47" r:id="rId308" display="http://pbs.twimg.com/profile_images/481848346135379968/lqSd_4pd_normal.jpeg"/>
    <hyperlink ref="V48" r:id="rId309" display="http://pbs.twimg.com/profile_images/719688849606230016/LmnIPxI5_normal.jpg"/>
    <hyperlink ref="V49" r:id="rId310" display="https://pbs.twimg.com/media/EBE6wzrUIAAAgU3.jpg"/>
    <hyperlink ref="V50" r:id="rId311" display="http://pbs.twimg.com/profile_images/378800000317464153/aca922cbd6727760edeff93a4f6f223d_normal.jpeg"/>
    <hyperlink ref="V51" r:id="rId312" display="http://pbs.twimg.com/profile_images/1017134946295656448/t3nNTTGs_normal.jpg"/>
    <hyperlink ref="V52" r:id="rId313" display="http://pbs.twimg.com/profile_images/1117105155780911104/wHKxyVPI_normal.jpg"/>
    <hyperlink ref="V53" r:id="rId314" display="http://pbs.twimg.com/profile_images/998849399982735360/J0vq8jJ5_normal.jpg"/>
    <hyperlink ref="V54" r:id="rId315" display="https://pbs.twimg.com/media/EBNGy4VXkAAXLJo.jpg"/>
    <hyperlink ref="V55" r:id="rId316" display="https://pbs.twimg.com/media/EBNGy4VXkAAXLJo.jpg"/>
    <hyperlink ref="V56" r:id="rId317" display="http://pbs.twimg.com/profile_images/2696014099/061f29d67362ad158aba8bd38ab6f97b_normal.jpeg"/>
    <hyperlink ref="V57" r:id="rId318" display="http://pbs.twimg.com/profile_images/2696014099/061f29d67362ad158aba8bd38ab6f97b_normal.jpeg"/>
    <hyperlink ref="V58" r:id="rId319" display="http://pbs.twimg.com/profile_images/1126149918018678784/VlyZK3gK_normal.png"/>
    <hyperlink ref="V59" r:id="rId320" display="http://pbs.twimg.com/profile_images/1066427650611265536/2rb68DGI_normal.jpg"/>
    <hyperlink ref="V60" r:id="rId321" display="http://pbs.twimg.com/profile_images/915914219958276096/zEAOnUOJ_normal.jpg"/>
    <hyperlink ref="V61" r:id="rId322" display="http://pbs.twimg.com/profile_images/1062334962626674688/h58jRq-2_normal.jpg"/>
    <hyperlink ref="V62" r:id="rId323" display="http://pbs.twimg.com/profile_images/378800000780676446/f237307ef56d594aa0e943fe03216391_normal.jpeg"/>
    <hyperlink ref="V63" r:id="rId324" display="http://pbs.twimg.com/profile_images/1062334962626674688/h58jRq-2_normal.jpg"/>
    <hyperlink ref="V64" r:id="rId325" display="http://pbs.twimg.com/profile_images/1062334962626674688/h58jRq-2_normal.jpg"/>
    <hyperlink ref="V65" r:id="rId326" display="http://pbs.twimg.com/profile_images/972075883770019840/GUPZ2Z8k_normal.jpg"/>
    <hyperlink ref="V66" r:id="rId327" display="http://pbs.twimg.com/profile_images/1062334962626674688/h58jRq-2_normal.jpg"/>
    <hyperlink ref="V67" r:id="rId328" display="http://pbs.twimg.com/profile_images/972075883770019840/GUPZ2Z8k_normal.jpg"/>
    <hyperlink ref="V68" r:id="rId329" display="http://pbs.twimg.com/profile_images/972075883770019840/GUPZ2Z8k_normal.jpg"/>
    <hyperlink ref="V69" r:id="rId330" display="http://pbs.twimg.com/profile_images/1035643441500364800/KO40Wps6_normal.jpg"/>
    <hyperlink ref="V70" r:id="rId331" display="http://pbs.twimg.com/profile_images/648791451372011520/_wVUYtwL_normal.png"/>
    <hyperlink ref="V71" r:id="rId332" display="http://pbs.twimg.com/profile_images/1110353523345145856/BWgyjb_b_normal.jpg"/>
    <hyperlink ref="V72" r:id="rId333" display="http://pbs.twimg.com/profile_images/848637347273080832/yuP-sazu_normal.jpg"/>
    <hyperlink ref="V73" r:id="rId334" display="http://pbs.twimg.com/profile_images/987024801750380544/tBzvT_tj_normal.jpg"/>
    <hyperlink ref="V74" r:id="rId335" display="http://pbs.twimg.com/profile_images/900608823899021316/gTi-uQyJ_normal.jpg"/>
    <hyperlink ref="V75" r:id="rId336" display="http://pbs.twimg.com/profile_images/618861657083658241/3IKF_a-6_normal.png"/>
    <hyperlink ref="V76" r:id="rId337" display="http://pbs.twimg.com/profile_images/1150276175245324288/XOG6oHCK_normal.jpg"/>
    <hyperlink ref="V77" r:id="rId338" display="http://pbs.twimg.com/profile_images/575735462779822083/z41QAqc__normal.jpeg"/>
    <hyperlink ref="V78" r:id="rId339" display="http://pbs.twimg.com/profile_images/1155503106320490497/4LjcmyFe_normal.jpg"/>
    <hyperlink ref="V79" r:id="rId340" display="http://pbs.twimg.com/profile_images/1050684898976120832/jeMWXGTF_normal.jpg"/>
    <hyperlink ref="V80" r:id="rId341" display="http://pbs.twimg.com/profile_images/1105917780635865088/5hO_e8ke_normal.jpg"/>
    <hyperlink ref="V81" r:id="rId342" display="http://pbs.twimg.com/profile_images/799271730116173824/Deqcs150_normal.jpg"/>
    <hyperlink ref="V82" r:id="rId343" display="http://pbs.twimg.com/profile_images/1149665511111704577/dGGh5mQ5_normal.jpg"/>
    <hyperlink ref="V83" r:id="rId344" display="http://pbs.twimg.com/profile_images/666203250002120704/wYFqiQOh_normal.jpg"/>
    <hyperlink ref="V84" r:id="rId345" display="http://pbs.twimg.com/profile_images/1082217758895624192/QZQ_M-VB_normal.jpg"/>
    <hyperlink ref="V85" r:id="rId346" display="http://pbs.twimg.com/profile_images/550682286413594625/lC6sfoXR_normal.jpeg"/>
    <hyperlink ref="V86" r:id="rId347" display="http://pbs.twimg.com/profile_images/986202760881336320/2MRBBaFE_normal.jpg"/>
    <hyperlink ref="V87" r:id="rId348" display="http://pbs.twimg.com/profile_images/986202760881336320/2MRBBaFE_normal.jpg"/>
    <hyperlink ref="V88" r:id="rId349" display="http://pbs.twimg.com/profile_images/986202760881336320/2MRBBaFE_normal.jpg"/>
    <hyperlink ref="V89" r:id="rId350" display="http://pbs.twimg.com/profile_images/838766542468829184/BUSPSPJV_normal.jpg"/>
    <hyperlink ref="V90" r:id="rId351" display="http://pbs.twimg.com/profile_images/1125032533668843520/enVZwmuI_normal.jpg"/>
    <hyperlink ref="V91" r:id="rId352" display="http://pbs.twimg.com/profile_images/968158900490067968/71a4pOal_normal.jpg"/>
    <hyperlink ref="V92" r:id="rId353" display="http://pbs.twimg.com/profile_images/945993432538984449/g7VtvMJt_normal.jpg"/>
    <hyperlink ref="V93" r:id="rId354" display="http://pbs.twimg.com/profile_images/945993432538984449/g7VtvMJt_normal.jpg"/>
    <hyperlink ref="V94" r:id="rId355" display="http://pbs.twimg.com/profile_images/945993432538984449/g7VtvMJt_normal.jpg"/>
    <hyperlink ref="V95" r:id="rId356" display="http://pbs.twimg.com/profile_images/945993432538984449/g7VtvMJt_normal.jpg"/>
    <hyperlink ref="V96" r:id="rId357" display="http://pbs.twimg.com/profile_images/945993432538984449/g7VtvMJt_normal.jpg"/>
    <hyperlink ref="V97" r:id="rId358" display="https://pbs.twimg.com/media/D-8Prn8XkAAhXwy.jpg"/>
    <hyperlink ref="V98" r:id="rId359" display="http://pbs.twimg.com/profile_images/1101263083136339968/Q2vVZblf_normal.jpg"/>
    <hyperlink ref="V99" r:id="rId360" display="http://pbs.twimg.com/profile_images/746486676558651392/fXI24M_9_normal.jpg"/>
    <hyperlink ref="V100" r:id="rId361" display="http://pbs.twimg.com/profile_images/1009800500659834880/Yp2W8sl0_normal.jpg"/>
    <hyperlink ref="V101" r:id="rId362" display="http://pbs.twimg.com/profile_images/1009800500659834880/Yp2W8sl0_normal.jpg"/>
    <hyperlink ref="V102" r:id="rId363" display="http://pbs.twimg.com/profile_images/864776511437647872/5HY790ol_normal.jpg"/>
    <hyperlink ref="V103" r:id="rId364" display="http://pbs.twimg.com/profile_images/864776511437647872/5HY790ol_normal.jpg"/>
    <hyperlink ref="V104" r:id="rId365" display="http://pbs.twimg.com/profile_images/1009800500659834880/Yp2W8sl0_normal.jpg"/>
    <hyperlink ref="V105" r:id="rId366" display="http://pbs.twimg.com/profile_images/1009800500659834880/Yp2W8sl0_normal.jpg"/>
    <hyperlink ref="V106" r:id="rId367" display="http://pbs.twimg.com/profile_images/864776511437647872/5HY790ol_normal.jpg"/>
    <hyperlink ref="V107" r:id="rId368" display="http://pbs.twimg.com/profile_images/864776511437647872/5HY790ol_normal.jpg"/>
    <hyperlink ref="V108" r:id="rId369" display="http://pbs.twimg.com/profile_images/864776511437647872/5HY790ol_normal.jpg"/>
    <hyperlink ref="V109" r:id="rId370" display="http://pbs.twimg.com/profile_images/864776511437647872/5HY790ol_normal.jpg"/>
    <hyperlink ref="V110" r:id="rId371" display="http://pbs.twimg.com/profile_images/989152799018668032/Su83f-F6_normal.jpg"/>
    <hyperlink ref="V111" r:id="rId372" display="http://pbs.twimg.com/profile_images/850007617804095488/wy4mWmQ__normal.jpg"/>
    <hyperlink ref="V112" r:id="rId373" display="https://pbs.twimg.com/media/EBR0FOxXsAEJr8F.jpg"/>
    <hyperlink ref="V113" r:id="rId374" display="http://pbs.twimg.com/profile_images/780423629473546241/9BjyjaKZ_normal.jpg"/>
    <hyperlink ref="V114" r:id="rId375" display="https://pbs.twimg.com/media/EBSK1m6U0AAyp-E.jpg"/>
    <hyperlink ref="V115" r:id="rId376" display="https://pbs.twimg.com/media/EBSQCRCXUAAMs7K.jpg"/>
    <hyperlink ref="V116" r:id="rId377" display="http://pbs.twimg.com/profile_images/1080380520968716289/E-1zvoMK_normal.jpg"/>
    <hyperlink ref="V117" r:id="rId378" display="http://pbs.twimg.com/profile_images/994566921587712000/sjtMgTIi_normal.jpg"/>
    <hyperlink ref="V118" r:id="rId379" display="https://pbs.twimg.com/media/EBSrar0X4AAgimV.jpg"/>
    <hyperlink ref="V119" r:id="rId380" display="http://pbs.twimg.com/profile_images/486303105240141824/iq21HpXh_normal.jpeg"/>
    <hyperlink ref="V120" r:id="rId381" display="https://pbs.twimg.com/media/EBTGBh2WsAA_uPX.jpg"/>
    <hyperlink ref="V121" r:id="rId382" display="https://pbs.twimg.com/media/EBTiy6uXoAAd1DF.png"/>
    <hyperlink ref="V122" r:id="rId383" display="http://pbs.twimg.com/profile_images/1102508403031764993/rmwy8sPb_normal.jpg"/>
    <hyperlink ref="V123" r:id="rId384" display="http://pbs.twimg.com/profile_images/1147964416304001024/Du8bXwP__normal.png"/>
    <hyperlink ref="V124" r:id="rId385" display="http://pbs.twimg.com/profile_images/1102167968283328512/kADsSB91_normal.jpg"/>
    <hyperlink ref="V125" r:id="rId386" display="http://pbs.twimg.com/profile_images/1102167968283328512/kADsSB91_normal.jpg"/>
    <hyperlink ref="V126" r:id="rId387" display="http://pbs.twimg.com/profile_images/1139096637714735105/jaRvLh5S_normal.jpg"/>
    <hyperlink ref="V127" r:id="rId388" display="http://pbs.twimg.com/profile_images/1002279562108076035/Ez1pYzTA_normal.jpg"/>
    <hyperlink ref="V128" r:id="rId389" display="https://pbs.twimg.com/media/EBXnTQxXkAAUEt-.jpg"/>
    <hyperlink ref="V129" r:id="rId390" display="https://pbs.twimg.com/media/EBXnqHNWsAIKasM.png"/>
    <hyperlink ref="V130" r:id="rId391" display="http://pbs.twimg.com/profile_images/498884959969763328/5OWIr_NQ_normal.jpeg"/>
    <hyperlink ref="V131" r:id="rId392" display="http://pbs.twimg.com/profile_images/958063733514883072/kGwOIkky_normal.jpg"/>
    <hyperlink ref="V132" r:id="rId393" display="http://pbs.twimg.com/profile_images/1107987698328002561/eIpp9_IE_normal.png"/>
    <hyperlink ref="V133" r:id="rId394" display="http://pbs.twimg.com/profile_images/1107987698328002561/eIpp9_IE_normal.png"/>
    <hyperlink ref="V134" r:id="rId395" display="http://pbs.twimg.com/profile_images/894244711380246529/wiPqZEVI_normal.jpg"/>
    <hyperlink ref="V135" r:id="rId396" display="http://pbs.twimg.com/profile_images/894244711380246529/wiPqZEVI_normal.jpg"/>
    <hyperlink ref="V136" r:id="rId397" display="http://pbs.twimg.com/profile_images/1082222180212109313/2xzatsgu_normal.jpg"/>
    <hyperlink ref="V137" r:id="rId398" display="http://pbs.twimg.com/profile_images/1092703728346501120/7iyWdQu0_normal.jpg"/>
    <hyperlink ref="V138" r:id="rId399" display="http://pbs.twimg.com/profile_images/1128153065692061696/LBpL2e1L_normal.jpg"/>
    <hyperlink ref="V139" r:id="rId400" display="http://pbs.twimg.com/profile_images/1161251273972363264/YkN0iccU_normal.jpg"/>
    <hyperlink ref="V140" r:id="rId401" display="http://pbs.twimg.com/profile_images/372216815/Conwy_Valley_060809_crop_normal.jpg"/>
    <hyperlink ref="V141" r:id="rId402" display="http://pbs.twimg.com/profile_images/1020952512843665408/OHDPM3zA_normal.jpg"/>
    <hyperlink ref="V142" r:id="rId403" display="http://pbs.twimg.com/profile_images/698345662329577473/ej5BMKzI_normal.jpg"/>
    <hyperlink ref="V143" r:id="rId404" display="http://pbs.twimg.com/profile_images/378800000047386640/6e8e019d065547f25b6331dbb353f8a3_normal.jpeg"/>
    <hyperlink ref="V144" r:id="rId405" display="http://pbs.twimg.com/profile_images/717597083000156160/6jKsGYfy_normal.jpg"/>
    <hyperlink ref="V145" r:id="rId406" display="http://pbs.twimg.com/profile_images/378800000047386640/6e8e019d065547f25b6331dbb353f8a3_normal.jpeg"/>
    <hyperlink ref="V146" r:id="rId407" display="http://pbs.twimg.com/profile_images/717597083000156160/6jKsGYfy_normal.jpg"/>
    <hyperlink ref="V147" r:id="rId408" display="http://pbs.twimg.com/profile_images/378800000047386640/6e8e019d065547f25b6331dbb353f8a3_normal.jpeg"/>
    <hyperlink ref="V148" r:id="rId409" display="http://pbs.twimg.com/profile_images/717597083000156160/6jKsGYfy_normal.jpg"/>
    <hyperlink ref="V149" r:id="rId410" display="http://pbs.twimg.com/profile_images/1138819582951591937/9CTtXdux_normal.png"/>
    <hyperlink ref="V150" r:id="rId411" display="http://pbs.twimg.com/profile_images/975123423801298944/IoZBc3T6_normal.jpg"/>
    <hyperlink ref="V151" r:id="rId412" display="http://pbs.twimg.com/profile_images/975123423801298944/IoZBc3T6_normal.jpg"/>
    <hyperlink ref="V152" r:id="rId413" display="http://pbs.twimg.com/profile_images/1138819582951591937/9CTtXdux_normal.png"/>
    <hyperlink ref="V153" r:id="rId414" display="http://pbs.twimg.com/profile_images/808444491170508801/q_-AuLP9_normal.jpg"/>
    <hyperlink ref="V154" r:id="rId415" display="http://pbs.twimg.com/profile_images/808444491170508801/q_-AuLP9_normal.jpg"/>
    <hyperlink ref="V155" r:id="rId416" display="http://pbs.twimg.com/profile_images/922202723096973313/Q_GKo8Fc_normal.jpg"/>
    <hyperlink ref="V156" r:id="rId417" display="http://pbs.twimg.com/profile_images/922202723096973313/Q_GKo8Fc_normal.jpg"/>
    <hyperlink ref="V157" r:id="rId418" display="http://pbs.twimg.com/profile_images/922202723096973313/Q_GKo8Fc_normal.jpg"/>
    <hyperlink ref="V158" r:id="rId419" display="http://pbs.twimg.com/profile_images/906266084541595648/vTlT2tLC_normal.jpg"/>
    <hyperlink ref="V159" r:id="rId420" display="http://pbs.twimg.com/profile_images/2998759076/81e8f8eb1d04955a01e988e554baca08_normal.jpeg"/>
    <hyperlink ref="V160" r:id="rId421" display="http://pbs.twimg.com/profile_images/2998759076/81e8f8eb1d04955a01e988e554baca08_normal.jpeg"/>
    <hyperlink ref="V161" r:id="rId422" display="http://pbs.twimg.com/profile_images/2998759076/81e8f8eb1d04955a01e988e554baca08_normal.jpeg"/>
    <hyperlink ref="V162" r:id="rId423" display="http://pbs.twimg.com/profile_images/2998759076/81e8f8eb1d04955a01e988e554baca08_normal.jpeg"/>
    <hyperlink ref="V163" r:id="rId424" display="http://pbs.twimg.com/profile_images/865901096392425472/F6N3KVx2_normal.jpg"/>
    <hyperlink ref="V164" r:id="rId425" display="http://pbs.twimg.com/profile_images/785207304253763586/P99xvrgG_normal.jpg"/>
    <hyperlink ref="V165" r:id="rId426" display="http://pbs.twimg.com/profile_images/3386452415/14f492f309703b0ae4047c39c3a7b8ed_normal.jpeg"/>
    <hyperlink ref="V166" r:id="rId427" display="http://pbs.twimg.com/profile_images/3386452415/14f492f309703b0ae4047c39c3a7b8ed_normal.jpeg"/>
    <hyperlink ref="V167" r:id="rId428" display="http://pbs.twimg.com/profile_images/3386452415/14f492f309703b0ae4047c39c3a7b8ed_normal.jpeg"/>
    <hyperlink ref="V168" r:id="rId429" display="http://pbs.twimg.com/profile_images/1018542843504103424/ap3rJlxV_normal.jpg"/>
    <hyperlink ref="V169" r:id="rId430" display="http://pbs.twimg.com/profile_images/785207304253763586/P99xvrgG_normal.jpg"/>
    <hyperlink ref="V170" r:id="rId431" display="http://pbs.twimg.com/profile_images/733658106043981825/uJCejYd__normal.jpg"/>
    <hyperlink ref="V171" r:id="rId432" display="http://pbs.twimg.com/profile_images/1063435487451467777/zicDG6bf_normal.jpg"/>
    <hyperlink ref="V172" r:id="rId433" display="http://pbs.twimg.com/profile_images/1063435487451467777/zicDG6bf_normal.jpg"/>
    <hyperlink ref="V173" r:id="rId434" display="http://pbs.twimg.com/profile_images/1063435487451467777/zicDG6bf_normal.jpg"/>
    <hyperlink ref="V174" r:id="rId435" display="http://pbs.twimg.com/profile_images/865141192194891777/jreOf59z_normal.jpg"/>
    <hyperlink ref="V175" r:id="rId436" display="http://pbs.twimg.com/profile_images/785207304253763586/P99xvrgG_normal.jpg"/>
    <hyperlink ref="V176" r:id="rId437" display="http://pbs.twimg.com/profile_images/733658106043981825/uJCejYd__normal.jpg"/>
    <hyperlink ref="V177" r:id="rId438" display="http://pbs.twimg.com/profile_images/733658106043981825/uJCejYd__normal.jpg"/>
    <hyperlink ref="V178" r:id="rId439" display="http://pbs.twimg.com/profile_images/733658106043981825/uJCejYd__normal.jpg"/>
    <hyperlink ref="V179" r:id="rId440" display="http://pbs.twimg.com/profile_images/733658106043981825/uJCejYd__normal.jpg"/>
    <hyperlink ref="V180" r:id="rId441" display="http://pbs.twimg.com/profile_images/865141192194891777/jreOf59z_normal.jpg"/>
    <hyperlink ref="V181" r:id="rId442" display="http://pbs.twimg.com/profile_images/785207304253763586/P99xvrgG_normal.jpg"/>
    <hyperlink ref="V182" r:id="rId443" display="http://pbs.twimg.com/profile_images/785207304253763586/P99xvrgG_normal.jpg"/>
    <hyperlink ref="V183" r:id="rId444" display="http://pbs.twimg.com/profile_images/865141192194891777/jreOf59z_normal.jpg"/>
    <hyperlink ref="V184" r:id="rId445" display="http://pbs.twimg.com/profile_images/1112975350185803777/iMd4uyfW_normal.png"/>
    <hyperlink ref="V185" r:id="rId446" display="http://pbs.twimg.com/profile_images/996346887048499200/3YkUS1WQ_normal.jpg"/>
    <hyperlink ref="V186" r:id="rId447" display="https://pbs.twimg.com/media/EBRZSn-WsAAaMtV.png"/>
    <hyperlink ref="V187" r:id="rId448" display="http://pbs.twimg.com/profile_images/996346887048499200/3YkUS1WQ_normal.jpg"/>
    <hyperlink ref="V188" r:id="rId449" display="https://pbs.twimg.com/media/EBRZSn-WsAAaMtV.png"/>
    <hyperlink ref="V189" r:id="rId450" display="http://pbs.twimg.com/profile_images/3020534095/0e9f10e3b56652032a533a0a9a0bd5e1_normal.png"/>
    <hyperlink ref="V190" r:id="rId451" display="https://pbs.twimg.com/media/EBdkaWAWsAAX0ER.jpg"/>
    <hyperlink ref="V191" r:id="rId452" display="http://pbs.twimg.com/profile_images/978182066318774278/w9YfusGY_normal.jpg"/>
    <hyperlink ref="V192" r:id="rId453" display="http://pbs.twimg.com/profile_images/1061904398178246656/CefBZu_g_normal.jpg"/>
    <hyperlink ref="V193" r:id="rId454" display="http://pbs.twimg.com/profile_images/650279558088802304/Foi8eSvx_normal.jpg"/>
    <hyperlink ref="V194" r:id="rId455" display="http://pbs.twimg.com/profile_images/801503379788861440/M1mPEQhx_normal.jpg"/>
    <hyperlink ref="V195" r:id="rId456" display="http://pbs.twimg.com/profile_images/801503379788861440/M1mPEQhx_normal.jpg"/>
    <hyperlink ref="V196" r:id="rId457" display="http://pbs.twimg.com/profile_images/1087131598711967744/evnpvvV2_normal.jpg"/>
    <hyperlink ref="V197" r:id="rId458" display="https://pbs.twimg.com/media/EBfjb3vXoAAtQiB.jpg"/>
    <hyperlink ref="V198" r:id="rId459" display="https://pbs.twimg.com/media/EBfjb3vXoAAtQiB.jpg"/>
    <hyperlink ref="V199" r:id="rId460" display="http://pbs.twimg.com/profile_images/765198503203274753/UfDOhrbX_normal.jpg"/>
    <hyperlink ref="V200" r:id="rId461" display="https://pbs.twimg.com/media/D_vM-nAU0AATDr_.jpg"/>
    <hyperlink ref="V201" r:id="rId462" display="https://pbs.twimg.com/media/D_fJetXUIAIg-qh.jpg"/>
    <hyperlink ref="V202" r:id="rId463" display="https://pbs.twimg.com/media/D_KsoQqVAAEZ1Tk.jpg"/>
    <hyperlink ref="V203" r:id="rId464" display="https://pbs.twimg.com/media/D_F-_kcVUAA_PD5.jpg"/>
    <hyperlink ref="V204" r:id="rId465" display="https://pbs.twimg.com/media/EBNG17jUwAARPw2.jpg"/>
    <hyperlink ref="V205" r:id="rId466" display="https://pbs.twimg.com/media/EBRMgPyU8AASvkA.jpg"/>
    <hyperlink ref="V206" r:id="rId467" display="https://pbs.twimg.com/media/EBVqGPmU4AAD9cA.jpg"/>
    <hyperlink ref="V207" r:id="rId468" display="https://pbs.twimg.com/media/EBa8UucU0AEF-NI.jpg"/>
    <hyperlink ref="V208" r:id="rId469" display="http://pbs.twimg.com/profile_images/796604927787335680/TLj3BCwz_normal.jpg"/>
    <hyperlink ref="V209" r:id="rId470" display="https://pbs.twimg.com/media/EBfjb3vXoAAtQiB.jpg"/>
    <hyperlink ref="V210" r:id="rId471" display="http://pbs.twimg.com/profile_images/644404106505777154/UdAyero2_normal.jpg"/>
    <hyperlink ref="V211" r:id="rId472" display="https://pbs.twimg.com/media/EBcLo3YUIAABuI6.jpg"/>
    <hyperlink ref="V212" r:id="rId473" display="https://pbs.twimg.com/media/EA5ci_qUYAEkFHh.jpg"/>
    <hyperlink ref="V213" r:id="rId474" display="https://pbs.twimg.com/media/EA9pczHU4AEhXaD.jpg"/>
    <hyperlink ref="V214" r:id="rId475" display="https://pbs.twimg.com/media/EBN9kvRU8AAQ1qS.jpg"/>
    <hyperlink ref="V215" r:id="rId476" display="https://pbs.twimg.com/media/EBOABqKUwAITc_v.jpg"/>
    <hyperlink ref="V216" r:id="rId477" display="https://pbs.twimg.com/media/EBYZr9pUEAA23ei.jpg"/>
    <hyperlink ref="V217" r:id="rId478" display="https://pbs.twimg.com/media/EBhezydVAAAbLqM.jpg"/>
    <hyperlink ref="V218" r:id="rId479" display="http://pbs.twimg.com/profile_images/1135736830169681920/jeMcQbwP_normal.jpg"/>
    <hyperlink ref="V219" r:id="rId480" display="https://pbs.twimg.com/media/EA6dD6aX4AAu3I5.png"/>
    <hyperlink ref="V220" r:id="rId481" display="https://pbs.twimg.com/media/EA6dD6aX4AAu3I5.png"/>
    <hyperlink ref="V221" r:id="rId482" display="http://pbs.twimg.com/profile_images/961704619729674240/k0MG4g7w_normal.jpg"/>
    <hyperlink ref="V222" r:id="rId483" display="https://pbs.twimg.com/media/EBiWdkrUcAIzbQK.jpg"/>
    <hyperlink ref="V223" r:id="rId484" display="http://pbs.twimg.com/profile_images/3346678364/df597d5eab11cb408e24b7a2a2a5961d_normal.png"/>
    <hyperlink ref="V224" r:id="rId485" display="http://pbs.twimg.com/profile_images/1112290598562816000/LUwfYINX_normal.jpg"/>
    <hyperlink ref="V225" r:id="rId486" display="http://pbs.twimg.com/profile_images/1384800514/10_normal.jpg"/>
    <hyperlink ref="V226" r:id="rId487" display="https://pbs.twimg.com/media/EBM6dQAXoAAUG7f.jpg"/>
    <hyperlink ref="V227" r:id="rId488" display="https://pbs.twimg.com/media/EBmpUanXUAALQqq.jpg"/>
    <hyperlink ref="V228" r:id="rId489" display="https://pbs.twimg.com/media/EBM5wPtXkAE73Gw.jpg"/>
    <hyperlink ref="V229" r:id="rId490" display="https://pbs.twimg.com/media/EBmqDVuWsAA34JE.jpg"/>
    <hyperlink ref="V230" r:id="rId491" display="http://pbs.twimg.com/profile_images/1133373889772511232/BUGEydvS_normal.jpg"/>
    <hyperlink ref="V231" r:id="rId492" display="http://pbs.twimg.com/profile_images/1133373889772511232/BUGEydvS_normal.jpg"/>
    <hyperlink ref="V232" r:id="rId493" display="https://pbs.twimg.com/media/EA45H0-XsAATIcU.jpg"/>
    <hyperlink ref="V233" r:id="rId494" display="https://pbs.twimg.com/media/EA45H0-XsAATIcU.jpg"/>
    <hyperlink ref="V234" r:id="rId495" display="https://pbs.twimg.com/media/EA45H0-XsAATIcU.jpg"/>
    <hyperlink ref="V235" r:id="rId496" display="http://pbs.twimg.com/profile_images/896056294246952972/BEWpvdiE_normal.jpg"/>
    <hyperlink ref="V236" r:id="rId497" display="http://pbs.twimg.com/profile_images/896056294246952972/BEWpvdiE_normal.jpg"/>
    <hyperlink ref="V237" r:id="rId498" display="http://pbs.twimg.com/profile_images/896056294246952972/BEWpvdiE_normal.jpg"/>
    <hyperlink ref="V238" r:id="rId499" display="http://pbs.twimg.com/profile_images/896056294246952972/BEWpvdiE_normal.jpg"/>
    <hyperlink ref="V239" r:id="rId500" display="http://pbs.twimg.com/profile_images/896056294246952972/BEWpvdiE_normal.jpg"/>
    <hyperlink ref="V240" r:id="rId501" display="http://pbs.twimg.com/profile_images/896056294246952972/BEWpvdiE_normal.jpg"/>
    <hyperlink ref="V241" r:id="rId502" display="http://pbs.twimg.com/profile_images/896056294246952972/BEWpvdiE_normal.jpg"/>
    <hyperlink ref="V242" r:id="rId503" display="http://pbs.twimg.com/profile_images/678544786337460225/1nS8KxK2_normal.jpg"/>
    <hyperlink ref="V243" r:id="rId504" display="http://pbs.twimg.com/profile_images/896056294246952972/BEWpvdiE_normal.jpg"/>
    <hyperlink ref="V244" r:id="rId505" display="http://pbs.twimg.com/profile_images/896056294246952972/BEWpvdiE_normal.jpg"/>
    <hyperlink ref="V245" r:id="rId506" display="http://pbs.twimg.com/profile_images/896056294246952972/BEWpvdiE_normal.jpg"/>
    <hyperlink ref="V246" r:id="rId507" display="http://pbs.twimg.com/profile_images/896056294246952972/BEWpvdiE_normal.jpg"/>
    <hyperlink ref="V247" r:id="rId508" display="http://pbs.twimg.com/profile_images/896056294246952972/BEWpvdiE_normal.jpg"/>
    <hyperlink ref="V248" r:id="rId509" display="http://pbs.twimg.com/profile_images/896056294246952972/BEWpvdiE_normal.jpg"/>
    <hyperlink ref="V249" r:id="rId510" display="http://pbs.twimg.com/profile_images/896056294246952972/BEWpvdiE_normal.jpg"/>
    <hyperlink ref="V250" r:id="rId511" display="http://pbs.twimg.com/profile_images/896056294246952972/BEWpvdiE_normal.jpg"/>
    <hyperlink ref="V251" r:id="rId512" display="http://pbs.twimg.com/profile_images/896056294246952972/BEWpvdiE_normal.jpg"/>
    <hyperlink ref="V252" r:id="rId513" display="http://pbs.twimg.com/profile_images/727239253529350144/Syga1r2Z_normal.jpg"/>
    <hyperlink ref="V253" r:id="rId514" display="http://pbs.twimg.com/profile_images/896056294246952972/BEWpvdiE_normal.jpg"/>
    <hyperlink ref="V254" r:id="rId515" display="http://pbs.twimg.com/profile_images/804107816646512640/7mOLwBRk_normal.jpg"/>
    <hyperlink ref="V255" r:id="rId516" display="http://pbs.twimg.com/profile_images/998455730821722113/SaWxYhZk_normal.jpg"/>
    <hyperlink ref="V256" r:id="rId517" display="http://pbs.twimg.com/profile_images/974001091141566464/1oc131y8_normal.jpg"/>
    <hyperlink ref="V257" r:id="rId518" display="http://pbs.twimg.com/profile_images/896056294246952972/BEWpvdiE_normal.jpg"/>
    <hyperlink ref="V258" r:id="rId519" display="http://pbs.twimg.com/profile_images/1084366403019300864/7Ud-ppjs_normal.jpg"/>
    <hyperlink ref="V259" r:id="rId520" display="http://pbs.twimg.com/profile_images/1161543864303403010/rFvfBRm8_normal.jpg"/>
    <hyperlink ref="V260" r:id="rId521" display="https://pbs.twimg.com/media/EBoz2pwU0AAsscY.jpg"/>
    <hyperlink ref="V261" r:id="rId522" display="https://pbs.twimg.com/media/EBo0zIHU8AAGt6y.jpg"/>
    <hyperlink ref="V262" r:id="rId523" display="http://pbs.twimg.com/profile_images/896056294246952972/BEWpvdiE_normal.jpg"/>
    <hyperlink ref="V263" r:id="rId524" display="http://pbs.twimg.com/profile_images/986017885842620416/CYUWqMqs_normal.jpg"/>
    <hyperlink ref="V264" r:id="rId525" display="http://pbs.twimg.com/profile_images/1153757498354151424/fErdTQzp_normal.jpg"/>
    <hyperlink ref="V265" r:id="rId526" display="http://pbs.twimg.com/profile_images/560934326851100673/THT1CeYJ_normal.jpeg"/>
    <hyperlink ref="V266" r:id="rId527" display="http://pbs.twimg.com/profile_images/560934326851100673/THT1CeYJ_normal.jpeg"/>
    <hyperlink ref="V267" r:id="rId528" display="https://pbs.twimg.com/media/EBtdFHIX4AEMh1g.jpg"/>
    <hyperlink ref="V268" r:id="rId529" display="http://pbs.twimg.com/profile_images/1088926343109201925/PxH-06wx_normal.jpg"/>
    <hyperlink ref="V269" r:id="rId530" display="http://pbs.twimg.com/profile_images/482894891572162560/VLFIJmhI_normal.jpeg"/>
    <hyperlink ref="V270" r:id="rId531" display="https://pbs.twimg.com/media/EBfqWEZWkAEXiG4.jpg"/>
    <hyperlink ref="V271" r:id="rId532" display="http://pbs.twimg.com/profile_images/833164243767853056/o2dAJMXS_normal.jpg"/>
    <hyperlink ref="V272" r:id="rId533" display="http://pbs.twimg.com/profile_images/1057592862748172288/2AGBa2aM_normal.jpg"/>
    <hyperlink ref="V273" r:id="rId534" display="http://pbs.twimg.com/profile_images/1057592862748172288/2AGBa2aM_normal.jpg"/>
    <hyperlink ref="V274" r:id="rId535" display="http://pbs.twimg.com/profile_images/984464200339607553/dTVDd5RP_normal.jpg"/>
    <hyperlink ref="V275" r:id="rId536" display="https://pbs.twimg.com/media/EBxKX9pXsAAMM55.jpg"/>
    <hyperlink ref="V276" r:id="rId537" display="http://pbs.twimg.com/profile_images/1133326639067275266/6Qx0P3Oo_normal.jpg"/>
    <hyperlink ref="V277" r:id="rId538" display="https://pbs.twimg.com/media/EBxKX9pXsAAMM55.jpg"/>
    <hyperlink ref="V278" r:id="rId539" display="http://pbs.twimg.com/profile_images/1034050543818297344/6w_gf2Fu_normal.jpg"/>
    <hyperlink ref="V279" r:id="rId540" display="http://pbs.twimg.com/profile_images/1034050543818297344/6w_gf2Fu_normal.jpg"/>
    <hyperlink ref="V280" r:id="rId541" display="http://pbs.twimg.com/profile_images/1156668007390830593/7AZw5s0K_normal.jpg"/>
    <hyperlink ref="V281" r:id="rId542" display="http://pbs.twimg.com/profile_images/1156668007390830593/7AZw5s0K_normal.jpg"/>
    <hyperlink ref="V282" r:id="rId543" display="http://pbs.twimg.com/profile_images/1156668007390830593/7AZw5s0K_normal.jpg"/>
    <hyperlink ref="V283" r:id="rId544" display="http://pbs.twimg.com/profile_images/897133213000364033/v7UIuM9B_normal.jpg"/>
    <hyperlink ref="V284" r:id="rId545" display="https://pbs.twimg.com/media/EBxKX9pXsAAMM55.jpg"/>
    <hyperlink ref="V285" r:id="rId546" display="http://pbs.twimg.com/profile_images/1064589377299537920/w1Z2j4QJ_normal.jpg"/>
    <hyperlink ref="V286" r:id="rId547" display="http://pbs.twimg.com/profile_images/896056294246952972/BEWpvdiE_normal.jpg"/>
    <hyperlink ref="V287" r:id="rId548" display="http://pbs.twimg.com/profile_images/1064589377299537920/w1Z2j4QJ_normal.jpg"/>
    <hyperlink ref="V288" r:id="rId549" display="http://pbs.twimg.com/profile_images/1024237409427447808/aTNXvrVG_normal.jpg"/>
    <hyperlink ref="V289" r:id="rId550" display="http://pbs.twimg.com/profile_images/1024237409427447808/aTNXvrVG_normal.jpg"/>
    <hyperlink ref="V290" r:id="rId551" display="http://pbs.twimg.com/profile_images/1137609831408386050/0U0c3t3x_normal.jpg"/>
    <hyperlink ref="V291" r:id="rId552" display="http://pbs.twimg.com/profile_images/1137609831408386050/0U0c3t3x_normal.jpg"/>
    <hyperlink ref="V292" r:id="rId553" display="http://pbs.twimg.com/profile_images/1137609831408386050/0U0c3t3x_normal.jpg"/>
    <hyperlink ref="V293" r:id="rId554" display="http://pbs.twimg.com/profile_images/1009364844947083264/GLoDY1Ly_normal.jpg"/>
    <hyperlink ref="V294" r:id="rId555" display="http://pbs.twimg.com/profile_images/605304308393984000/OH6myOtQ_normal.jpg"/>
    <hyperlink ref="V295" r:id="rId556" display="http://pbs.twimg.com/profile_images/605304308393984000/OH6myOtQ_normal.jpg"/>
    <hyperlink ref="V296" r:id="rId557" display="http://pbs.twimg.com/profile_images/605304308393984000/OH6myOtQ_normal.jpg"/>
    <hyperlink ref="V297" r:id="rId558" display="https://pbs.twimg.com/media/EBwUx8hWwAEpGPG.jpg"/>
    <hyperlink ref="V298" r:id="rId559" display="https://pbs.twimg.com/media/EBxOcyvXUAAtMg5.jpg"/>
    <hyperlink ref="V299" r:id="rId560" display="http://pbs.twimg.com/profile_images/1140308518878294017/bsg4JTZI_normal.jpg"/>
    <hyperlink ref="V300" r:id="rId561" display="http://pbs.twimg.com/profile_images/378800000185831643/2750c14aa3a59976c37cfb5871531e0f_normal.jpeg"/>
    <hyperlink ref="V301" r:id="rId562" display="http://pbs.twimg.com/profile_images/378800000185831643/2750c14aa3a59976c37cfb5871531e0f_normal.jpeg"/>
    <hyperlink ref="V302" r:id="rId563" display="http://pbs.twimg.com/profile_images/378800000185831643/2750c14aa3a59976c37cfb5871531e0f_normal.jpeg"/>
    <hyperlink ref="V303" r:id="rId564" display="http://pbs.twimg.com/profile_images/378800000663893627/ff16f3fa15b1ee26a0ee4e6eec181a3d_normal.png"/>
    <hyperlink ref="V304" r:id="rId565" display="http://pbs.twimg.com/profile_images/378800000663893627/ff16f3fa15b1ee26a0ee4e6eec181a3d_normal.png"/>
    <hyperlink ref="V305" r:id="rId566" display="http://pbs.twimg.com/profile_images/378800000663893627/ff16f3fa15b1ee26a0ee4e6eec181a3d_normal.png"/>
    <hyperlink ref="V306" r:id="rId567" display="https://pbs.twimg.com/media/EByPKI4W4AAVYqA.jpg"/>
    <hyperlink ref="V307" r:id="rId568" display="https://pbs.twimg.com/media/EByWO6_XYAURW3P.jpg"/>
    <hyperlink ref="V308" r:id="rId569" display="https://pbs.twimg.com/media/EByWO6_XYAURW3P.jpg"/>
    <hyperlink ref="V309" r:id="rId570" display="http://pbs.twimg.com/profile_images/378800000627433881/eca3c64c6491cc9f35df525a08fbacfb_normal.png"/>
    <hyperlink ref="V310" r:id="rId571" display="http://pbs.twimg.com/profile_images/378800000627433881/eca3c64c6491cc9f35df525a08fbacfb_normal.png"/>
    <hyperlink ref="V311" r:id="rId572" display="http://pbs.twimg.com/profile_images/378800000627433881/eca3c64c6491cc9f35df525a08fbacfb_normal.png"/>
    <hyperlink ref="V312" r:id="rId573" display="http://pbs.twimg.com/profile_images/1133326639067275266/6Qx0P3Oo_normal.jpg"/>
    <hyperlink ref="V313" r:id="rId574" display="http://pbs.twimg.com/profile_images/1053532150891536384/QbyT7wl8_normal.jpg"/>
    <hyperlink ref="V314" r:id="rId575" display="http://pbs.twimg.com/profile_images/1053532150891536384/QbyT7wl8_normal.jpg"/>
    <hyperlink ref="V315" r:id="rId576" display="http://pbs.twimg.com/profile_images/985187091335163904/_YuA_sqz_normal.jpg"/>
    <hyperlink ref="V316" r:id="rId577" display="http://pbs.twimg.com/profile_images/530298287098568704/-j2_jcR9_normal.jpeg"/>
    <hyperlink ref="V317" r:id="rId578" display="http://pbs.twimg.com/profile_images/1133326639067275266/6Qx0P3Oo_normal.jpg"/>
    <hyperlink ref="V318" r:id="rId579" display="http://pbs.twimg.com/profile_images/985187091335163904/_YuA_sqz_normal.jpg"/>
    <hyperlink ref="V319" r:id="rId580" display="http://pbs.twimg.com/profile_images/530298287098568704/-j2_jcR9_normal.jpeg"/>
    <hyperlink ref="V320" r:id="rId581" display="http://pbs.twimg.com/profile_images/530298287098568704/-j2_jcR9_normal.jpeg"/>
    <hyperlink ref="V321" r:id="rId582" display="http://pbs.twimg.com/profile_images/1119323664657408000/a8Pg9WCD_normal.jpg"/>
    <hyperlink ref="V322" r:id="rId583" display="http://pbs.twimg.com/profile_images/1119323664657408000/a8Pg9WCD_normal.jpg"/>
    <hyperlink ref="V323" r:id="rId584" display="http://pbs.twimg.com/profile_images/794025292197031936/9axHS1zi_normal.jpg"/>
    <hyperlink ref="V324" r:id="rId585" display="http://pbs.twimg.com/profile_images/1153042894607048707/QhKzkskz_normal.jpg"/>
    <hyperlink ref="V325" r:id="rId586" display="http://pbs.twimg.com/profile_images/923975414082560000/EnfWqZr8_normal.jpg"/>
    <hyperlink ref="V326" r:id="rId587" display="https://pbs.twimg.com/media/EBzHDFOWwAAFq3b.jpg"/>
    <hyperlink ref="V327" r:id="rId588" display="http://pbs.twimg.com/profile_images/1082418140993118208/ZYnsaMVN_normal.jpg"/>
    <hyperlink ref="V328" r:id="rId589" display="http://pbs.twimg.com/profile_images/1082418140993118208/ZYnsaMVN_normal.jpg"/>
    <hyperlink ref="V329" r:id="rId590" display="http://pbs.twimg.com/profile_images/1082418140993118208/ZYnsaMVN_normal.jpg"/>
    <hyperlink ref="V330" r:id="rId591" display="https://pbs.twimg.com/tweet_video_thumb/EB1cQRYUIAEuGD0.jpg"/>
    <hyperlink ref="V331" r:id="rId592" display="http://pbs.twimg.com/profile_images/1152666908371505152/IgTe3ac5_normal.jpg"/>
    <hyperlink ref="V332" r:id="rId593" display="https://pbs.twimg.com/media/EA4bRxdXkAE7KPn.jpg"/>
    <hyperlink ref="V333" r:id="rId594" display="http://pbs.twimg.com/profile_images/1051782880043646976/Dhpa6epq_normal.jpg"/>
    <hyperlink ref="V334" r:id="rId595" display="http://pbs.twimg.com/profile_images/1051782880043646976/Dhpa6epq_normal.jpg"/>
    <hyperlink ref="V335" r:id="rId596" display="http://pbs.twimg.com/profile_images/839104651219861504/ZJGfP22d_normal.jpg"/>
    <hyperlink ref="V336" r:id="rId597" display="https://pbs.twimg.com/media/EBNQQMGWwAA7xe7.jpg"/>
    <hyperlink ref="V337" r:id="rId598" display="http://pbs.twimg.com/profile_images/742725383418728449/qhShxX6Q_normal.jpg"/>
    <hyperlink ref="V338" r:id="rId599" display="http://pbs.twimg.com/profile_images/742725383418728449/qhShxX6Q_normal.jpg"/>
    <hyperlink ref="V339" r:id="rId600" display="http://pbs.twimg.com/profile_images/852506377922674688/CHp65jtE_normal.jpg"/>
    <hyperlink ref="V340" r:id="rId601" display="https://pbs.twimg.com/media/EBhRgP6WwAEHQ8F.jpg"/>
    <hyperlink ref="V341" r:id="rId602" display="http://pbs.twimg.com/profile_images/1103308980724682752/Ue0VOnye_normal.png"/>
    <hyperlink ref="V342" r:id="rId603" display="https://pbs.twimg.com/media/EB13zFpX4AAjp-s.jpg"/>
    <hyperlink ref="V343" r:id="rId604" display="http://pbs.twimg.com/profile_images/1041974561313579008/daZQqTDf_normal.jpg"/>
    <hyperlink ref="V344" r:id="rId605" display="http://pbs.twimg.com/profile_images/1041974561313579008/daZQqTDf_normal.jpg"/>
    <hyperlink ref="V345" r:id="rId606" display="http://pbs.twimg.com/profile_images/1041974561313579008/daZQqTDf_normal.jpg"/>
    <hyperlink ref="V346" r:id="rId607" display="https://pbs.twimg.com/media/EByBNPQXoAgs7SZ.png"/>
    <hyperlink ref="V347" r:id="rId608" display="http://pbs.twimg.com/profile_images/896056294246952972/BEWpvdiE_normal.jpg"/>
    <hyperlink ref="V348" r:id="rId609" display="http://pbs.twimg.com/profile_images/896056294246952972/BEWpvdiE_normal.jpg"/>
    <hyperlink ref="V349" r:id="rId610" display="http://pbs.twimg.com/profile_images/896056294246952972/BEWpvdiE_normal.jpg"/>
    <hyperlink ref="V350" r:id="rId611" display="http://pbs.twimg.com/profile_images/896056294246952972/BEWpvdiE_normal.jpg"/>
    <hyperlink ref="V351" r:id="rId612" display="http://pbs.twimg.com/profile_images/896056294246952972/BEWpvdiE_normal.jpg"/>
    <hyperlink ref="V352" r:id="rId613" display="http://pbs.twimg.com/profile_images/896056294246952972/BEWpvdiE_normal.jpg"/>
    <hyperlink ref="V353" r:id="rId614" display="https://pbs.twimg.com/media/EBnEMKQXkAAU3PA.jpg"/>
    <hyperlink ref="V354" r:id="rId615" display="http://pbs.twimg.com/profile_images/852506377922674688/CHp65jtE_normal.jpg"/>
    <hyperlink ref="V355" r:id="rId616" display="http://pbs.twimg.com/profile_images/1050299903170269184/bdI_Pfq3_normal.jpg"/>
    <hyperlink ref="V356" r:id="rId617" display="http://pbs.twimg.com/profile_images/996346887048499200/3YkUS1WQ_normal.jpg"/>
    <hyperlink ref="V357" r:id="rId618" display="http://pbs.twimg.com/profile_images/996346887048499200/3YkUS1WQ_normal.jpg"/>
    <hyperlink ref="V358" r:id="rId619" display="https://pbs.twimg.com/media/EBcxD-gXYAAbt3x.jpg"/>
    <hyperlink ref="V359" r:id="rId620" display="https://pbs.twimg.com/media/EBW2K8JWsAEcbl0.jpg"/>
    <hyperlink ref="V360" r:id="rId621" display="http://pbs.twimg.com/profile_images/1050299903170269184/bdI_Pfq3_normal.jpg"/>
    <hyperlink ref="V361" r:id="rId622" display="http://pbs.twimg.com/profile_images/852506377922674688/CHp65jtE_normal.jpg"/>
    <hyperlink ref="V362" r:id="rId623" display="http://pbs.twimg.com/profile_images/1050299903170269184/bdI_Pfq3_normal.jpg"/>
    <hyperlink ref="V363" r:id="rId624" display="https://pbs.twimg.com/media/EA4q-wpWwAA-sQd.jpg"/>
    <hyperlink ref="V364" r:id="rId625" display="https://pbs.twimg.com/media/EBC-J9KW4AA8GQU.jpg"/>
    <hyperlink ref="V365" r:id="rId626" display="https://pbs.twimg.com/media/EBNRZj8XYAE3g9z.jpg"/>
    <hyperlink ref="V366" r:id="rId627" display="https://pbs.twimg.com/media/EBXkgx2XoAAMFvP.jpg"/>
    <hyperlink ref="V367" r:id="rId628" display="https://pbs.twimg.com/media/EBh3s8CXUAIu0Fz.jpg"/>
    <hyperlink ref="V368" r:id="rId629" display="https://pbs.twimg.com/media/EBsK31FXoAM1GNX.jpg"/>
    <hyperlink ref="V369" r:id="rId630" display="https://pbs.twimg.com/media/EB2eDiyW4AE1f_4.jpg"/>
    <hyperlink ref="V370" r:id="rId631" display="http://pbs.twimg.com/profile_images/1024636571121840128/bdycnBbU_normal.jpg"/>
    <hyperlink ref="V371" r:id="rId632" display="http://pbs.twimg.com/profile_images/700468052341575680/TGdi1GLd_normal.jpg"/>
    <hyperlink ref="V372" r:id="rId633" display="https://pbs.twimg.com/media/EA5-9NhXkAEOi4x.jpg"/>
    <hyperlink ref="V373" r:id="rId634" display="http://pbs.twimg.com/profile_images/961704619729674240/k0MG4g7w_normal.jpg"/>
    <hyperlink ref="V374" r:id="rId635" display="http://pbs.twimg.com/profile_images/961704619729674240/k0MG4g7w_normal.jpg"/>
    <hyperlink ref="V375" r:id="rId636" display="http://pbs.twimg.com/profile_images/960911059040243712/J0SInju7_normal.jpg"/>
    <hyperlink ref="V376" r:id="rId637" display="http://pbs.twimg.com/profile_images/700468052341575680/TGdi1GLd_normal.jpg"/>
    <hyperlink ref="V377" r:id="rId638" display="http://pbs.twimg.com/profile_images/960911059040243712/J0SInju7_normal.jpg"/>
    <hyperlink ref="V378" r:id="rId639" display="https://pbs.twimg.com/media/EA5_lClXsAEkBYB.jpg"/>
    <hyperlink ref="V379" r:id="rId640" display="http://pbs.twimg.com/profile_images/960911059040243712/J0SInju7_normal.jpg"/>
    <hyperlink ref="V380" r:id="rId641" display="https://pbs.twimg.com/media/EBjet0JUwAAc4mb.jpg"/>
    <hyperlink ref="V381" r:id="rId642" display="http://pbs.twimg.com/profile_images/1034454130620813312/tdzYgnIA_normal.jpg"/>
    <hyperlink ref="V382" r:id="rId643" display="http://pbs.twimg.com/profile_images/1034454130620813312/tdzYgnIA_normal.jpg"/>
    <hyperlink ref="V383" r:id="rId644" display="http://pbs.twimg.com/profile_images/1034454130620813312/tdzYgnIA_normal.jpg"/>
    <hyperlink ref="V384" r:id="rId645" display="http://pbs.twimg.com/profile_images/1034454130620813312/tdzYgnIA_normal.jpg"/>
    <hyperlink ref="V385" r:id="rId646" display="http://pbs.twimg.com/profile_images/827273933145595905/aJPRMTZg_normal.jpg"/>
    <hyperlink ref="V386" r:id="rId647" display="http://pbs.twimg.com/profile_images/870025490576195584/-j8sNx6W_normal.jpg"/>
    <hyperlink ref="V387" r:id="rId648" display="http://pbs.twimg.com/profile_images/870025490576195584/-j8sNx6W_normal.jpg"/>
    <hyperlink ref="V388" r:id="rId649" display="https://pbs.twimg.com/media/EBXW2e7WsAEpFPS.jpg"/>
    <hyperlink ref="V389" r:id="rId650" display="https://pbs.twimg.com/media/EBXW2e7WsAEpFPS.jpg"/>
    <hyperlink ref="V390" r:id="rId651" display="https://pbs.twimg.com/media/EB3elBdWwAAt9j5.jpg"/>
    <hyperlink ref="V391" r:id="rId652" display="https://pbs.twimg.com/media/EB3elBdWwAAt9j5.jpg"/>
    <hyperlink ref="V392" r:id="rId653" display="http://pbs.twimg.com/profile_images/1075078522287386624/U_YBOgaQ_normal.jpg"/>
    <hyperlink ref="V393" r:id="rId654" display="http://pbs.twimg.com/profile_images/575390676612857857/vmDt14tE_normal.png"/>
    <hyperlink ref="V394" r:id="rId655" display="http://pbs.twimg.com/profile_images/826805867072847873/xOKaCypa_normal.jpg"/>
    <hyperlink ref="V395" r:id="rId656" display="https://pbs.twimg.com/media/EB2Y-EbXkAM1SO5.jpg"/>
    <hyperlink ref="V396" r:id="rId657" display="https://pbs.twimg.com/media/EBNecAoW4AYAyyl.jpg"/>
    <hyperlink ref="V397" r:id="rId658" display="https://pbs.twimg.com/tweet_video_thumb/EB1khG5XkAAc0Ys.jpg"/>
    <hyperlink ref="V398" r:id="rId659" display="https://pbs.twimg.com/media/EB2Y-EbXkAM1SO5.jpg"/>
    <hyperlink ref="V399" r:id="rId660" display="http://pbs.twimg.com/profile_images/894425099096477696/fJn6-jg5_normal.jpg"/>
    <hyperlink ref="V400" r:id="rId661" display="http://pbs.twimg.com/profile_images/894425099096477696/fJn6-jg5_normal.jpg"/>
    <hyperlink ref="V401" r:id="rId662" display="http://pbs.twimg.com/profile_images/894425099096477696/fJn6-jg5_normal.jpg"/>
    <hyperlink ref="V402" r:id="rId663" display="http://pbs.twimg.com/profile_images/894425099096477696/fJn6-jg5_normal.jpg"/>
    <hyperlink ref="V403" r:id="rId664" display="http://pbs.twimg.com/profile_images/894425099096477696/fJn6-jg5_normal.jpg"/>
    <hyperlink ref="V404" r:id="rId665" display="http://pbs.twimg.com/profile_images/894425099096477696/fJn6-jg5_normal.jpg"/>
    <hyperlink ref="V405" r:id="rId666" display="http://pbs.twimg.com/profile_images/894425099096477696/fJn6-jg5_normal.jpg"/>
    <hyperlink ref="V406" r:id="rId667" display="http://pbs.twimg.com/profile_images/1144733620889948161/ClpSLhG5_normal.png"/>
    <hyperlink ref="V407" r:id="rId668" display="https://pbs.twimg.com/media/EA4MDqDXkAAnIKJ.jpg"/>
    <hyperlink ref="V408" r:id="rId669" display="https://pbs.twimg.com/media/EBM0wW8WkAAmgy4.jpg"/>
    <hyperlink ref="V409" r:id="rId670" display="https://pbs.twimg.com/media/EBWS9WCXUAESALH.jpg"/>
    <hyperlink ref="V410" r:id="rId671" display="https://pbs.twimg.com/media/EBbgvtYW4AEO7nD.jpg"/>
    <hyperlink ref="V411" r:id="rId672" display="https://pbs.twimg.com/media/EBvAOTvXkAAsHp9.jpg"/>
    <hyperlink ref="V412" r:id="rId673" display="http://pbs.twimg.com/profile_images/1014187347141799936/uM4uI9_2_normal.jpg"/>
    <hyperlink ref="V413" r:id="rId674" display="http://pbs.twimg.com/profile_images/1014187347141799936/uM4uI9_2_normal.jpg"/>
    <hyperlink ref="V414" r:id="rId675" display="http://pbs.twimg.com/profile_images/1144733620889948161/ClpSLhG5_normal.png"/>
    <hyperlink ref="V415" r:id="rId676" display="https://pbs.twimg.com/media/EB2MWkSX4AEP5AW.jpg"/>
    <hyperlink ref="V416" r:id="rId677" display="http://pbs.twimg.com/profile_images/1144733620889948161/ClpSLhG5_normal.png"/>
    <hyperlink ref="V417" r:id="rId678" display="http://pbs.twimg.com/profile_images/595219916803940354/w3PoRo3P_normal.png"/>
    <hyperlink ref="V418" r:id="rId679" display="http://pbs.twimg.com/profile_images/1144733620889948161/ClpSLhG5_normal.png"/>
    <hyperlink ref="V419" r:id="rId680" display="http://pbs.twimg.com/profile_images/1144733620889948161/ClpSLhG5_normal.png"/>
    <hyperlink ref="V420" r:id="rId681" display="http://pbs.twimg.com/profile_images/1144733620889948161/ClpSLhG5_normal.png"/>
    <hyperlink ref="V421" r:id="rId682" display="http://pbs.twimg.com/profile_images/1144733620889948161/ClpSLhG5_normal.png"/>
    <hyperlink ref="V422" r:id="rId683" display="http://pbs.twimg.com/profile_images/1144733620889948161/ClpSLhG5_normal.png"/>
    <hyperlink ref="V423" r:id="rId684" display="http://pbs.twimg.com/profile_images/1144733620889948161/ClpSLhG5_normal.png"/>
    <hyperlink ref="V424" r:id="rId685" display="http://pbs.twimg.com/profile_images/1144733620889948161/ClpSLhG5_normal.png"/>
    <hyperlink ref="V425" r:id="rId686" display="http://pbs.twimg.com/profile_images/1144733620889948161/ClpSLhG5_normal.png"/>
    <hyperlink ref="V426" r:id="rId687" display="http://pbs.twimg.com/profile_images/950552278112591872/BoKnxpg0_normal.jpg"/>
    <hyperlink ref="V427" r:id="rId688" display="http://pbs.twimg.com/profile_images/950552278112591872/BoKnxpg0_normal.jpg"/>
    <hyperlink ref="X3" r:id="rId689" display="https://twitter.com/#!/tfortune_100/status/1156660497263026177"/>
    <hyperlink ref="X4" r:id="rId690" display="https://twitter.com/#!/tfortune_100/status/1156660497263026177"/>
    <hyperlink ref="X5" r:id="rId691" display="https://twitter.com/#!/tfortune_100/status/1156660883650752512"/>
    <hyperlink ref="X6" r:id="rId692" display="https://twitter.com/#!/tfortune_100/status/1156655268819820545"/>
    <hyperlink ref="X7" r:id="rId693" display="https://twitter.com/#!/dhscgovuk/status/1123285894042128387"/>
    <hyperlink ref="X8" r:id="rId694" display="https://twitter.com/#!/elaine_wyllie/status/1156662768856109056"/>
    <hyperlink ref="X9" r:id="rId695" display="https://twitter.com/#!/dhscgovuk/status/1123285894042128387"/>
    <hyperlink ref="X10" r:id="rId696" display="https://twitter.com/#!/elaine_wyllie/status/1156662768856109056"/>
    <hyperlink ref="X11" r:id="rId697" display="https://twitter.com/#!/elaine_wyllie/status/1156662768856109056"/>
    <hyperlink ref="X12" r:id="rId698" display="https://twitter.com/#!/aharrell2000/status/1156915081126514688"/>
    <hyperlink ref="X13" r:id="rId699" display="https://twitter.com/#!/shift_org/status/1156919570231205888"/>
    <hyperlink ref="X14" r:id="rId700" display="https://twitter.com/#!/missbturner/status/1156937368760397825"/>
    <hyperlink ref="X15" r:id="rId701" display="https://twitter.com/#!/healthykidsblog/status/1156644713308545024"/>
    <hyperlink ref="X16" r:id="rId702" display="https://twitter.com/#!/educationblog/status/1156991604043014146"/>
    <hyperlink ref="X17" r:id="rId703" display="https://twitter.com/#!/hsphnutrition/status/1157008299642015744"/>
    <hyperlink ref="X18" r:id="rId704" display="https://twitter.com/#!/kieronjboyle/status/1157037016820998148"/>
    <hyperlink ref="X19" r:id="rId705" display="https://twitter.com/#!/aboutkp/status/1157053054157373441"/>
    <hyperlink ref="X20" r:id="rId706" display="https://twitter.com/#!/govcanhealth/status/1155886050751000576"/>
    <hyperlink ref="X21" r:id="rId707" display="https://twitter.com/#!/rchilderhose/status/1157091566357532673"/>
    <hyperlink ref="X22" r:id="rId708" display="https://twitter.com/#!/michconstant/status/1155365737889959936"/>
    <hyperlink ref="X23" r:id="rId709" display="https://twitter.com/#!/rletsie77/status/1157194638324895744"/>
    <hyperlink ref="X24" r:id="rId710" display="https://twitter.com/#!/rletsie77/status/1157194638324895744"/>
    <hyperlink ref="X25" r:id="rId711" display="https://twitter.com/#!/hbcrg/status/1157233230980014083"/>
    <hyperlink ref="X26" r:id="rId712" display="https://twitter.com/#!/hbcrg/status/1157233230980014083"/>
    <hyperlink ref="X27" r:id="rId713" display="https://twitter.com/#!/kathleen_ryan33/status/1157281142434873344"/>
    <hyperlink ref="X28" r:id="rId714" display="https://twitter.com/#!/kathleen_ryan33/status/1157281142434873344"/>
    <hyperlink ref="X29" r:id="rId715" display="https://twitter.com/#!/mghclaycenter/status/1157279905954095105"/>
    <hyperlink ref="X30" r:id="rId716" display="https://twitter.com/#!/mgh_ri/status/1157293315630538754"/>
    <hyperlink ref="X31" r:id="rId717" display="https://twitter.com/#!/mgh_ri/status/1157293315630538754"/>
    <hyperlink ref="X32" r:id="rId718" display="https://twitter.com/#!/chrissiejuliano/status/1157302367555072002"/>
    <hyperlink ref="X33" r:id="rId719" display="https://twitter.com/#!/chrissiejuliano/status/1157302367555072002"/>
    <hyperlink ref="X34" r:id="rId720" display="https://twitter.com/#!/chrissiejuliano/status/1157302367555072002"/>
    <hyperlink ref="X35" r:id="rId721" display="https://twitter.com/#!/epichealthnews/status/1157305509965369345"/>
    <hyperlink ref="X36" r:id="rId722" display="https://twitter.com/#!/pollockmd/status/1157313588417179648"/>
    <hyperlink ref="X37" r:id="rId723" display="https://twitter.com/#!/pollockmd/status/1157313588417179648"/>
    <hyperlink ref="X38" r:id="rId724" display="https://twitter.com/#!/aapjournals/status/1157317913478598656"/>
    <hyperlink ref="X39" r:id="rId725" display="https://twitter.com/#!/meeproductions/status/1156654989399482369"/>
    <hyperlink ref="X40" r:id="rId726" display="https://twitter.com/#!/ijjuzang/status/1157324736344580101"/>
    <hyperlink ref="X41" r:id="rId727" display="https://twitter.com/#!/gonapsacc/status/1157326952031641600"/>
    <hyperlink ref="X42" r:id="rId728" display="https://twitter.com/#!/jillianreganmph/status/1157349997052157952"/>
    <hyperlink ref="X43" r:id="rId729" display="https://twitter.com/#!/jillianreganmph/status/1157349997052157952"/>
    <hyperlink ref="X44" r:id="rId730" display="https://twitter.com/#!/jillianreganmph/status/1157349997052157952"/>
    <hyperlink ref="X45" r:id="rId731" display="https://twitter.com/#!/kpscalresearch/status/1157424223779844096"/>
    <hyperlink ref="X46" r:id="rId732" display="https://twitter.com/#!/thrivingschools/status/1157047322834083846"/>
    <hyperlink ref="X47" r:id="rId733" display="https://twitter.com/#!/lisakkillen/status/1157433277264748544"/>
    <hyperlink ref="X48" r:id="rId734" display="https://twitter.com/#!/arnonkrongrad/status/1157637819931774977"/>
    <hyperlink ref="X49" r:id="rId735" display="https://twitter.com/#!/scott_kocher/status/1157771194042470401"/>
    <hyperlink ref="X50" r:id="rId736" display="https://twitter.com/#!/markehardy/status/1158035029357932544"/>
    <hyperlink ref="X51" r:id="rId737" display="https://twitter.com/#!/drderbyshire/status/1158287880042627072"/>
    <hyperlink ref="X52" r:id="rId738" display="https://twitter.com/#!/me_nranjan/status/1158335946766651392"/>
    <hyperlink ref="X53" r:id="rId739" display="https://twitter.com/#!/mehdi_eck/status/1158342329826271233"/>
    <hyperlink ref="X54" r:id="rId740" display="https://twitter.com/#!/noirewellness/status/1158347370435887104"/>
    <hyperlink ref="X55" r:id="rId741" display="https://twitter.com/#!/noirewellness/status/1158347370435887104"/>
    <hyperlink ref="X56" r:id="rId742" display="https://twitter.com/#!/incensu/status/1158359205864181760"/>
    <hyperlink ref="X57" r:id="rId743" display="https://twitter.com/#!/incensu/status/1158359205864181760"/>
    <hyperlink ref="X58" r:id="rId744" display="https://twitter.com/#!/matt_nutrition/status/1158395436832645121"/>
    <hyperlink ref="X59" r:id="rId745" display="https://twitter.com/#!/dietindetail/status/1158405455082926081"/>
    <hyperlink ref="X60" r:id="rId746" display="https://twitter.com/#!/elmamurwall/status/1158406190239559682"/>
    <hyperlink ref="X61" r:id="rId747" display="https://twitter.com/#!/birdconsultancy/status/1158406165111484417"/>
    <hyperlink ref="X62" r:id="rId748" display="https://twitter.com/#!/debsjkay/status/1158408403921907712"/>
    <hyperlink ref="X63" r:id="rId749" display="https://twitter.com/#!/birdconsultancy/status/1158406165111484417"/>
    <hyperlink ref="X64" r:id="rId750" display="https://twitter.com/#!/birdconsultancy/status/1158407468000645121"/>
    <hyperlink ref="X65" r:id="rId751" display="https://twitter.com/#!/mcr_charity/status/1158422896596979712"/>
    <hyperlink ref="X66" r:id="rId752" display="https://twitter.com/#!/birdconsultancy/status/1158407468000645121"/>
    <hyperlink ref="X67" r:id="rId753" display="https://twitter.com/#!/mcr_charity/status/1158422896596979712"/>
    <hyperlink ref="X68" r:id="rId754" display="https://twitter.com/#!/mcr_charity/status/1158422896596979712"/>
    <hyperlink ref="X69" r:id="rId755" display="https://twitter.com/#!/tom_gardiner95/status/1158444035935260673"/>
    <hyperlink ref="X70" r:id="rId756" display="https://twitter.com/#!/eadphev/status/1158459266161946624"/>
    <hyperlink ref="X71" r:id="rId757" display="https://twitter.com/#!/rhonaea/status/1158467490319622144"/>
    <hyperlink ref="X72" r:id="rId758" display="https://twitter.com/#!/jasorourke/status/1158481658133303298"/>
    <hyperlink ref="X73" r:id="rId759" display="https://twitter.com/#!/sinclair_tweets/status/1158504591173935105"/>
    <hyperlink ref="X74" r:id="rId760" display="https://twitter.com/#!/lrussellwolpe/status/1158597725723607041"/>
    <hyperlink ref="X75" r:id="rId761" display="https://twitter.com/#!/ihealthvisiting/status/1158615042293735425"/>
    <hyperlink ref="X76" r:id="rId762" display="https://twitter.com/#!/babycatcher09/status/1158617825919062016"/>
    <hyperlink ref="X77" r:id="rId763" display="https://twitter.com/#!/hvecop/status/1158618004592234496"/>
    <hyperlink ref="X78" r:id="rId764" display="https://twitter.com/#!/lizmayessex/status/1158618597117386752"/>
    <hyperlink ref="X79" r:id="rId765" display="https://twitter.com/#!/phplymouth/status/1158619670779486208"/>
    <hyperlink ref="X80" r:id="rId766" display="https://twitter.com/#!/elaineyoungnhs1/status/1158622403704107008"/>
    <hyperlink ref="X81" r:id="rId767" display="https://twitter.com/#!/london_hcc/status/1158623392246960129"/>
    <hyperlink ref="X82" r:id="rId768" display="https://twitter.com/#!/lsharon_smith/status/1158624905551917056"/>
    <hyperlink ref="X83" r:id="rId769" display="https://twitter.com/#!/dr_cscott/status/1158652948718792704"/>
    <hyperlink ref="X84" r:id="rId770" display="https://twitter.com/#!/food_active/status/1158653695749435392"/>
    <hyperlink ref="X85" r:id="rId771" display="https://twitter.com/#!/saphnasharonobe/status/1158654741116858368"/>
    <hyperlink ref="X86" r:id="rId772" display="https://twitter.com/#!/evidencerobot/status/1156928164779712512"/>
    <hyperlink ref="X87" r:id="rId773" display="https://twitter.com/#!/evidencerobot/status/1156928164779712512"/>
    <hyperlink ref="X88" r:id="rId774" display="https://twitter.com/#!/evidencerobot/status/1158656897093918722"/>
    <hyperlink ref="X89" r:id="rId775" display="https://twitter.com/#!/teethteam/status/1158658829854420992"/>
    <hyperlink ref="X90" r:id="rId776" display="https://twitter.com/#!/babyhart/status/1158665078041743360"/>
    <hyperlink ref="X91" r:id="rId777" display="https://twitter.com/#!/lakenutrition/status/1158665699495153666"/>
    <hyperlink ref="X92" r:id="rId778" display="https://twitter.com/#!/bigo_project/status/1156899900984037378"/>
    <hyperlink ref="X93" r:id="rId779" display="https://twitter.com/#!/bigo_project/status/1158668873387917312"/>
    <hyperlink ref="X94" r:id="rId780" display="https://twitter.com/#!/bigo_project/status/1158668994611744769"/>
    <hyperlink ref="X95" r:id="rId781" display="https://twitter.com/#!/bigo_project/status/1158668994611744769"/>
    <hyperlink ref="X96" r:id="rId782" display="https://twitter.com/#!/bigo_project/status/1158668994611744769"/>
    <hyperlink ref="X97" r:id="rId783" display="https://twitter.com/#!/thelancetendo/status/1148153723480358912"/>
    <hyperlink ref="X98" r:id="rId784" display="https://twitter.com/#!/mmazariegos_/status/1158673462665318400"/>
    <hyperlink ref="X99" r:id="rId785" display="https://twitter.com/#!/wendynowak/status/1158677682269446144"/>
    <hyperlink ref="X100" r:id="rId786" display="https://twitter.com/#!/sportsandpe/status/1157607546456350720"/>
    <hyperlink ref="X101" r:id="rId787" display="https://twitter.com/#!/sportsandpe/status/1158656196225753088"/>
    <hyperlink ref="X102" r:id="rId788" display="https://twitter.com/#!/jaykatnumberone/status/1157631750773846016"/>
    <hyperlink ref="X103" r:id="rId789" display="https://twitter.com/#!/jaykatnumberone/status/1158678071848964097"/>
    <hyperlink ref="X104" r:id="rId790" display="https://twitter.com/#!/sportsandpe/status/1157607546456350720"/>
    <hyperlink ref="X105" r:id="rId791" display="https://twitter.com/#!/sportsandpe/status/1158656196225753088"/>
    <hyperlink ref="X106" r:id="rId792" display="https://twitter.com/#!/jaykatnumberone/status/1157631750773846016"/>
    <hyperlink ref="X107" r:id="rId793" display="https://twitter.com/#!/jaykatnumberone/status/1158678071848964097"/>
    <hyperlink ref="X108" r:id="rId794" display="https://twitter.com/#!/jaykatnumberone/status/1157631750773846016"/>
    <hyperlink ref="X109" r:id="rId795" display="https://twitter.com/#!/jaykatnumberone/status/1158678071848964097"/>
    <hyperlink ref="X110" r:id="rId796" display="https://twitter.com/#!/agilechilli/status/1158680362400325632"/>
    <hyperlink ref="X111" r:id="rId797" display="https://twitter.com/#!/prca_ireland/status/1158680696401084416"/>
    <hyperlink ref="X112" r:id="rId798" display="https://twitter.com/#!/hanovertweets/status/1158678639925452801"/>
    <hyperlink ref="X113" r:id="rId799" display="https://twitter.com/#!/foodmfguk/status/1158682254245269509"/>
    <hyperlink ref="X114" r:id="rId800" display="https://twitter.com/#!/meetingsobesity/status/1158703726447611904"/>
    <hyperlink ref="X115" r:id="rId801" display="https://twitter.com/#!/rela_institute/status/1158709374304624640"/>
    <hyperlink ref="X116" r:id="rId802" display="https://twitter.com/#!/robinheg/status/1158721213377785856"/>
    <hyperlink ref="X117" r:id="rId803" display="https://twitter.com/#!/magdalenamuc/status/1158726575346606080"/>
    <hyperlink ref="X118" r:id="rId804" display="https://twitter.com/#!/cpphtx/status/1158739484114128902"/>
    <hyperlink ref="X119" r:id="rId805" display="https://twitter.com/#!/sarahmessiah/status/1158739620735135745"/>
    <hyperlink ref="X120" r:id="rId806" display="https://twitter.com/#!/acpartner/status/1158768741389340675"/>
    <hyperlink ref="X121" r:id="rId807" display="https://twitter.com/#!/inftodforum/status/1158800370195472386"/>
    <hyperlink ref="X122" r:id="rId808" display="https://twitter.com/#!/francescarosep1/status/1159030735296258048"/>
    <hyperlink ref="X123" r:id="rId809" display="https://twitter.com/#!/armandompereira/status/1159030823225561089"/>
    <hyperlink ref="X124" r:id="rId810" display="https://twitter.com/#!/tombspencer/status/1159043298528509953"/>
    <hyperlink ref="X125" r:id="rId811" display="https://twitter.com/#!/tombspencer/status/1159043298528509953"/>
    <hyperlink ref="X126" r:id="rId812" display="https://twitter.com/#!/dzayski/status/1159072565433794560"/>
    <hyperlink ref="X127" r:id="rId813" display="https://twitter.com/#!/louisaahodge/status/1159085008218394625"/>
    <hyperlink ref="X128" r:id="rId814" display="https://twitter.com/#!/amcaritas/status/1159087052966813696"/>
    <hyperlink ref="X129" r:id="rId815" display="https://twitter.com/#!/selfhelpteam/status/1159087192301625344"/>
    <hyperlink ref="X130" r:id="rId816" display="https://twitter.com/#!/capitoladvocate/status/1159089914211966976"/>
    <hyperlink ref="X131" r:id="rId817" display="https://twitter.com/#!/lineymason/status/1159094638067798017"/>
    <hyperlink ref="X132" r:id="rId818" display="https://twitter.com/#!/iggykain/status/1159085160954044417"/>
    <hyperlink ref="X133" r:id="rId819" display="https://twitter.com/#!/iggykain/status/1159127849938427904"/>
    <hyperlink ref="X134" r:id="rId820" display="https://twitter.com/#!/crisribes/status/1159132976560660482"/>
    <hyperlink ref="X135" r:id="rId821" display="https://twitter.com/#!/crisribes/status/1159132976560660482"/>
    <hyperlink ref="X136" r:id="rId822" display="https://twitter.com/#!/healthaction_uk/status/1159132653339254784"/>
    <hyperlink ref="X137" r:id="rId823" display="https://twitter.com/#!/nicole01823312/status/1159134120636817409"/>
    <hyperlink ref="X138" r:id="rId824" display="https://twitter.com/#!/chali4pa/status/1159144877537542144"/>
    <hyperlink ref="X139" r:id="rId825" display="https://twitter.com/#!/neil_play/status/1159170261209571329"/>
    <hyperlink ref="X140" r:id="rId826" display="https://twitter.com/#!/alisonddcox/status/1159171364345057281"/>
    <hyperlink ref="X141" r:id="rId827" display="https://twitter.com/#!/brohannon6/status/1159204410645471233"/>
    <hyperlink ref="X142" r:id="rId828" display="https://twitter.com/#!/salj42/status/1159216098987970560"/>
    <hyperlink ref="X143" r:id="rId829" display="https://twitter.com/#!/sandynesh/status/1159218112585011200"/>
    <hyperlink ref="X144" r:id="rId830" display="https://twitter.com/#!/jo_kwon/status/1159256892306100224"/>
    <hyperlink ref="X145" r:id="rId831" display="https://twitter.com/#!/sandynesh/status/1159218112585011200"/>
    <hyperlink ref="X146" r:id="rId832" display="https://twitter.com/#!/jo_kwon/status/1159256892306100224"/>
    <hyperlink ref="X147" r:id="rId833" display="https://twitter.com/#!/sandynesh/status/1159218112585011200"/>
    <hyperlink ref="X148" r:id="rId834" display="https://twitter.com/#!/jo_kwon/status/1159256892306100224"/>
    <hyperlink ref="X149" r:id="rId835" display="https://twitter.com/#!/spalmeri_rd/status/1159280636655538177"/>
    <hyperlink ref="X150" r:id="rId836" display="https://twitter.com/#!/tyleigh64/status/1159306396090998784"/>
    <hyperlink ref="X151" r:id="rId837" display="https://twitter.com/#!/tyleigh64/status/1159306396090998784"/>
    <hyperlink ref="X152" r:id="rId838" display="https://twitter.com/#!/spalmeri_rd/status/1159280636655538177"/>
    <hyperlink ref="X153" r:id="rId839" display="https://twitter.com/#!/eliseanderson2/status/1159308784310870016"/>
    <hyperlink ref="X154" r:id="rId840" display="https://twitter.com/#!/eliseanderson2/status/1159308784310870016"/>
    <hyperlink ref="X155" r:id="rId841" display="https://twitter.com/#!/wilpertwitt/status/1157146312006967296"/>
    <hyperlink ref="X156" r:id="rId842" display="https://twitter.com/#!/wilpertwitt/status/1157146312006967296"/>
    <hyperlink ref="X157" r:id="rId843" display="https://twitter.com/#!/wilpertwitt/status/1159308870856118273"/>
    <hyperlink ref="X158" r:id="rId844" display="https://twitter.com/#!/ketogeniccook/status/1159335956949823488"/>
    <hyperlink ref="X159" r:id="rId845" display="https://twitter.com/#!/prcpsdvi/status/1159342610466639872"/>
    <hyperlink ref="X160" r:id="rId846" display="https://twitter.com/#!/prcpsdvi/status/1159342859889328128"/>
    <hyperlink ref="X161" r:id="rId847" display="https://twitter.com/#!/prcpsdvi/status/1159343081356963840"/>
    <hyperlink ref="X162" r:id="rId848" display="https://twitter.com/#!/prcpsdvi/status/1159343185249918976"/>
    <hyperlink ref="X163" r:id="rId849" display="https://twitter.com/#!/2020dentistry3/status/1159373445890793474"/>
    <hyperlink ref="X164" r:id="rId850" display="https://twitter.com/#!/holly_gabe/status/1158684203552301056"/>
    <hyperlink ref="X165" r:id="rId851" display="https://twitter.com/#!/thinkingslimmer/status/1158653862963585024"/>
    <hyperlink ref="X166" r:id="rId852" display="https://twitter.com/#!/thinkingslimmer/status/1159380928277471232"/>
    <hyperlink ref="X167" r:id="rId853" display="https://twitter.com/#!/thinkingslimmer/status/1159380928277471232"/>
    <hyperlink ref="X168" r:id="rId854" display="https://twitter.com/#!/tessatricks/status/1159393896339841025"/>
    <hyperlink ref="X169" r:id="rId855" display="https://twitter.com/#!/holly_gabe/status/1159374414468833281"/>
    <hyperlink ref="X170" r:id="rId856" display="https://twitter.com/#!/actiononsugar/status/1159374958361006082"/>
    <hyperlink ref="X171" r:id="rId857" display="https://twitter.com/#!/actiononsalt/status/1159388821068406791"/>
    <hyperlink ref="X172" r:id="rId858" display="https://twitter.com/#!/actiononsalt/status/1159388821068406791"/>
    <hyperlink ref="X173" r:id="rId859" display="https://twitter.com/#!/actiononsalt/status/1159388821068406791"/>
    <hyperlink ref="X174" r:id="rId860" display="https://twitter.com/#!/sputniknewsuk/status/1159398932411310081"/>
    <hyperlink ref="X175" r:id="rId861" display="https://twitter.com/#!/holly_gabe/status/1159374414468833281"/>
    <hyperlink ref="X176" r:id="rId862" display="https://twitter.com/#!/actiononsugar/status/1158391260148895744"/>
    <hyperlink ref="X177" r:id="rId863" display="https://twitter.com/#!/actiononsugar/status/1158651925430243329"/>
    <hyperlink ref="X178" r:id="rId864" display="https://twitter.com/#!/actiononsugar/status/1159374958361006082"/>
    <hyperlink ref="X179" r:id="rId865" display="https://twitter.com/#!/actiononsugar/status/1159374958361006082"/>
    <hyperlink ref="X180" r:id="rId866" display="https://twitter.com/#!/sputniknewsuk/status/1159398932411310081"/>
    <hyperlink ref="X181" r:id="rId867" display="https://twitter.com/#!/holly_gabe/status/1158390970146263042"/>
    <hyperlink ref="X182" r:id="rId868" display="https://twitter.com/#!/holly_gabe/status/1159374414468833281"/>
    <hyperlink ref="X183" r:id="rId869" display="https://twitter.com/#!/sputniknewsuk/status/1159398932411310081"/>
    <hyperlink ref="X184" r:id="rId870" display="https://twitter.com/#!/k_worldpanel/status/1156828843765829632"/>
    <hyperlink ref="X185" r:id="rId871" display="https://twitter.com/#!/foodmatterslive/status/1156489779275587591"/>
    <hyperlink ref="X186" r:id="rId872" display="https://twitter.com/#!/foodmatterslive/status/1158649182334410752"/>
    <hyperlink ref="X187" r:id="rId873" display="https://twitter.com/#!/foodmatterslive/status/1156489779275587591"/>
    <hyperlink ref="X188" r:id="rId874" display="https://twitter.com/#!/foodmatterslive/status/1158649182334410752"/>
    <hyperlink ref="X189" r:id="rId875" display="https://twitter.com/#!/ahj_dr/status/1159504895646535680"/>
    <hyperlink ref="X190" r:id="rId876" display="https://twitter.com/#!/alzeinpeds/status/1159505834306678784"/>
    <hyperlink ref="X191" r:id="rId877" display="https://twitter.com/#!/sancroftint/status/1159507083571662848"/>
    <hyperlink ref="X192" r:id="rId878" display="https://twitter.com/#!/saucyaffairraw/status/1159011422237597696"/>
    <hyperlink ref="X193" r:id="rId879" display="https://twitter.com/#!/morecurricular/status/1159567741638103040"/>
    <hyperlink ref="X194" r:id="rId880" display="https://twitter.com/#!/jm10gaiton/status/1159569449730682899"/>
    <hyperlink ref="X195" r:id="rId881" display="https://twitter.com/#!/jm10gaiton/status/1159569449730682899"/>
    <hyperlink ref="X196" r:id="rId882" display="https://twitter.com/#!/yuqi2109/status/1159634591809822720"/>
    <hyperlink ref="X197" r:id="rId883" display="https://twitter.com/#!/qutmedia/status/1159645501790273537"/>
    <hyperlink ref="X198" r:id="rId884" display="https://twitter.com/#!/qutmedia/status/1159645501790273537"/>
    <hyperlink ref="X199" r:id="rId885" display="https://twitter.com/#!/c_springsteen/status/1159666048158904320"/>
    <hyperlink ref="X200" r:id="rId886" display="https://twitter.com/#!/sophiam66540189/status/1151739600139763713"/>
    <hyperlink ref="X201" r:id="rId887" display="https://twitter.com/#!/sophiam66540189/status/1150609788813762560"/>
    <hyperlink ref="X202" r:id="rId888" display="https://twitter.com/#!/sophiam66540189/status/1149170880179666944"/>
    <hyperlink ref="X203" r:id="rId889" display="https://twitter.com/#!/sophiam66540189/status/1148839047386632192"/>
    <hyperlink ref="X204" r:id="rId890" display="https://twitter.com/#!/sophiam66540189/status/1158347430775013376"/>
    <hyperlink ref="X205" r:id="rId891" display="https://twitter.com/#!/sophiam66540189/status/1158635126311358465"/>
    <hyperlink ref="X206" r:id="rId892" display="https://twitter.com/#!/sophiam66540189/status/1158949140170043392"/>
    <hyperlink ref="X207" r:id="rId893" display="https://twitter.com/#!/sophiam66540189/status/1159321027286990849"/>
    <hyperlink ref="X208" r:id="rId894" display="https://twitter.com/#!/milton_theresa/status/1159695987100782592"/>
    <hyperlink ref="X209" r:id="rId895" display="https://twitter.com/#!/qutmedia/status/1159645501790273537"/>
    <hyperlink ref="X210" r:id="rId896" display="https://twitter.com/#!/kamiladavidson/status/1159719872252661762"/>
    <hyperlink ref="X211" r:id="rId897" display="https://twitter.com/#!/georges75825230/status/1159408230985953287"/>
    <hyperlink ref="X212" r:id="rId898" display="https://twitter.com/#!/georges75825230/status/1156963934676480000"/>
    <hyperlink ref="X213" r:id="rId899" display="https://twitter.com/#!/georges75825230/status/1157259599398916096"/>
    <hyperlink ref="X214" r:id="rId900" display="https://twitter.com/#!/georges75825230/status/1158407606219579393"/>
    <hyperlink ref="X215" r:id="rId901" display="https://twitter.com/#!/georges75825230/status/1158410303966609409"/>
    <hyperlink ref="X216" r:id="rId902" display="https://twitter.com/#!/georges75825230/status/1159142211394498560"/>
    <hyperlink ref="X217" r:id="rId903" display="https://twitter.com/#!/georges75825230/status/1159781160437735425"/>
    <hyperlink ref="X218" r:id="rId904" display="https://twitter.com/#!/raiseddactylion/status/1159835095441661954"/>
    <hyperlink ref="X219" r:id="rId905" display="https://twitter.com/#!/astho/status/1157034846600028168"/>
    <hyperlink ref="X220" r:id="rId906" display="https://twitter.com/#!/astho/status/1157034846600028168"/>
    <hyperlink ref="X221" r:id="rId907" display="https://twitter.com/#!/harvardprc/status/1157325364215066624"/>
    <hyperlink ref="X222" r:id="rId908" display="https://twitter.com/#!/energykrazed/status/1159842341538025474"/>
    <hyperlink ref="X223" r:id="rId909" display="https://twitter.com/#!/shapeupsville/status/1159854552633528320"/>
    <hyperlink ref="X224" r:id="rId910" display="https://twitter.com/#!/goulding76/status/1159919320698359808"/>
    <hyperlink ref="X225" r:id="rId911" display="https://twitter.com/#!/rfradaeli/status/1159925874382254081"/>
    <hyperlink ref="X226" r:id="rId912" display="https://twitter.com/#!/organicerica/status/1158333804286742528"/>
    <hyperlink ref="X227" r:id="rId913" display="https://twitter.com/#!/organicerica/status/1160144548133265408"/>
    <hyperlink ref="X228" r:id="rId914" display="https://twitter.com/#!/helenlloyd_or/status/1158333031314350080"/>
    <hyperlink ref="X229" r:id="rId915" display="https://twitter.com/#!/helenlloyd_or/status/1160145354328854528"/>
    <hyperlink ref="X230" r:id="rId916" display="https://twitter.com/#!/phdprof1/status/1157243160529121281"/>
    <hyperlink ref="X231" r:id="rId917" display="https://twitter.com/#!/phdprof1/status/1160171223940292608"/>
    <hyperlink ref="X232" r:id="rId918" display="https://twitter.com/#!/maritahennessy/status/1156924968422318081"/>
    <hyperlink ref="X233" r:id="rId919" display="https://twitter.com/#!/maritahennessy/status/1156924968422318081"/>
    <hyperlink ref="X234" r:id="rId920" display="https://twitter.com/#!/maritahennessy/status/1156924968422318081"/>
    <hyperlink ref="X235" r:id="rId921" display="https://twitter.com/#!/maritahennessy/status/1158628630156779520"/>
    <hyperlink ref="X236" r:id="rId922" display="https://twitter.com/#!/maritahennessy/status/1158628630156779520"/>
    <hyperlink ref="X237" r:id="rId923" display="https://twitter.com/#!/maritahennessy/status/1158628630156779520"/>
    <hyperlink ref="X238" r:id="rId924" display="https://twitter.com/#!/maritahennessy/status/1158629382237368320"/>
    <hyperlink ref="X239" r:id="rId925" display="https://twitter.com/#!/maritahennessy/status/1158638759887474688"/>
    <hyperlink ref="X240" r:id="rId926" display="https://twitter.com/#!/maritahennessy/status/1158653341221736448"/>
    <hyperlink ref="X241" r:id="rId927" display="https://twitter.com/#!/maritahennessy/status/1158653341221736448"/>
    <hyperlink ref="X242" r:id="rId928" display="https://twitter.com/#!/globalfoodman/status/1159544971562835968"/>
    <hyperlink ref="X243" r:id="rId929" display="https://twitter.com/#!/maritahennessy/status/1159510036412076032"/>
    <hyperlink ref="X244" r:id="rId930" display="https://twitter.com/#!/maritahennessy/status/1159510768401944579"/>
    <hyperlink ref="X245" r:id="rId931" display="https://twitter.com/#!/maritahennessy/status/1159510768401944579"/>
    <hyperlink ref="X246" r:id="rId932" display="https://twitter.com/#!/maritahennessy/status/1159510768401944579"/>
    <hyperlink ref="X247" r:id="rId933" display="https://twitter.com/#!/maritahennessy/status/1159820301481517056"/>
    <hyperlink ref="X248" r:id="rId934" display="https://twitter.com/#!/maritahennessy/status/1159820301481517056"/>
    <hyperlink ref="X249" r:id="rId935" display="https://twitter.com/#!/maritahennessy/status/1160164410268295168"/>
    <hyperlink ref="X250" r:id="rId936" display="https://twitter.com/#!/maritahennessy/status/1160164410268295168"/>
    <hyperlink ref="X251" r:id="rId937" display="https://twitter.com/#!/maritahennessy/status/1160164410268295168"/>
    <hyperlink ref="X252" r:id="rId938" display="https://twitter.com/#!/caring_mobile/status/1160175832037564416"/>
    <hyperlink ref="X253" r:id="rId939" display="https://twitter.com/#!/maritahennessy/status/1160162510726676480"/>
    <hyperlink ref="X254" r:id="rId940" display="https://twitter.com/#!/mslichai/status/1160178309033951232"/>
    <hyperlink ref="X255" r:id="rId941" display="https://twitter.com/#!/oliverdietitian/status/1160187693478772747"/>
    <hyperlink ref="X256" r:id="rId942" display="https://twitter.com/#!/tomrebair/status/1160192115034525696"/>
    <hyperlink ref="X257" r:id="rId943" display="https://twitter.com/#!/maritahennessy/status/1160162510726676480"/>
    <hyperlink ref="X258" r:id="rId944" display="https://twitter.com/#!/profccollins/status/1160290318559797248"/>
    <hyperlink ref="X259" r:id="rId945" display="https://twitter.com/#!/krishnaradha310/status/1160291047932456960"/>
    <hyperlink ref="X260" r:id="rId946" display="https://twitter.com/#!/drvikramlotwala/status/1160296877880774657"/>
    <hyperlink ref="X261" r:id="rId947" display="https://twitter.com/#!/drvikramlotwala/status/1160297916851900416"/>
    <hyperlink ref="X262" r:id="rId948" display="https://twitter.com/#!/maritahennessy/status/1160162510726676480"/>
    <hyperlink ref="X263" r:id="rId949" display="https://twitter.com/#!/drtracyburrows/status/1160475345268572160"/>
    <hyperlink ref="X264" r:id="rId950" display="https://twitter.com/#!/journo_oliver/status/1160504667069210624"/>
    <hyperlink ref="X265" r:id="rId951" display="https://twitter.com/#!/wendy_allen2/status/1160609198671106048"/>
    <hyperlink ref="X266" r:id="rId952" display="https://twitter.com/#!/wendy_allen2/status/1160609198671106048"/>
    <hyperlink ref="X267" r:id="rId953" display="https://twitter.com/#!/bodyhealthcom/status/1160623674136903680"/>
    <hyperlink ref="X268" r:id="rId954" display="https://twitter.com/#!/childofgodlu9/status/1160630345697562626"/>
    <hyperlink ref="X269" r:id="rId955" display="https://twitter.com/#!/icesupreme/status/1160655213591535616"/>
    <hyperlink ref="X270" r:id="rId956" display="https://twitter.com/#!/kerrywekelo/status/1159653096341028864"/>
    <hyperlink ref="X271" r:id="rId957" display="https://twitter.com/#!/fettkeven/status/1160707497516290048"/>
    <hyperlink ref="X272" r:id="rId958" display="https://twitter.com/#!/worldobesity/status/1160850781890842625"/>
    <hyperlink ref="X273" r:id="rId959" display="https://twitter.com/#!/worldobesity/status/1160850781890842625"/>
    <hyperlink ref="X274" r:id="rId960" display="https://twitter.com/#!/fitbygayle/status/1160879234606219264"/>
    <hyperlink ref="X275" r:id="rId961" display="https://twitter.com/#!/allendersteve/status/1160884584621494272"/>
    <hyperlink ref="X276" r:id="rId962" display="https://twitter.com/#!/gasolfoundation/status/1159087292885143552"/>
    <hyperlink ref="X277" r:id="rId963" display="https://twitter.com/#!/allendersteve/status/1160884584621494272"/>
    <hyperlink ref="X278" r:id="rId964" display="https://twitter.com/#!/corinnahawkes/status/1160898607551307777"/>
    <hyperlink ref="X279" r:id="rId965" display="https://twitter.com/#!/corinnahawkes/status/1160898607551307777"/>
    <hyperlink ref="X280" r:id="rId966" display="https://twitter.com/#!/enriquepalenzue/status/1160900400825978881"/>
    <hyperlink ref="X281" r:id="rId967" display="https://twitter.com/#!/enriquepalenzue/status/1160900400825978881"/>
    <hyperlink ref="X282" r:id="rId968" display="https://twitter.com/#!/enriquepalenzue/status/1160900400825978881"/>
    <hyperlink ref="X283" r:id="rId969" display="https://twitter.com/#!/asklorraines/status/1160902314544259072"/>
    <hyperlink ref="X284" r:id="rId970" display="https://twitter.com/#!/allendersteve/status/1160884584621494272"/>
    <hyperlink ref="X285" r:id="rId971" display="https://twitter.com/#!/ciara_litch/status/1160904958859972608"/>
    <hyperlink ref="X286" r:id="rId972" display="https://twitter.com/#!/maritahennessy/status/1158628630156779520"/>
    <hyperlink ref="X287" r:id="rId973" display="https://twitter.com/#!/ciara_litch/status/1160904958859972608"/>
    <hyperlink ref="X288" r:id="rId974" display="https://twitter.com/#!/team_morelife/status/1160912347986354176"/>
    <hyperlink ref="X289" r:id="rId975" display="https://twitter.com/#!/team_morelife/status/1160912347986354176"/>
    <hyperlink ref="X290" r:id="rId976" display="https://twitter.com/#!/asolermarin/status/1160912680850468864"/>
    <hyperlink ref="X291" r:id="rId977" display="https://twitter.com/#!/asolermarin/status/1160912680850468864"/>
    <hyperlink ref="X292" r:id="rId978" display="https://twitter.com/#!/asolermarin/status/1160912680850468864"/>
    <hyperlink ref="X293" r:id="rId979" display="https://twitter.com/#!/dorofischer/status/1160914941525843969"/>
    <hyperlink ref="X294" r:id="rId980" display="https://twitter.com/#!/ucam_alimenta/status/1160916010364473345"/>
    <hyperlink ref="X295" r:id="rId981" display="https://twitter.com/#!/ucam_alimenta/status/1160916010364473345"/>
    <hyperlink ref="X296" r:id="rId982" display="https://twitter.com/#!/ucam_alimenta/status/1160916010364473345"/>
    <hyperlink ref="X297" r:id="rId983" display="https://twitter.com/#!/cemasvlc/status/1160825670508978176"/>
    <hyperlink ref="X298" r:id="rId984" display="https://twitter.com/#!/cemasvlc/status/1160889074724614144"/>
    <hyperlink ref="X299" r:id="rId985" display="https://twitter.com/#!/photographyand6/status/1160927198582386689"/>
    <hyperlink ref="X300" r:id="rId986" display="https://twitter.com/#!/ucam_openred/status/1160944126357049344"/>
    <hyperlink ref="X301" r:id="rId987" display="https://twitter.com/#!/ucam_openred/status/1160944126357049344"/>
    <hyperlink ref="X302" r:id="rId988" display="https://twitter.com/#!/ucam_openred/status/1160944126357049344"/>
    <hyperlink ref="X303" r:id="rId989" display="https://twitter.com/#!/ucam_ciard/status/1160946436361654272"/>
    <hyperlink ref="X304" r:id="rId990" display="https://twitter.com/#!/ucam_ciard/status/1160946436361654272"/>
    <hyperlink ref="X305" r:id="rId991" display="https://twitter.com/#!/ucam_ciard/status/1160946436361654272"/>
    <hyperlink ref="X306" r:id="rId992" display="https://twitter.com/#!/ketansheth3/status/1160960212750278657"/>
    <hyperlink ref="X307" r:id="rId993" display="https://twitter.com/#!/liebertpub/status/1160967988822061057"/>
    <hyperlink ref="X308" r:id="rId994" display="https://twitter.com/#!/liebertpub/status/1160967988822061057"/>
    <hyperlink ref="X309" r:id="rId995" display="https://twitter.com/#!/ucam_mu_ard/status/1160970302391771137"/>
    <hyperlink ref="X310" r:id="rId996" display="https://twitter.com/#!/ucam_mu_ard/status/1160970302391771137"/>
    <hyperlink ref="X311" r:id="rId997" display="https://twitter.com/#!/ucam_mu_ard/status/1160970302391771137"/>
    <hyperlink ref="X312" r:id="rId998" display="https://twitter.com/#!/gasolfoundation/status/1160892120422658050"/>
    <hyperlink ref="X313" r:id="rId999" display="https://twitter.com/#!/ucam/status/1160897639363350528"/>
    <hyperlink ref="X314" r:id="rId1000" display="https://twitter.com/#!/ucam/status/1160897639363350528"/>
    <hyperlink ref="X315" r:id="rId1001" display="https://twitter.com/#!/pedroe_alcaraz/status/1160942701833068545"/>
    <hyperlink ref="X316" r:id="rId1002" display="https://twitter.com/#!/ucam_nsca_hps/status/1160970927464693765"/>
    <hyperlink ref="X317" r:id="rId1003" display="https://twitter.com/#!/gasolfoundation/status/1160892120422658050"/>
    <hyperlink ref="X318" r:id="rId1004" display="https://twitter.com/#!/pedroe_alcaraz/status/1160942701833068545"/>
    <hyperlink ref="X319" r:id="rId1005" display="https://twitter.com/#!/ucam_nsca_hps/status/1160970927464693765"/>
    <hyperlink ref="X320" r:id="rId1006" display="https://twitter.com/#!/ucam_nsca_hps/status/1160970927464693765"/>
    <hyperlink ref="X321" r:id="rId1007" display="https://twitter.com/#!/aasthabariatric/status/1160990928250834946"/>
    <hyperlink ref="X322" r:id="rId1008" display="https://twitter.com/#!/aasthabariatric/status/1160991144303562752"/>
    <hyperlink ref="X323" r:id="rId1009" display="https://twitter.com/#!/diethealth_tips/status/1161004944062930944"/>
    <hyperlink ref="X324" r:id="rId1010" display="https://twitter.com/#!/msjoycetarot/status/1161013816076972032"/>
    <hyperlink ref="X325" r:id="rId1011" display="https://twitter.com/#!/hlthydrvnchi/status/1158422606007156737"/>
    <hyperlink ref="X326" r:id="rId1012" display="https://twitter.com/#!/hlthydrvnchi/status/1161021662806052864"/>
    <hyperlink ref="X327" r:id="rId1013" display="https://twitter.com/#!/greatindoor/status/1157086369002377216"/>
    <hyperlink ref="X328" r:id="rId1014" display="https://twitter.com/#!/greatindoor/status/1158562592870129664"/>
    <hyperlink ref="X329" r:id="rId1015" display="https://twitter.com/#!/greatindoor/status/1161030038948478976"/>
    <hyperlink ref="X330" r:id="rId1016" display="https://twitter.com/#!/cecil4allofus/status/1161185723396980736"/>
    <hyperlink ref="X331" r:id="rId1017" display="https://twitter.com/#!/cecil4allofus/status/1161186173651263488"/>
    <hyperlink ref="X332" r:id="rId1018" display="https://twitter.com/#!/gsttcharity/status/1156892150988193795"/>
    <hyperlink ref="X333" r:id="rId1019" display="https://twitter.com/#!/shareaction/status/1159080499001716737"/>
    <hyperlink ref="X334" r:id="rId1020" display="https://twitter.com/#!/shareaction/status/1159174860448436226"/>
    <hyperlink ref="X335" r:id="rId1021" display="https://twitter.com/#!/gsttcharity/status/1159122688214016002"/>
    <hyperlink ref="X336" r:id="rId1022" display="https://twitter.com/#!/oha_updates/status/1158357773463228417"/>
    <hyperlink ref="X337" r:id="rId1023" display="https://twitter.com/#!/oha_updates/status/1159032878526869504"/>
    <hyperlink ref="X338" r:id="rId1024" display="https://twitter.com/#!/oha_updates/status/1159032878526869504"/>
    <hyperlink ref="X339" r:id="rId1025" display="https://twitter.com/#!/henryhealthy/status/1161205289485557761"/>
    <hyperlink ref="X340" r:id="rId1026" display="https://twitter.com/#!/julierevelant/status/1159766520404332545"/>
    <hyperlink ref="X341" r:id="rId1027" display="https://twitter.com/#!/julierevelant/status/1160853613431930880"/>
    <hyperlink ref="X342" r:id="rId1028" display="https://twitter.com/#!/julierevelant/status/1161216002887180288"/>
    <hyperlink ref="X343" r:id="rId1029" display="https://twitter.com/#!/stepits3/status/1158670884971958272"/>
    <hyperlink ref="X344" r:id="rId1030" display="https://twitter.com/#!/stepits3/status/1160832623129837570"/>
    <hyperlink ref="X345" r:id="rId1031" display="https://twitter.com/#!/stepits3/status/1160832623129837570"/>
    <hyperlink ref="X346" r:id="rId1032" display="https://twitter.com/#!/stepits3/status/1161238468975968256"/>
    <hyperlink ref="X347" r:id="rId1033" display="https://twitter.com/#!/maritahennessy/status/1159134889775706115"/>
    <hyperlink ref="X348" r:id="rId1034" display="https://twitter.com/#!/maritahennessy/status/1159141883228168192"/>
    <hyperlink ref="X349" r:id="rId1035" display="https://twitter.com/#!/maritahennessy/status/1159516734975598592"/>
    <hyperlink ref="X350" r:id="rId1036" display="https://twitter.com/#!/maritahennessy/status/1159812288657969153"/>
    <hyperlink ref="X351" r:id="rId1037" display="https://twitter.com/#!/maritahennessy/status/1159820301481517056"/>
    <hyperlink ref="X352" r:id="rId1038" display="https://twitter.com/#!/maritahennessy/status/1159914273570807809"/>
    <hyperlink ref="X353" r:id="rId1039" display="https://twitter.com/#!/maritahennessy/status/1160174162012491777"/>
    <hyperlink ref="X354" r:id="rId1040" display="https://twitter.com/#!/henryhealthy/status/1159821611870146561"/>
    <hyperlink ref="X355" r:id="rId1041" display="https://twitter.com/#!/thehuggroup/status/1158671330025324544"/>
    <hyperlink ref="X356" r:id="rId1042" display="https://twitter.com/#!/foodmatterslive/status/1157214722468585472"/>
    <hyperlink ref="X357" r:id="rId1043" display="https://twitter.com/#!/foodmatterslive/status/1159047023351517184"/>
    <hyperlink ref="X358" r:id="rId1044" display="https://twitter.com/#!/foodmatterslive/status/1159449377666142211"/>
    <hyperlink ref="X359" r:id="rId1045" display="https://twitter.com/#!/henryhealthy/status/1159032783018348544"/>
    <hyperlink ref="X360" r:id="rId1046" display="https://twitter.com/#!/thehuggroup/status/1160832920908697606"/>
    <hyperlink ref="X361" r:id="rId1047" display="https://twitter.com/#!/henryhealthy/status/1158738550273130499"/>
    <hyperlink ref="X362" r:id="rId1048" display="https://twitter.com/#!/thehuggroup/status/1160832920908697606"/>
    <hyperlink ref="X363" r:id="rId1049" display="https://twitter.com/#!/educatormaguk/status/1156909413392887808"/>
    <hyperlink ref="X364" r:id="rId1050" display="https://twitter.com/#!/educatormaguk/status/1157634184019660801"/>
    <hyperlink ref="X365" r:id="rId1051" display="https://twitter.com/#!/educatormaguk/status/1158359030965919744"/>
    <hyperlink ref="X366" r:id="rId1052" display="https://twitter.com/#!/educatormaguk/status/1159083732638347265"/>
    <hyperlink ref="X367" r:id="rId1053" display="https://twitter.com/#!/educatormaguk/status/1159808519329210368"/>
    <hyperlink ref="X368" r:id="rId1054" display="https://twitter.com/#!/educatormaguk/status/1160533285753294850"/>
    <hyperlink ref="X369" r:id="rId1055" display="https://twitter.com/#!/educatormaguk/status/1161258064114278401"/>
    <hyperlink ref="X370" r:id="rId1056" display="https://twitter.com/#!/n_q_p_c/status/1161271609551982592"/>
    <hyperlink ref="X371" r:id="rId1057" display="https://twitter.com/#!/bigcitieshealth/status/1157290115921842178"/>
    <hyperlink ref="X372" r:id="rId1058" display="https://twitter.com/#!/harvardprc/status/1157001762357862400"/>
    <hyperlink ref="X373" r:id="rId1059" display="https://twitter.com/#!/harvardprc/status/1157325364215066624"/>
    <hyperlink ref="X374" r:id="rId1060" display="https://twitter.com/#!/harvardprc/status/1159841363082354688"/>
    <hyperlink ref="X375" r:id="rId1061" display="https://twitter.com/#!/choicesproject/status/1157325410721501188"/>
    <hyperlink ref="X376" r:id="rId1062" display="https://twitter.com/#!/bigcitieshealth/status/1157290115921842178"/>
    <hyperlink ref="X377" r:id="rId1063" display="https://twitter.com/#!/choicesproject/status/1157325410721501188"/>
    <hyperlink ref="X378" r:id="rId1064" display="https://twitter.com/#!/choicesproject/status/1157002436525117441"/>
    <hyperlink ref="X379" r:id="rId1065" display="https://twitter.com/#!/choicesproject/status/1159841058638798848"/>
    <hyperlink ref="X380" r:id="rId1066" display="https://twitter.com/#!/choicesproject/status/1161276222833397760"/>
    <hyperlink ref="X381" r:id="rId1067" display="https://twitter.com/#!/drprasad77/status/1161278974611349506"/>
    <hyperlink ref="X382" r:id="rId1068" display="https://twitter.com/#!/drprasad77/status/1161278974611349506"/>
    <hyperlink ref="X383" r:id="rId1069" display="https://twitter.com/#!/drprasad77/status/1161278974611349506"/>
    <hyperlink ref="X384" r:id="rId1070" display="https://twitter.com/#!/drprasad77/status/1161278974611349506"/>
    <hyperlink ref="X385" r:id="rId1071" display="https://twitter.com/#!/nccor/status/1156580277965115392"/>
    <hyperlink ref="X386" r:id="rId1072" display="https://twitter.com/#!/monitor_ph/status/1156580311775531008"/>
    <hyperlink ref="X387" r:id="rId1073" display="https://twitter.com/#!/monitor_ph/status/1161327096821616645"/>
    <hyperlink ref="X388" r:id="rId1074" display="https://twitter.com/#!/ffl_lamsouth/status/1159068713477427200"/>
    <hyperlink ref="X389" r:id="rId1075" display="https://twitter.com/#!/ffl_lamsouth/status/1159068713477427200"/>
    <hyperlink ref="X390" r:id="rId1076" display="https://twitter.com/#!/ffl_lamsouth/status/1161329047118471169"/>
    <hyperlink ref="X391" r:id="rId1077" display="https://twitter.com/#!/ffl_lamsouth/status/1161329047118471169"/>
    <hyperlink ref="X392" r:id="rId1078" display="https://twitter.com/#!/ffl_lamsouth/status/1159471951636832258"/>
    <hyperlink ref="X393" r:id="rId1079" display="https://twitter.com/#!/harvardchansph/status/1161327056162099207"/>
    <hyperlink ref="X394" r:id="rId1080" display="https://twitter.com/#!/cdevalicourt/status/1161331724011397127"/>
    <hyperlink ref="X395" r:id="rId1081" display="https://twitter.com/#!/leyfcareers/status/1161347939828035584"/>
    <hyperlink ref="X396" r:id="rId1082" display="https://twitter.com/#!/gsttcharity/status/1158373366237188097"/>
    <hyperlink ref="X397" r:id="rId1083" display="https://twitter.com/#!/gsttcharity/status/1161194815259910144"/>
    <hyperlink ref="X398" r:id="rId1084" display="https://twitter.com/#!/leyfcareers/status/1161347939828035584"/>
    <hyperlink ref="X399" r:id="rId1085" display="https://twitter.com/#!/weightnomoredc/status/1158451394564755456"/>
    <hyperlink ref="X400" r:id="rId1086" display="https://twitter.com/#!/weightnomoredc/status/1158815475557646337"/>
    <hyperlink ref="X401" r:id="rId1087" display="https://twitter.com/#!/weightnomoredc/status/1159176176134447105"/>
    <hyperlink ref="X402" r:id="rId1088" display="https://twitter.com/#!/weightnomoredc/status/1159538562695667712"/>
    <hyperlink ref="X403" r:id="rId1089" display="https://twitter.com/#!/weightnomoredc/status/1159904744913031168"/>
    <hyperlink ref="X404" r:id="rId1090" display="https://twitter.com/#!/weightnomoredc/status/1161004779855896576"/>
    <hyperlink ref="X405" r:id="rId1091" display="https://twitter.com/#!/weightnomoredc/status/1161361823783956481"/>
    <hyperlink ref="X406" r:id="rId1092" display="https://twitter.com/#!/randirobics/status/1159453265697955840"/>
    <hyperlink ref="X407" r:id="rId1093" display="https://twitter.com/#!/skoocofficial/status/1156875412674424832"/>
    <hyperlink ref="X408" r:id="rId1094" display="https://twitter.com/#!/skoocofficial/status/1158327536331497472"/>
    <hyperlink ref="X409" r:id="rId1095" display="https://twitter.com/#!/skoocofficial/status/1158994063183556608"/>
    <hyperlink ref="X410" r:id="rId1096" display="https://twitter.com/#!/skoocofficial/status/1159361065970491392"/>
    <hyperlink ref="X411" r:id="rId1097" display="https://twitter.com/#!/skoocofficial/status/1160732682629918720"/>
    <hyperlink ref="X412" r:id="rId1098" display="https://twitter.com/#!/skoocofficial/status/1161276705446793216"/>
    <hyperlink ref="X413" r:id="rId1099" display="https://twitter.com/#!/skoocofficial/status/1161276733229805571"/>
    <hyperlink ref="X414" r:id="rId1100" display="https://twitter.com/#!/randirobics/status/1161421785780371458"/>
    <hyperlink ref="X415" r:id="rId1101" display="https://twitter.com/#!/thehuggroup/status/1161238599662280705"/>
    <hyperlink ref="X416" r:id="rId1102" display="https://twitter.com/#!/randirobics/status/1161421843057795074"/>
    <hyperlink ref="X417" r:id="rId1103" display="https://twitter.com/#!/schoolsimprove/status/1160978253768777728"/>
    <hyperlink ref="X418" r:id="rId1104" display="https://twitter.com/#!/randirobics/status/1161422593305587713"/>
    <hyperlink ref="X419" r:id="rId1105" display="https://twitter.com/#!/randirobics/status/1156890578405253122"/>
    <hyperlink ref="X420" r:id="rId1106" display="https://twitter.com/#!/randirobics/status/1158334408774082560"/>
    <hyperlink ref="X421" r:id="rId1107" display="https://twitter.com/#!/randirobics/status/1160565297159577607"/>
    <hyperlink ref="X422" r:id="rId1108" display="https://twitter.com/#!/randirobics/status/1161005017295413250"/>
    <hyperlink ref="X423" r:id="rId1109" display="https://twitter.com/#!/randirobics/status/1161421429608538114"/>
    <hyperlink ref="X424" r:id="rId1110" display="https://twitter.com/#!/randirobics/status/1161424386244718592"/>
    <hyperlink ref="X425" r:id="rId1111" display="https://twitter.com/#!/randirobics/status/1161424738088038401"/>
    <hyperlink ref="X426" r:id="rId1112" display="https://twitter.com/#!/citywide45/status/1161424885849165833"/>
    <hyperlink ref="X427" r:id="rId1113" display="https://twitter.com/#!/citywide45/status/1161424957882195970"/>
    <hyperlink ref="AZ13" r:id="rId1114" display="https://api.twitter.com/1.1/geo/id/544762ebf7fda780.json"/>
    <hyperlink ref="AZ321" r:id="rId1115" display="https://api.twitter.com/1.1/geo/id/7929cea6bd5b32bd.json"/>
    <hyperlink ref="AZ381" r:id="rId1116" display="https://api.twitter.com/1.1/geo/id/7929cea6bd5b32bd.json"/>
    <hyperlink ref="AZ382" r:id="rId1117" display="https://api.twitter.com/1.1/geo/id/7929cea6bd5b32bd.json"/>
    <hyperlink ref="AZ383" r:id="rId1118" display="https://api.twitter.com/1.1/geo/id/7929cea6bd5b32bd.json"/>
    <hyperlink ref="AZ384" r:id="rId1119" display="https://api.twitter.com/1.1/geo/id/7929cea6bd5b32bd.json"/>
  </hyperlinks>
  <printOptions/>
  <pageMargins left="0.7" right="0.7" top="0.75" bottom="0.75" header="0.3" footer="0.3"/>
  <pageSetup horizontalDpi="600" verticalDpi="600" orientation="portrait" r:id="rId1123"/>
  <legacyDrawing r:id="rId1121"/>
  <tableParts>
    <tablePart r:id="rId11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5473</v>
      </c>
      <c r="B1" s="13" t="s">
        <v>5474</v>
      </c>
      <c r="C1" s="13" t="s">
        <v>5467</v>
      </c>
      <c r="D1" s="13" t="s">
        <v>5468</v>
      </c>
      <c r="E1" s="13" t="s">
        <v>5475</v>
      </c>
      <c r="F1" s="13" t="s">
        <v>144</v>
      </c>
      <c r="G1" s="13" t="s">
        <v>5476</v>
      </c>
      <c r="H1" s="13" t="s">
        <v>5477</v>
      </c>
      <c r="I1" s="13" t="s">
        <v>5478</v>
      </c>
      <c r="J1" s="13" t="s">
        <v>5479</v>
      </c>
      <c r="K1" s="13" t="s">
        <v>5480</v>
      </c>
      <c r="L1" s="13" t="s">
        <v>5481</v>
      </c>
    </row>
    <row r="2" spans="1:12" ht="15">
      <c r="A2" s="85" t="s">
        <v>4087</v>
      </c>
      <c r="B2" s="85" t="s">
        <v>4084</v>
      </c>
      <c r="C2" s="85">
        <v>43</v>
      </c>
      <c r="D2" s="118">
        <v>0.00759776822576144</v>
      </c>
      <c r="E2" s="118">
        <v>1.3024752365381622</v>
      </c>
      <c r="F2" s="85" t="s">
        <v>5469</v>
      </c>
      <c r="G2" s="85" t="b">
        <v>0</v>
      </c>
      <c r="H2" s="85" t="b">
        <v>0</v>
      </c>
      <c r="I2" s="85" t="b">
        <v>0</v>
      </c>
      <c r="J2" s="85" t="b">
        <v>0</v>
      </c>
      <c r="K2" s="85" t="b">
        <v>0</v>
      </c>
      <c r="L2" s="85" t="b">
        <v>0</v>
      </c>
    </row>
    <row r="3" spans="1:12" ht="15">
      <c r="A3" s="85" t="s">
        <v>4089</v>
      </c>
      <c r="B3" s="85" t="s">
        <v>4090</v>
      </c>
      <c r="C3" s="85">
        <v>32</v>
      </c>
      <c r="D3" s="118">
        <v>0.006485197678753069</v>
      </c>
      <c r="E3" s="118">
        <v>2.1083394747888384</v>
      </c>
      <c r="F3" s="85" t="s">
        <v>5469</v>
      </c>
      <c r="G3" s="85" t="b">
        <v>0</v>
      </c>
      <c r="H3" s="85" t="b">
        <v>0</v>
      </c>
      <c r="I3" s="85" t="b">
        <v>0</v>
      </c>
      <c r="J3" s="85" t="b">
        <v>0</v>
      </c>
      <c r="K3" s="85" t="b">
        <v>0</v>
      </c>
      <c r="L3" s="85" t="b">
        <v>0</v>
      </c>
    </row>
    <row r="4" spans="1:12" ht="15">
      <c r="A4" s="85" t="s">
        <v>4090</v>
      </c>
      <c r="B4" s="85" t="s">
        <v>4091</v>
      </c>
      <c r="C4" s="85">
        <v>32</v>
      </c>
      <c r="D4" s="118">
        <v>0.006485197678753069</v>
      </c>
      <c r="E4" s="118">
        <v>2.1594919972362194</v>
      </c>
      <c r="F4" s="85" t="s">
        <v>5469</v>
      </c>
      <c r="G4" s="85" t="b">
        <v>0</v>
      </c>
      <c r="H4" s="85" t="b">
        <v>0</v>
      </c>
      <c r="I4" s="85" t="b">
        <v>0</v>
      </c>
      <c r="J4" s="85" t="b">
        <v>0</v>
      </c>
      <c r="K4" s="85" t="b">
        <v>0</v>
      </c>
      <c r="L4" s="85" t="b">
        <v>0</v>
      </c>
    </row>
    <row r="5" spans="1:12" ht="15">
      <c r="A5" s="85" t="s">
        <v>4091</v>
      </c>
      <c r="B5" s="85" t="s">
        <v>4092</v>
      </c>
      <c r="C5" s="85">
        <v>32</v>
      </c>
      <c r="D5" s="118">
        <v>0.006485197678753069</v>
      </c>
      <c r="E5" s="118">
        <v>2.1331630585138703</v>
      </c>
      <c r="F5" s="85" t="s">
        <v>5469</v>
      </c>
      <c r="G5" s="85" t="b">
        <v>0</v>
      </c>
      <c r="H5" s="85" t="b">
        <v>0</v>
      </c>
      <c r="I5" s="85" t="b">
        <v>0</v>
      </c>
      <c r="J5" s="85" t="b">
        <v>0</v>
      </c>
      <c r="K5" s="85" t="b">
        <v>0</v>
      </c>
      <c r="L5" s="85" t="b">
        <v>0</v>
      </c>
    </row>
    <row r="6" spans="1:12" ht="15">
      <c r="A6" s="85" t="s">
        <v>4092</v>
      </c>
      <c r="B6" s="85" t="s">
        <v>4093</v>
      </c>
      <c r="C6" s="85">
        <v>32</v>
      </c>
      <c r="D6" s="118">
        <v>0.006485197678753069</v>
      </c>
      <c r="E6" s="118">
        <v>2.1331630585138703</v>
      </c>
      <c r="F6" s="85" t="s">
        <v>5469</v>
      </c>
      <c r="G6" s="85" t="b">
        <v>0</v>
      </c>
      <c r="H6" s="85" t="b">
        <v>0</v>
      </c>
      <c r="I6" s="85" t="b">
        <v>0</v>
      </c>
      <c r="J6" s="85" t="b">
        <v>0</v>
      </c>
      <c r="K6" s="85" t="b">
        <v>0</v>
      </c>
      <c r="L6" s="85" t="b">
        <v>0</v>
      </c>
    </row>
    <row r="7" spans="1:12" ht="15">
      <c r="A7" s="85" t="s">
        <v>4093</v>
      </c>
      <c r="B7" s="85" t="s">
        <v>4094</v>
      </c>
      <c r="C7" s="85">
        <v>32</v>
      </c>
      <c r="D7" s="118">
        <v>0.006485197678753069</v>
      </c>
      <c r="E7" s="118">
        <v>2.1594919972362194</v>
      </c>
      <c r="F7" s="85" t="s">
        <v>5469</v>
      </c>
      <c r="G7" s="85" t="b">
        <v>0</v>
      </c>
      <c r="H7" s="85" t="b">
        <v>0</v>
      </c>
      <c r="I7" s="85" t="b">
        <v>0</v>
      </c>
      <c r="J7" s="85" t="b">
        <v>0</v>
      </c>
      <c r="K7" s="85" t="b">
        <v>0</v>
      </c>
      <c r="L7" s="85" t="b">
        <v>0</v>
      </c>
    </row>
    <row r="8" spans="1:12" ht="15">
      <c r="A8" s="85" t="s">
        <v>4094</v>
      </c>
      <c r="B8" s="85" t="s">
        <v>4095</v>
      </c>
      <c r="C8" s="85">
        <v>32</v>
      </c>
      <c r="D8" s="118">
        <v>0.006485197678753069</v>
      </c>
      <c r="E8" s="118">
        <v>2.146128035678238</v>
      </c>
      <c r="F8" s="85" t="s">
        <v>5469</v>
      </c>
      <c r="G8" s="85" t="b">
        <v>0</v>
      </c>
      <c r="H8" s="85" t="b">
        <v>0</v>
      </c>
      <c r="I8" s="85" t="b">
        <v>0</v>
      </c>
      <c r="J8" s="85" t="b">
        <v>0</v>
      </c>
      <c r="K8" s="85" t="b">
        <v>0</v>
      </c>
      <c r="L8" s="85" t="b">
        <v>0</v>
      </c>
    </row>
    <row r="9" spans="1:12" ht="15">
      <c r="A9" s="85" t="s">
        <v>4095</v>
      </c>
      <c r="B9" s="85" t="s">
        <v>4096</v>
      </c>
      <c r="C9" s="85">
        <v>32</v>
      </c>
      <c r="D9" s="118">
        <v>0.006485197678753069</v>
      </c>
      <c r="E9" s="118">
        <v>2.1327640741202565</v>
      </c>
      <c r="F9" s="85" t="s">
        <v>5469</v>
      </c>
      <c r="G9" s="85" t="b">
        <v>0</v>
      </c>
      <c r="H9" s="85" t="b">
        <v>0</v>
      </c>
      <c r="I9" s="85" t="b">
        <v>0</v>
      </c>
      <c r="J9" s="85" t="b">
        <v>1</v>
      </c>
      <c r="K9" s="85" t="b">
        <v>0</v>
      </c>
      <c r="L9" s="85" t="b">
        <v>0</v>
      </c>
    </row>
    <row r="10" spans="1:12" ht="15">
      <c r="A10" s="85" t="s">
        <v>4096</v>
      </c>
      <c r="B10" s="85" t="s">
        <v>4087</v>
      </c>
      <c r="C10" s="85">
        <v>32</v>
      </c>
      <c r="D10" s="118">
        <v>0.006485197678753069</v>
      </c>
      <c r="E10" s="118">
        <v>1.9980655002228005</v>
      </c>
      <c r="F10" s="85" t="s">
        <v>5469</v>
      </c>
      <c r="G10" s="85" t="b">
        <v>1</v>
      </c>
      <c r="H10" s="85" t="b">
        <v>0</v>
      </c>
      <c r="I10" s="85" t="b">
        <v>0</v>
      </c>
      <c r="J10" s="85" t="b">
        <v>0</v>
      </c>
      <c r="K10" s="85" t="b">
        <v>0</v>
      </c>
      <c r="L10" s="85" t="b">
        <v>0</v>
      </c>
    </row>
    <row r="11" spans="1:12" ht="15">
      <c r="A11" s="85" t="s">
        <v>400</v>
      </c>
      <c r="B11" s="85" t="s">
        <v>4089</v>
      </c>
      <c r="C11" s="85">
        <v>31</v>
      </c>
      <c r="D11" s="118">
        <v>0.006369043411392144</v>
      </c>
      <c r="E11" s="118">
        <v>2.12057393120585</v>
      </c>
      <c r="F11" s="85" t="s">
        <v>5469</v>
      </c>
      <c r="G11" s="85" t="b">
        <v>0</v>
      </c>
      <c r="H11" s="85" t="b">
        <v>0</v>
      </c>
      <c r="I11" s="85" t="b">
        <v>0</v>
      </c>
      <c r="J11" s="85" t="b">
        <v>0</v>
      </c>
      <c r="K11" s="85" t="b">
        <v>0</v>
      </c>
      <c r="L11" s="85" t="b">
        <v>0</v>
      </c>
    </row>
    <row r="12" spans="1:12" ht="15">
      <c r="A12" s="85" t="s">
        <v>4084</v>
      </c>
      <c r="B12" s="85" t="s">
        <v>4832</v>
      </c>
      <c r="C12" s="85">
        <v>26</v>
      </c>
      <c r="D12" s="118">
        <v>0.005743740901697107</v>
      </c>
      <c r="E12" s="118">
        <v>1.383608608308398</v>
      </c>
      <c r="F12" s="85" t="s">
        <v>5469</v>
      </c>
      <c r="G12" s="85" t="b">
        <v>0</v>
      </c>
      <c r="H12" s="85" t="b">
        <v>0</v>
      </c>
      <c r="I12" s="85" t="b">
        <v>0</v>
      </c>
      <c r="J12" s="85" t="b">
        <v>0</v>
      </c>
      <c r="K12" s="85" t="b">
        <v>0</v>
      </c>
      <c r="L12" s="85" t="b">
        <v>0</v>
      </c>
    </row>
    <row r="13" spans="1:12" ht="15">
      <c r="A13" s="85" t="s">
        <v>4833</v>
      </c>
      <c r="B13" s="85" t="s">
        <v>910</v>
      </c>
      <c r="C13" s="85">
        <v>19</v>
      </c>
      <c r="D13" s="118">
        <v>0.004811458817795943</v>
      </c>
      <c r="E13" s="118">
        <v>1.6441062424212745</v>
      </c>
      <c r="F13" s="85" t="s">
        <v>5469</v>
      </c>
      <c r="G13" s="85" t="b">
        <v>0</v>
      </c>
      <c r="H13" s="85" t="b">
        <v>0</v>
      </c>
      <c r="I13" s="85" t="b">
        <v>0</v>
      </c>
      <c r="J13" s="85" t="b">
        <v>0</v>
      </c>
      <c r="K13" s="85" t="b">
        <v>0</v>
      </c>
      <c r="L13" s="85" t="b">
        <v>0</v>
      </c>
    </row>
    <row r="14" spans="1:12" ht="15">
      <c r="A14" s="85" t="s">
        <v>4839</v>
      </c>
      <c r="B14" s="85" t="s">
        <v>910</v>
      </c>
      <c r="C14" s="85">
        <v>14</v>
      </c>
      <c r="D14" s="118">
        <v>0.003854539152838064</v>
      </c>
      <c r="E14" s="118">
        <v>1.7455638831800515</v>
      </c>
      <c r="F14" s="85" t="s">
        <v>5469</v>
      </c>
      <c r="G14" s="85" t="b">
        <v>0</v>
      </c>
      <c r="H14" s="85" t="b">
        <v>0</v>
      </c>
      <c r="I14" s="85" t="b">
        <v>0</v>
      </c>
      <c r="J14" s="85" t="b">
        <v>0</v>
      </c>
      <c r="K14" s="85" t="b">
        <v>0</v>
      </c>
      <c r="L14" s="85" t="b">
        <v>0</v>
      </c>
    </row>
    <row r="15" spans="1:12" ht="15">
      <c r="A15" s="85" t="s">
        <v>910</v>
      </c>
      <c r="B15" s="85" t="s">
        <v>4100</v>
      </c>
      <c r="C15" s="85">
        <v>14</v>
      </c>
      <c r="D15" s="118">
        <v>0.003854539152838064</v>
      </c>
      <c r="E15" s="118">
        <v>1.4499873213610834</v>
      </c>
      <c r="F15" s="85" t="s">
        <v>5469</v>
      </c>
      <c r="G15" s="85" t="b">
        <v>0</v>
      </c>
      <c r="H15" s="85" t="b">
        <v>0</v>
      </c>
      <c r="I15" s="85" t="b">
        <v>0</v>
      </c>
      <c r="J15" s="85" t="b">
        <v>0</v>
      </c>
      <c r="K15" s="85" t="b">
        <v>0</v>
      </c>
      <c r="L15" s="85" t="b">
        <v>0</v>
      </c>
    </row>
    <row r="16" spans="1:12" ht="15">
      <c r="A16" s="85" t="s">
        <v>4100</v>
      </c>
      <c r="B16" s="85" t="s">
        <v>4841</v>
      </c>
      <c r="C16" s="85">
        <v>13</v>
      </c>
      <c r="D16" s="118">
        <v>0.00366389432124559</v>
      </c>
      <c r="E16" s="118">
        <v>2.2496686275853075</v>
      </c>
      <c r="F16" s="85" t="s">
        <v>5469</v>
      </c>
      <c r="G16" s="85" t="b">
        <v>0</v>
      </c>
      <c r="H16" s="85" t="b">
        <v>0</v>
      </c>
      <c r="I16" s="85" t="b">
        <v>0</v>
      </c>
      <c r="J16" s="85" t="b">
        <v>0</v>
      </c>
      <c r="K16" s="85" t="b">
        <v>1</v>
      </c>
      <c r="L16" s="85" t="b">
        <v>0</v>
      </c>
    </row>
    <row r="17" spans="1:12" ht="15">
      <c r="A17" s="85" t="s">
        <v>4850</v>
      </c>
      <c r="B17" s="85" t="s">
        <v>4839</v>
      </c>
      <c r="C17" s="85">
        <v>12</v>
      </c>
      <c r="D17" s="118">
        <v>0.003466481569780807</v>
      </c>
      <c r="E17" s="118">
        <v>2.5185139398778875</v>
      </c>
      <c r="F17" s="85" t="s">
        <v>5469</v>
      </c>
      <c r="G17" s="85" t="b">
        <v>0</v>
      </c>
      <c r="H17" s="85" t="b">
        <v>0</v>
      </c>
      <c r="I17" s="85" t="b">
        <v>0</v>
      </c>
      <c r="J17" s="85" t="b">
        <v>0</v>
      </c>
      <c r="K17" s="85" t="b">
        <v>0</v>
      </c>
      <c r="L17" s="85" t="b">
        <v>0</v>
      </c>
    </row>
    <row r="18" spans="1:12" ht="15">
      <c r="A18" s="85" t="s">
        <v>4841</v>
      </c>
      <c r="B18" s="85" t="s">
        <v>4851</v>
      </c>
      <c r="C18" s="85">
        <v>12</v>
      </c>
      <c r="D18" s="118">
        <v>0.003466481569780807</v>
      </c>
      <c r="E18" s="118">
        <v>2.5506986232492888</v>
      </c>
      <c r="F18" s="85" t="s">
        <v>5469</v>
      </c>
      <c r="G18" s="85" t="b">
        <v>0</v>
      </c>
      <c r="H18" s="85" t="b">
        <v>1</v>
      </c>
      <c r="I18" s="85" t="b">
        <v>0</v>
      </c>
      <c r="J18" s="85" t="b">
        <v>0</v>
      </c>
      <c r="K18" s="85" t="b">
        <v>0</v>
      </c>
      <c r="L18" s="85" t="b">
        <v>0</v>
      </c>
    </row>
    <row r="19" spans="1:12" ht="15">
      <c r="A19" s="85" t="s">
        <v>4129</v>
      </c>
      <c r="B19" s="85" t="s">
        <v>4084</v>
      </c>
      <c r="C19" s="85">
        <v>11</v>
      </c>
      <c r="D19" s="118">
        <v>0.0032617356445482928</v>
      </c>
      <c r="E19" s="118">
        <v>1.2496686275853075</v>
      </c>
      <c r="F19" s="85" t="s">
        <v>5469</v>
      </c>
      <c r="G19" s="85" t="b">
        <v>0</v>
      </c>
      <c r="H19" s="85" t="b">
        <v>0</v>
      </c>
      <c r="I19" s="85" t="b">
        <v>0</v>
      </c>
      <c r="J19" s="85" t="b">
        <v>0</v>
      </c>
      <c r="K19" s="85" t="b">
        <v>0</v>
      </c>
      <c r="L19" s="85" t="b">
        <v>0</v>
      </c>
    </row>
    <row r="20" spans="1:12" ht="15">
      <c r="A20" s="85" t="s">
        <v>4852</v>
      </c>
      <c r="B20" s="85" t="s">
        <v>4084</v>
      </c>
      <c r="C20" s="85">
        <v>11</v>
      </c>
      <c r="D20" s="118">
        <v>0.0032617356445482928</v>
      </c>
      <c r="E20" s="118">
        <v>1.3222192947339193</v>
      </c>
      <c r="F20" s="85" t="s">
        <v>5469</v>
      </c>
      <c r="G20" s="85" t="b">
        <v>0</v>
      </c>
      <c r="H20" s="85" t="b">
        <v>0</v>
      </c>
      <c r="I20" s="85" t="b">
        <v>0</v>
      </c>
      <c r="J20" s="85" t="b">
        <v>0</v>
      </c>
      <c r="K20" s="85" t="b">
        <v>0</v>
      </c>
      <c r="L20" s="85" t="b">
        <v>0</v>
      </c>
    </row>
    <row r="21" spans="1:12" ht="15">
      <c r="A21" s="85" t="s">
        <v>329</v>
      </c>
      <c r="B21" s="85" t="s">
        <v>4117</v>
      </c>
      <c r="C21" s="85">
        <v>11</v>
      </c>
      <c r="D21" s="118">
        <v>0.0032617356445482928</v>
      </c>
      <c r="E21" s="118">
        <v>2.4093694704528197</v>
      </c>
      <c r="F21" s="85" t="s">
        <v>5469</v>
      </c>
      <c r="G21" s="85" t="b">
        <v>0</v>
      </c>
      <c r="H21" s="85" t="b">
        <v>0</v>
      </c>
      <c r="I21" s="85" t="b">
        <v>0</v>
      </c>
      <c r="J21" s="85" t="b">
        <v>0</v>
      </c>
      <c r="K21" s="85" t="b">
        <v>0</v>
      </c>
      <c r="L21" s="85" t="b">
        <v>0</v>
      </c>
    </row>
    <row r="22" spans="1:12" ht="15">
      <c r="A22" s="85" t="s">
        <v>4851</v>
      </c>
      <c r="B22" s="85" t="s">
        <v>4858</v>
      </c>
      <c r="C22" s="85">
        <v>11</v>
      </c>
      <c r="D22" s="118">
        <v>0.0032617356445482928</v>
      </c>
      <c r="E22" s="118">
        <v>2.6232492903979003</v>
      </c>
      <c r="F22" s="85" t="s">
        <v>5469</v>
      </c>
      <c r="G22" s="85" t="b">
        <v>0</v>
      </c>
      <c r="H22" s="85" t="b">
        <v>0</v>
      </c>
      <c r="I22" s="85" t="b">
        <v>0</v>
      </c>
      <c r="J22" s="85" t="b">
        <v>0</v>
      </c>
      <c r="K22" s="85" t="b">
        <v>0</v>
      </c>
      <c r="L22" s="85" t="b">
        <v>0</v>
      </c>
    </row>
    <row r="23" spans="1:12" ht="15">
      <c r="A23" s="85" t="s">
        <v>4858</v>
      </c>
      <c r="B23" s="85" t="s">
        <v>4859</v>
      </c>
      <c r="C23" s="85">
        <v>11</v>
      </c>
      <c r="D23" s="118">
        <v>0.0032617356445482928</v>
      </c>
      <c r="E23" s="118">
        <v>2.6232492903979003</v>
      </c>
      <c r="F23" s="85" t="s">
        <v>5469</v>
      </c>
      <c r="G23" s="85" t="b">
        <v>0</v>
      </c>
      <c r="H23" s="85" t="b">
        <v>0</v>
      </c>
      <c r="I23" s="85" t="b">
        <v>0</v>
      </c>
      <c r="J23" s="85" t="b">
        <v>0</v>
      </c>
      <c r="K23" s="85" t="b">
        <v>0</v>
      </c>
      <c r="L23" s="85" t="b">
        <v>0</v>
      </c>
    </row>
    <row r="24" spans="1:12" ht="15">
      <c r="A24" s="85" t="s">
        <v>4128</v>
      </c>
      <c r="B24" s="85" t="s">
        <v>4131</v>
      </c>
      <c r="C24" s="85">
        <v>10</v>
      </c>
      <c r="D24" s="118">
        <v>0.00304898812468098</v>
      </c>
      <c r="E24" s="118">
        <v>2.5854607295085006</v>
      </c>
      <c r="F24" s="85" t="s">
        <v>5469</v>
      </c>
      <c r="G24" s="85" t="b">
        <v>0</v>
      </c>
      <c r="H24" s="85" t="b">
        <v>0</v>
      </c>
      <c r="I24" s="85" t="b">
        <v>0</v>
      </c>
      <c r="J24" s="85" t="b">
        <v>1</v>
      </c>
      <c r="K24" s="85" t="b">
        <v>0</v>
      </c>
      <c r="L24" s="85" t="b">
        <v>0</v>
      </c>
    </row>
    <row r="25" spans="1:12" ht="15">
      <c r="A25" s="85" t="s">
        <v>4131</v>
      </c>
      <c r="B25" s="85" t="s">
        <v>4126</v>
      </c>
      <c r="C25" s="85">
        <v>10</v>
      </c>
      <c r="D25" s="118">
        <v>0.00304898812468098</v>
      </c>
      <c r="E25" s="118">
        <v>2.4093694704528197</v>
      </c>
      <c r="F25" s="85" t="s">
        <v>5469</v>
      </c>
      <c r="G25" s="85" t="b">
        <v>1</v>
      </c>
      <c r="H25" s="85" t="b">
        <v>0</v>
      </c>
      <c r="I25" s="85" t="b">
        <v>0</v>
      </c>
      <c r="J25" s="85" t="b">
        <v>0</v>
      </c>
      <c r="K25" s="85" t="b">
        <v>0</v>
      </c>
      <c r="L25" s="85" t="b">
        <v>0</v>
      </c>
    </row>
    <row r="26" spans="1:12" ht="15">
      <c r="A26" s="85" t="s">
        <v>4126</v>
      </c>
      <c r="B26" s="85" t="s">
        <v>4132</v>
      </c>
      <c r="C26" s="85">
        <v>10</v>
      </c>
      <c r="D26" s="118">
        <v>0.00304898812468098</v>
      </c>
      <c r="E26" s="118">
        <v>2.4093694704528197</v>
      </c>
      <c r="F26" s="85" t="s">
        <v>5469</v>
      </c>
      <c r="G26" s="85" t="b">
        <v>0</v>
      </c>
      <c r="H26" s="85" t="b">
        <v>0</v>
      </c>
      <c r="I26" s="85" t="b">
        <v>0</v>
      </c>
      <c r="J26" s="85" t="b">
        <v>0</v>
      </c>
      <c r="K26" s="85" t="b">
        <v>0</v>
      </c>
      <c r="L26" s="85" t="b">
        <v>0</v>
      </c>
    </row>
    <row r="27" spans="1:12" ht="15">
      <c r="A27" s="85" t="s">
        <v>4084</v>
      </c>
      <c r="B27" s="85" t="s">
        <v>4130</v>
      </c>
      <c r="C27" s="85">
        <v>10</v>
      </c>
      <c r="D27" s="118">
        <v>0.00304898812468098</v>
      </c>
      <c r="E27" s="118">
        <v>1.2374805726301599</v>
      </c>
      <c r="F27" s="85" t="s">
        <v>5469</v>
      </c>
      <c r="G27" s="85" t="b">
        <v>0</v>
      </c>
      <c r="H27" s="85" t="b">
        <v>0</v>
      </c>
      <c r="I27" s="85" t="b">
        <v>0</v>
      </c>
      <c r="J27" s="85" t="b">
        <v>0</v>
      </c>
      <c r="K27" s="85" t="b">
        <v>0</v>
      </c>
      <c r="L27" s="85" t="b">
        <v>0</v>
      </c>
    </row>
    <row r="28" spans="1:12" ht="15">
      <c r="A28" s="85" t="s">
        <v>4084</v>
      </c>
      <c r="B28" s="85" t="s">
        <v>4837</v>
      </c>
      <c r="C28" s="85">
        <v>10</v>
      </c>
      <c r="D28" s="118">
        <v>0.00304898812468098</v>
      </c>
      <c r="E28" s="118">
        <v>1.2374805726301599</v>
      </c>
      <c r="F28" s="85" t="s">
        <v>5469</v>
      </c>
      <c r="G28" s="85" t="b">
        <v>0</v>
      </c>
      <c r="H28" s="85" t="b">
        <v>0</v>
      </c>
      <c r="I28" s="85" t="b">
        <v>0</v>
      </c>
      <c r="J28" s="85" t="b">
        <v>0</v>
      </c>
      <c r="K28" s="85" t="b">
        <v>0</v>
      </c>
      <c r="L28" s="85" t="b">
        <v>0</v>
      </c>
    </row>
    <row r="29" spans="1:12" ht="15">
      <c r="A29" s="85" t="s">
        <v>4119</v>
      </c>
      <c r="B29" s="85" t="s">
        <v>4120</v>
      </c>
      <c r="C29" s="85">
        <v>10</v>
      </c>
      <c r="D29" s="118">
        <v>0.00304898812468098</v>
      </c>
      <c r="E29" s="118">
        <v>2.6646419755561257</v>
      </c>
      <c r="F29" s="85" t="s">
        <v>5469</v>
      </c>
      <c r="G29" s="85" t="b">
        <v>0</v>
      </c>
      <c r="H29" s="85" t="b">
        <v>0</v>
      </c>
      <c r="I29" s="85" t="b">
        <v>0</v>
      </c>
      <c r="J29" s="85" t="b">
        <v>0</v>
      </c>
      <c r="K29" s="85" t="b">
        <v>0</v>
      </c>
      <c r="L29" s="85" t="b">
        <v>0</v>
      </c>
    </row>
    <row r="30" spans="1:12" ht="15">
      <c r="A30" s="85" t="s">
        <v>4120</v>
      </c>
      <c r="B30" s="85" t="s">
        <v>390</v>
      </c>
      <c r="C30" s="85">
        <v>10</v>
      </c>
      <c r="D30" s="118">
        <v>0.00304898812468098</v>
      </c>
      <c r="E30" s="118">
        <v>2.6646419755561257</v>
      </c>
      <c r="F30" s="85" t="s">
        <v>5469</v>
      </c>
      <c r="G30" s="85" t="b">
        <v>0</v>
      </c>
      <c r="H30" s="85" t="b">
        <v>0</v>
      </c>
      <c r="I30" s="85" t="b">
        <v>0</v>
      </c>
      <c r="J30" s="85" t="b">
        <v>0</v>
      </c>
      <c r="K30" s="85" t="b">
        <v>0</v>
      </c>
      <c r="L30" s="85" t="b">
        <v>0</v>
      </c>
    </row>
    <row r="31" spans="1:12" ht="15">
      <c r="A31" s="85" t="s">
        <v>390</v>
      </c>
      <c r="B31" s="85" t="s">
        <v>389</v>
      </c>
      <c r="C31" s="85">
        <v>10</v>
      </c>
      <c r="D31" s="118">
        <v>0.00304898812468098</v>
      </c>
      <c r="E31" s="118">
        <v>2.6646419755561257</v>
      </c>
      <c r="F31" s="85" t="s">
        <v>5469</v>
      </c>
      <c r="G31" s="85" t="b">
        <v>0</v>
      </c>
      <c r="H31" s="85" t="b">
        <v>0</v>
      </c>
      <c r="I31" s="85" t="b">
        <v>0</v>
      </c>
      <c r="J31" s="85" t="b">
        <v>0</v>
      </c>
      <c r="K31" s="85" t="b">
        <v>0</v>
      </c>
      <c r="L31" s="85" t="b">
        <v>0</v>
      </c>
    </row>
    <row r="32" spans="1:12" ht="15">
      <c r="A32" s="85" t="s">
        <v>389</v>
      </c>
      <c r="B32" s="85" t="s">
        <v>4121</v>
      </c>
      <c r="C32" s="85">
        <v>10</v>
      </c>
      <c r="D32" s="118">
        <v>0.00304898812468098</v>
      </c>
      <c r="E32" s="118">
        <v>2.6232492903979003</v>
      </c>
      <c r="F32" s="85" t="s">
        <v>5469</v>
      </c>
      <c r="G32" s="85" t="b">
        <v>0</v>
      </c>
      <c r="H32" s="85" t="b">
        <v>0</v>
      </c>
      <c r="I32" s="85" t="b">
        <v>0</v>
      </c>
      <c r="J32" s="85" t="b">
        <v>0</v>
      </c>
      <c r="K32" s="85" t="b">
        <v>0</v>
      </c>
      <c r="L32" s="85" t="b">
        <v>0</v>
      </c>
    </row>
    <row r="33" spans="1:12" ht="15">
      <c r="A33" s="85" t="s">
        <v>4121</v>
      </c>
      <c r="B33" s="85" t="s">
        <v>4122</v>
      </c>
      <c r="C33" s="85">
        <v>10</v>
      </c>
      <c r="D33" s="118">
        <v>0.00304898812468098</v>
      </c>
      <c r="E33" s="118">
        <v>2.6232492903979003</v>
      </c>
      <c r="F33" s="85" t="s">
        <v>5469</v>
      </c>
      <c r="G33" s="85" t="b">
        <v>0</v>
      </c>
      <c r="H33" s="85" t="b">
        <v>0</v>
      </c>
      <c r="I33" s="85" t="b">
        <v>0</v>
      </c>
      <c r="J33" s="85" t="b">
        <v>0</v>
      </c>
      <c r="K33" s="85" t="b">
        <v>1</v>
      </c>
      <c r="L33" s="85" t="b">
        <v>0</v>
      </c>
    </row>
    <row r="34" spans="1:12" ht="15">
      <c r="A34" s="85" t="s">
        <v>4122</v>
      </c>
      <c r="B34" s="85" t="s">
        <v>4123</v>
      </c>
      <c r="C34" s="85">
        <v>10</v>
      </c>
      <c r="D34" s="118">
        <v>0.00304898812468098</v>
      </c>
      <c r="E34" s="118">
        <v>2.6646419755561257</v>
      </c>
      <c r="F34" s="85" t="s">
        <v>5469</v>
      </c>
      <c r="G34" s="85" t="b">
        <v>0</v>
      </c>
      <c r="H34" s="85" t="b">
        <v>1</v>
      </c>
      <c r="I34" s="85" t="b">
        <v>0</v>
      </c>
      <c r="J34" s="85" t="b">
        <v>0</v>
      </c>
      <c r="K34" s="85" t="b">
        <v>1</v>
      </c>
      <c r="L34" s="85" t="b">
        <v>0</v>
      </c>
    </row>
    <row r="35" spans="1:12" ht="15">
      <c r="A35" s="85" t="s">
        <v>4123</v>
      </c>
      <c r="B35" s="85" t="s">
        <v>910</v>
      </c>
      <c r="C35" s="85">
        <v>10</v>
      </c>
      <c r="D35" s="118">
        <v>0.00304898812468098</v>
      </c>
      <c r="E35" s="118">
        <v>1.7455638831800515</v>
      </c>
      <c r="F35" s="85" t="s">
        <v>5469</v>
      </c>
      <c r="G35" s="85" t="b">
        <v>0</v>
      </c>
      <c r="H35" s="85" t="b">
        <v>1</v>
      </c>
      <c r="I35" s="85" t="b">
        <v>0</v>
      </c>
      <c r="J35" s="85" t="b">
        <v>0</v>
      </c>
      <c r="K35" s="85" t="b">
        <v>0</v>
      </c>
      <c r="L35" s="85" t="b">
        <v>0</v>
      </c>
    </row>
    <row r="36" spans="1:12" ht="15">
      <c r="A36" s="85" t="s">
        <v>910</v>
      </c>
      <c r="B36" s="85" t="s">
        <v>4124</v>
      </c>
      <c r="C36" s="85">
        <v>10</v>
      </c>
      <c r="D36" s="118">
        <v>0.00304898812468098</v>
      </c>
      <c r="E36" s="118">
        <v>1.5890950141635947</v>
      </c>
      <c r="F36" s="85" t="s">
        <v>5469</v>
      </c>
      <c r="G36" s="85" t="b">
        <v>0</v>
      </c>
      <c r="H36" s="85" t="b">
        <v>0</v>
      </c>
      <c r="I36" s="85" t="b">
        <v>0</v>
      </c>
      <c r="J36" s="85" t="b">
        <v>0</v>
      </c>
      <c r="K36" s="85" t="b">
        <v>0</v>
      </c>
      <c r="L36" s="85" t="b">
        <v>0</v>
      </c>
    </row>
    <row r="37" spans="1:12" ht="15">
      <c r="A37" s="85" t="s">
        <v>4124</v>
      </c>
      <c r="B37" s="85" t="s">
        <v>4838</v>
      </c>
      <c r="C37" s="85">
        <v>10</v>
      </c>
      <c r="D37" s="118">
        <v>0.00304898812468098</v>
      </c>
      <c r="E37" s="118">
        <v>2.3723859041996493</v>
      </c>
      <c r="F37" s="85" t="s">
        <v>5469</v>
      </c>
      <c r="G37" s="85" t="b">
        <v>0</v>
      </c>
      <c r="H37" s="85" t="b">
        <v>0</v>
      </c>
      <c r="I37" s="85" t="b">
        <v>0</v>
      </c>
      <c r="J37" s="85" t="b">
        <v>0</v>
      </c>
      <c r="K37" s="85" t="b">
        <v>0</v>
      </c>
      <c r="L37" s="85" t="b">
        <v>0</v>
      </c>
    </row>
    <row r="38" spans="1:12" ht="15">
      <c r="A38" s="85" t="s">
        <v>4838</v>
      </c>
      <c r="B38" s="85" t="s">
        <v>4863</v>
      </c>
      <c r="C38" s="85">
        <v>10</v>
      </c>
      <c r="D38" s="118">
        <v>0.00304898812468098</v>
      </c>
      <c r="E38" s="118">
        <v>2.5185139398778875</v>
      </c>
      <c r="F38" s="85" t="s">
        <v>5469</v>
      </c>
      <c r="G38" s="85" t="b">
        <v>0</v>
      </c>
      <c r="H38" s="85" t="b">
        <v>0</v>
      </c>
      <c r="I38" s="85" t="b">
        <v>0</v>
      </c>
      <c r="J38" s="85" t="b">
        <v>0</v>
      </c>
      <c r="K38" s="85" t="b">
        <v>0</v>
      </c>
      <c r="L38" s="85" t="b">
        <v>0</v>
      </c>
    </row>
    <row r="39" spans="1:12" ht="15">
      <c r="A39" s="85" t="s">
        <v>4134</v>
      </c>
      <c r="B39" s="85" t="s">
        <v>4135</v>
      </c>
      <c r="C39" s="85">
        <v>10</v>
      </c>
      <c r="D39" s="118">
        <v>0.00304898812468098</v>
      </c>
      <c r="E39" s="118">
        <v>2.6646419755561257</v>
      </c>
      <c r="F39" s="85" t="s">
        <v>5469</v>
      </c>
      <c r="G39" s="85" t="b">
        <v>0</v>
      </c>
      <c r="H39" s="85" t="b">
        <v>0</v>
      </c>
      <c r="I39" s="85" t="b">
        <v>0</v>
      </c>
      <c r="J39" s="85" t="b">
        <v>0</v>
      </c>
      <c r="K39" s="85" t="b">
        <v>0</v>
      </c>
      <c r="L39" s="85" t="b">
        <v>0</v>
      </c>
    </row>
    <row r="40" spans="1:12" ht="15">
      <c r="A40" s="85" t="s">
        <v>4132</v>
      </c>
      <c r="B40" s="85" t="s">
        <v>4127</v>
      </c>
      <c r="C40" s="85">
        <v>9</v>
      </c>
      <c r="D40" s="118">
        <v>0.0028274362895547305</v>
      </c>
      <c r="E40" s="118">
        <v>2.5049411326886135</v>
      </c>
      <c r="F40" s="85" t="s">
        <v>5469</v>
      </c>
      <c r="G40" s="85" t="b">
        <v>0</v>
      </c>
      <c r="H40" s="85" t="b">
        <v>0</v>
      </c>
      <c r="I40" s="85" t="b">
        <v>0</v>
      </c>
      <c r="J40" s="85" t="b">
        <v>0</v>
      </c>
      <c r="K40" s="85" t="b">
        <v>0</v>
      </c>
      <c r="L40" s="85" t="b">
        <v>0</v>
      </c>
    </row>
    <row r="41" spans="1:12" ht="15">
      <c r="A41" s="85" t="s">
        <v>4130</v>
      </c>
      <c r="B41" s="85" t="s">
        <v>4867</v>
      </c>
      <c r="C41" s="85">
        <v>9</v>
      </c>
      <c r="D41" s="118">
        <v>0.0028274362895547305</v>
      </c>
      <c r="E41" s="118">
        <v>2.4885507165004443</v>
      </c>
      <c r="F41" s="85" t="s">
        <v>5469</v>
      </c>
      <c r="G41" s="85" t="b">
        <v>0</v>
      </c>
      <c r="H41" s="85" t="b">
        <v>0</v>
      </c>
      <c r="I41" s="85" t="b">
        <v>0</v>
      </c>
      <c r="J41" s="85" t="b">
        <v>0</v>
      </c>
      <c r="K41" s="85" t="b">
        <v>0</v>
      </c>
      <c r="L41" s="85" t="b">
        <v>0</v>
      </c>
    </row>
    <row r="42" spans="1:12" ht="15">
      <c r="A42" s="85" t="s">
        <v>4846</v>
      </c>
      <c r="B42" s="85" t="s">
        <v>4840</v>
      </c>
      <c r="C42" s="85">
        <v>9</v>
      </c>
      <c r="D42" s="118">
        <v>0.0028274362895547305</v>
      </c>
      <c r="E42" s="118">
        <v>2.4605219929002007</v>
      </c>
      <c r="F42" s="85" t="s">
        <v>5469</v>
      </c>
      <c r="G42" s="85" t="b">
        <v>0</v>
      </c>
      <c r="H42" s="85" t="b">
        <v>0</v>
      </c>
      <c r="I42" s="85" t="b">
        <v>0</v>
      </c>
      <c r="J42" s="85" t="b">
        <v>0</v>
      </c>
      <c r="K42" s="85" t="b">
        <v>0</v>
      </c>
      <c r="L42" s="85" t="b">
        <v>0</v>
      </c>
    </row>
    <row r="43" spans="1:12" ht="15">
      <c r="A43" s="85" t="s">
        <v>373</v>
      </c>
      <c r="B43" s="85" t="s">
        <v>4119</v>
      </c>
      <c r="C43" s="85">
        <v>9</v>
      </c>
      <c r="D43" s="118">
        <v>0.0028274362895547305</v>
      </c>
      <c r="E43" s="118">
        <v>2.6232492903979003</v>
      </c>
      <c r="F43" s="85" t="s">
        <v>5469</v>
      </c>
      <c r="G43" s="85" t="b">
        <v>0</v>
      </c>
      <c r="H43" s="85" t="b">
        <v>0</v>
      </c>
      <c r="I43" s="85" t="b">
        <v>0</v>
      </c>
      <c r="J43" s="85" t="b">
        <v>0</v>
      </c>
      <c r="K43" s="85" t="b">
        <v>0</v>
      </c>
      <c r="L43" s="85" t="b">
        <v>0</v>
      </c>
    </row>
    <row r="44" spans="1:12" ht="15">
      <c r="A44" s="85" t="s">
        <v>4085</v>
      </c>
      <c r="B44" s="85" t="s">
        <v>4084</v>
      </c>
      <c r="C44" s="85">
        <v>9</v>
      </c>
      <c r="D44" s="118">
        <v>0.0028274362895547305</v>
      </c>
      <c r="E44" s="118">
        <v>0.6137039724916701</v>
      </c>
      <c r="F44" s="85" t="s">
        <v>5469</v>
      </c>
      <c r="G44" s="85" t="b">
        <v>0</v>
      </c>
      <c r="H44" s="85" t="b">
        <v>0</v>
      </c>
      <c r="I44" s="85" t="b">
        <v>0</v>
      </c>
      <c r="J44" s="85" t="b">
        <v>0</v>
      </c>
      <c r="K44" s="85" t="b">
        <v>0</v>
      </c>
      <c r="L44" s="85" t="b">
        <v>0</v>
      </c>
    </row>
    <row r="45" spans="1:12" ht="15">
      <c r="A45" s="85" t="s">
        <v>4136</v>
      </c>
      <c r="B45" s="85" t="s">
        <v>4137</v>
      </c>
      <c r="C45" s="85">
        <v>9</v>
      </c>
      <c r="D45" s="118">
        <v>0.0028274362895547305</v>
      </c>
      <c r="E45" s="118">
        <v>2.7103994661168005</v>
      </c>
      <c r="F45" s="85" t="s">
        <v>5469</v>
      </c>
      <c r="G45" s="85" t="b">
        <v>0</v>
      </c>
      <c r="H45" s="85" t="b">
        <v>0</v>
      </c>
      <c r="I45" s="85" t="b">
        <v>0</v>
      </c>
      <c r="J45" s="85" t="b">
        <v>0</v>
      </c>
      <c r="K45" s="85" t="b">
        <v>0</v>
      </c>
      <c r="L45" s="85" t="b">
        <v>0</v>
      </c>
    </row>
    <row r="46" spans="1:12" ht="15">
      <c r="A46" s="85" t="s">
        <v>4013</v>
      </c>
      <c r="B46" s="85" t="s">
        <v>4876</v>
      </c>
      <c r="C46" s="85">
        <v>8</v>
      </c>
      <c r="D46" s="118">
        <v>0.0025960980294076966</v>
      </c>
      <c r="E46" s="118">
        <v>2.2332782113971383</v>
      </c>
      <c r="F46" s="85" t="s">
        <v>5469</v>
      </c>
      <c r="G46" s="85" t="b">
        <v>0</v>
      </c>
      <c r="H46" s="85" t="b">
        <v>0</v>
      </c>
      <c r="I46" s="85" t="b">
        <v>0</v>
      </c>
      <c r="J46" s="85" t="b">
        <v>0</v>
      </c>
      <c r="K46" s="85" t="b">
        <v>0</v>
      </c>
      <c r="L46" s="85" t="b">
        <v>0</v>
      </c>
    </row>
    <row r="47" spans="1:12" ht="15">
      <c r="A47" s="85" t="s">
        <v>4853</v>
      </c>
      <c r="B47" s="85" t="s">
        <v>4116</v>
      </c>
      <c r="C47" s="85">
        <v>8</v>
      </c>
      <c r="D47" s="118">
        <v>0.0025960980294076966</v>
      </c>
      <c r="E47" s="118">
        <v>2.322219294733919</v>
      </c>
      <c r="F47" s="85" t="s">
        <v>5469</v>
      </c>
      <c r="G47" s="85" t="b">
        <v>0</v>
      </c>
      <c r="H47" s="85" t="b">
        <v>0</v>
      </c>
      <c r="I47" s="85" t="b">
        <v>0</v>
      </c>
      <c r="J47" s="85" t="b">
        <v>0</v>
      </c>
      <c r="K47" s="85" t="b">
        <v>0</v>
      </c>
      <c r="L47" s="85" t="b">
        <v>0</v>
      </c>
    </row>
    <row r="48" spans="1:12" ht="15">
      <c r="A48" s="85" t="s">
        <v>4878</v>
      </c>
      <c r="B48" s="85" t="s">
        <v>4879</v>
      </c>
      <c r="C48" s="85">
        <v>8</v>
      </c>
      <c r="D48" s="118">
        <v>0.0025960980294076966</v>
      </c>
      <c r="E48" s="118">
        <v>2.761551988564182</v>
      </c>
      <c r="F48" s="85" t="s">
        <v>5469</v>
      </c>
      <c r="G48" s="85" t="b">
        <v>0</v>
      </c>
      <c r="H48" s="85" t="b">
        <v>0</v>
      </c>
      <c r="I48" s="85" t="b">
        <v>0</v>
      </c>
      <c r="J48" s="85" t="b">
        <v>0</v>
      </c>
      <c r="K48" s="85" t="b">
        <v>0</v>
      </c>
      <c r="L48" s="85" t="b">
        <v>0</v>
      </c>
    </row>
    <row r="49" spans="1:12" ht="15">
      <c r="A49" s="85" t="s">
        <v>4879</v>
      </c>
      <c r="B49" s="85" t="s">
        <v>4880</v>
      </c>
      <c r="C49" s="85">
        <v>8</v>
      </c>
      <c r="D49" s="118">
        <v>0.0025960980294076966</v>
      </c>
      <c r="E49" s="118">
        <v>2.761551988564182</v>
      </c>
      <c r="F49" s="85" t="s">
        <v>5469</v>
      </c>
      <c r="G49" s="85" t="b">
        <v>0</v>
      </c>
      <c r="H49" s="85" t="b">
        <v>0</v>
      </c>
      <c r="I49" s="85" t="b">
        <v>0</v>
      </c>
      <c r="J49" s="85" t="b">
        <v>0</v>
      </c>
      <c r="K49" s="85" t="b">
        <v>0</v>
      </c>
      <c r="L49" s="85" t="b">
        <v>0</v>
      </c>
    </row>
    <row r="50" spans="1:12" ht="15">
      <c r="A50" s="85" t="s">
        <v>4880</v>
      </c>
      <c r="B50" s="85" t="s">
        <v>4854</v>
      </c>
      <c r="C50" s="85">
        <v>8</v>
      </c>
      <c r="D50" s="118">
        <v>0.0025960980294076966</v>
      </c>
      <c r="E50" s="118">
        <v>2.6232492903979003</v>
      </c>
      <c r="F50" s="85" t="s">
        <v>5469</v>
      </c>
      <c r="G50" s="85" t="b">
        <v>0</v>
      </c>
      <c r="H50" s="85" t="b">
        <v>0</v>
      </c>
      <c r="I50" s="85" t="b">
        <v>0</v>
      </c>
      <c r="J50" s="85" t="b">
        <v>0</v>
      </c>
      <c r="K50" s="85" t="b">
        <v>0</v>
      </c>
      <c r="L50" s="85" t="b">
        <v>0</v>
      </c>
    </row>
    <row r="51" spans="1:12" ht="15">
      <c r="A51" s="85" t="s">
        <v>4854</v>
      </c>
      <c r="B51" s="85" t="s">
        <v>4870</v>
      </c>
      <c r="C51" s="85">
        <v>8</v>
      </c>
      <c r="D51" s="118">
        <v>0.0025960980294076966</v>
      </c>
      <c r="E51" s="118">
        <v>2.5720967679505193</v>
      </c>
      <c r="F51" s="85" t="s">
        <v>5469</v>
      </c>
      <c r="G51" s="85" t="b">
        <v>0</v>
      </c>
      <c r="H51" s="85" t="b">
        <v>0</v>
      </c>
      <c r="I51" s="85" t="b">
        <v>0</v>
      </c>
      <c r="J51" s="85" t="b">
        <v>0</v>
      </c>
      <c r="K51" s="85" t="b">
        <v>0</v>
      </c>
      <c r="L51" s="85" t="b">
        <v>0</v>
      </c>
    </row>
    <row r="52" spans="1:12" ht="15">
      <c r="A52" s="85" t="s">
        <v>4870</v>
      </c>
      <c r="B52" s="85" t="s">
        <v>329</v>
      </c>
      <c r="C52" s="85">
        <v>8</v>
      </c>
      <c r="D52" s="118">
        <v>0.0025960980294076966</v>
      </c>
      <c r="E52" s="118">
        <v>2.7103994661168005</v>
      </c>
      <c r="F52" s="85" t="s">
        <v>5469</v>
      </c>
      <c r="G52" s="85" t="b">
        <v>0</v>
      </c>
      <c r="H52" s="85" t="b">
        <v>0</v>
      </c>
      <c r="I52" s="85" t="b">
        <v>0</v>
      </c>
      <c r="J52" s="85" t="b">
        <v>0</v>
      </c>
      <c r="K52" s="85" t="b">
        <v>0</v>
      </c>
      <c r="L52" s="85" t="b">
        <v>0</v>
      </c>
    </row>
    <row r="53" spans="1:12" ht="15">
      <c r="A53" s="85" t="s">
        <v>4117</v>
      </c>
      <c r="B53" s="85" t="s">
        <v>4881</v>
      </c>
      <c r="C53" s="85">
        <v>8</v>
      </c>
      <c r="D53" s="118">
        <v>0.0025960980294076966</v>
      </c>
      <c r="E53" s="118">
        <v>2.342422680822206</v>
      </c>
      <c r="F53" s="85" t="s">
        <v>5469</v>
      </c>
      <c r="G53" s="85" t="b">
        <v>0</v>
      </c>
      <c r="H53" s="85" t="b">
        <v>0</v>
      </c>
      <c r="I53" s="85" t="b">
        <v>0</v>
      </c>
      <c r="J53" s="85" t="b">
        <v>0</v>
      </c>
      <c r="K53" s="85" t="b">
        <v>0</v>
      </c>
      <c r="L53" s="85" t="b">
        <v>0</v>
      </c>
    </row>
    <row r="54" spans="1:12" ht="15">
      <c r="A54" s="85" t="s">
        <v>4881</v>
      </c>
      <c r="B54" s="85" t="s">
        <v>4882</v>
      </c>
      <c r="C54" s="85">
        <v>8</v>
      </c>
      <c r="D54" s="118">
        <v>0.0025960980294076966</v>
      </c>
      <c r="E54" s="118">
        <v>2.761551988564182</v>
      </c>
      <c r="F54" s="85" t="s">
        <v>5469</v>
      </c>
      <c r="G54" s="85" t="b">
        <v>0</v>
      </c>
      <c r="H54" s="85" t="b">
        <v>0</v>
      </c>
      <c r="I54" s="85" t="b">
        <v>0</v>
      </c>
      <c r="J54" s="85" t="b">
        <v>0</v>
      </c>
      <c r="K54" s="85" t="b">
        <v>0</v>
      </c>
      <c r="L54" s="85" t="b">
        <v>0</v>
      </c>
    </row>
    <row r="55" spans="1:12" ht="15">
      <c r="A55" s="85" t="s">
        <v>4882</v>
      </c>
      <c r="B55" s="85" t="s">
        <v>401</v>
      </c>
      <c r="C55" s="85">
        <v>8</v>
      </c>
      <c r="D55" s="118">
        <v>0.0025960980294076966</v>
      </c>
      <c r="E55" s="118">
        <v>2.6232492903979003</v>
      </c>
      <c r="F55" s="85" t="s">
        <v>5469</v>
      </c>
      <c r="G55" s="85" t="b">
        <v>0</v>
      </c>
      <c r="H55" s="85" t="b">
        <v>0</v>
      </c>
      <c r="I55" s="85" t="b">
        <v>0</v>
      </c>
      <c r="J55" s="85" t="b">
        <v>0</v>
      </c>
      <c r="K55" s="85" t="b">
        <v>0</v>
      </c>
      <c r="L55" s="85" t="b">
        <v>0</v>
      </c>
    </row>
    <row r="56" spans="1:12" ht="15">
      <c r="A56" s="85" t="s">
        <v>401</v>
      </c>
      <c r="B56" s="85" t="s">
        <v>4883</v>
      </c>
      <c r="C56" s="85">
        <v>8</v>
      </c>
      <c r="D56" s="118">
        <v>0.0025960980294076966</v>
      </c>
      <c r="E56" s="118">
        <v>2.3858883746032964</v>
      </c>
      <c r="F56" s="85" t="s">
        <v>5469</v>
      </c>
      <c r="G56" s="85" t="b">
        <v>0</v>
      </c>
      <c r="H56" s="85" t="b">
        <v>0</v>
      </c>
      <c r="I56" s="85" t="b">
        <v>0</v>
      </c>
      <c r="J56" s="85" t="b">
        <v>0</v>
      </c>
      <c r="K56" s="85" t="b">
        <v>0</v>
      </c>
      <c r="L56" s="85" t="b">
        <v>0</v>
      </c>
    </row>
    <row r="57" spans="1:12" ht="15">
      <c r="A57" s="85" t="s">
        <v>4883</v>
      </c>
      <c r="B57" s="85" t="s">
        <v>4884</v>
      </c>
      <c r="C57" s="85">
        <v>8</v>
      </c>
      <c r="D57" s="118">
        <v>0.0025960980294076966</v>
      </c>
      <c r="E57" s="118">
        <v>2.761551988564182</v>
      </c>
      <c r="F57" s="85" t="s">
        <v>5469</v>
      </c>
      <c r="G57" s="85" t="b">
        <v>0</v>
      </c>
      <c r="H57" s="85" t="b">
        <v>0</v>
      </c>
      <c r="I57" s="85" t="b">
        <v>0</v>
      </c>
      <c r="J57" s="85" t="b">
        <v>0</v>
      </c>
      <c r="K57" s="85" t="b">
        <v>0</v>
      </c>
      <c r="L57" s="85" t="b">
        <v>0</v>
      </c>
    </row>
    <row r="58" spans="1:12" ht="15">
      <c r="A58" s="85" t="s">
        <v>4884</v>
      </c>
      <c r="B58" s="85" t="s">
        <v>4885</v>
      </c>
      <c r="C58" s="85">
        <v>8</v>
      </c>
      <c r="D58" s="118">
        <v>0.0025960980294076966</v>
      </c>
      <c r="E58" s="118">
        <v>2.761551988564182</v>
      </c>
      <c r="F58" s="85" t="s">
        <v>5469</v>
      </c>
      <c r="G58" s="85" t="b">
        <v>0</v>
      </c>
      <c r="H58" s="85" t="b">
        <v>0</v>
      </c>
      <c r="I58" s="85" t="b">
        <v>0</v>
      </c>
      <c r="J58" s="85" t="b">
        <v>0</v>
      </c>
      <c r="K58" s="85" t="b">
        <v>0</v>
      </c>
      <c r="L58" s="85" t="b">
        <v>0</v>
      </c>
    </row>
    <row r="59" spans="1:12" ht="15">
      <c r="A59" s="85" t="s">
        <v>4885</v>
      </c>
      <c r="B59" s="85" t="s">
        <v>4886</v>
      </c>
      <c r="C59" s="85">
        <v>8</v>
      </c>
      <c r="D59" s="118">
        <v>0.0025960980294076966</v>
      </c>
      <c r="E59" s="118">
        <v>2.761551988564182</v>
      </c>
      <c r="F59" s="85" t="s">
        <v>5469</v>
      </c>
      <c r="G59" s="85" t="b">
        <v>0</v>
      </c>
      <c r="H59" s="85" t="b">
        <v>0</v>
      </c>
      <c r="I59" s="85" t="b">
        <v>0</v>
      </c>
      <c r="J59" s="85" t="b">
        <v>0</v>
      </c>
      <c r="K59" s="85" t="b">
        <v>0</v>
      </c>
      <c r="L59" s="85" t="b">
        <v>0</v>
      </c>
    </row>
    <row r="60" spans="1:12" ht="15">
      <c r="A60" s="85" t="s">
        <v>4867</v>
      </c>
      <c r="B60" s="85" t="s">
        <v>4888</v>
      </c>
      <c r="C60" s="85">
        <v>8</v>
      </c>
      <c r="D60" s="118">
        <v>0.0025960980294076966</v>
      </c>
      <c r="E60" s="118">
        <v>2.761551988564182</v>
      </c>
      <c r="F60" s="85" t="s">
        <v>5469</v>
      </c>
      <c r="G60" s="85" t="b">
        <v>0</v>
      </c>
      <c r="H60" s="85" t="b">
        <v>0</v>
      </c>
      <c r="I60" s="85" t="b">
        <v>0</v>
      </c>
      <c r="J60" s="85" t="b">
        <v>0</v>
      </c>
      <c r="K60" s="85" t="b">
        <v>0</v>
      </c>
      <c r="L60" s="85" t="b">
        <v>0</v>
      </c>
    </row>
    <row r="61" spans="1:12" ht="15">
      <c r="A61" s="85" t="s">
        <v>4862</v>
      </c>
      <c r="B61" s="85" t="s">
        <v>4084</v>
      </c>
      <c r="C61" s="85">
        <v>8</v>
      </c>
      <c r="D61" s="118">
        <v>0.0025960980294076966</v>
      </c>
      <c r="E61" s="118">
        <v>1.2253092817258628</v>
      </c>
      <c r="F61" s="85" t="s">
        <v>5469</v>
      </c>
      <c r="G61" s="85" t="b">
        <v>0</v>
      </c>
      <c r="H61" s="85" t="b">
        <v>0</v>
      </c>
      <c r="I61" s="85" t="b">
        <v>0</v>
      </c>
      <c r="J61" s="85" t="b">
        <v>0</v>
      </c>
      <c r="K61" s="85" t="b">
        <v>0</v>
      </c>
      <c r="L61" s="85" t="b">
        <v>0</v>
      </c>
    </row>
    <row r="62" spans="1:12" ht="15">
      <c r="A62" s="85" t="s">
        <v>4837</v>
      </c>
      <c r="B62" s="85" t="s">
        <v>4843</v>
      </c>
      <c r="C62" s="85">
        <v>8</v>
      </c>
      <c r="D62" s="118">
        <v>0.0025960980294076966</v>
      </c>
      <c r="E62" s="118">
        <v>2.342422680822206</v>
      </c>
      <c r="F62" s="85" t="s">
        <v>5469</v>
      </c>
      <c r="G62" s="85" t="b">
        <v>0</v>
      </c>
      <c r="H62" s="85" t="b">
        <v>0</v>
      </c>
      <c r="I62" s="85" t="b">
        <v>0</v>
      </c>
      <c r="J62" s="85" t="b">
        <v>0</v>
      </c>
      <c r="K62" s="85" t="b">
        <v>0</v>
      </c>
      <c r="L62" s="85" t="b">
        <v>0</v>
      </c>
    </row>
    <row r="63" spans="1:12" ht="15">
      <c r="A63" s="85" t="s">
        <v>4138</v>
      </c>
      <c r="B63" s="85" t="s">
        <v>4136</v>
      </c>
      <c r="C63" s="85">
        <v>8</v>
      </c>
      <c r="D63" s="118">
        <v>0.0025960980294076966</v>
      </c>
      <c r="E63" s="118">
        <v>2.7103994661168005</v>
      </c>
      <c r="F63" s="85" t="s">
        <v>5469</v>
      </c>
      <c r="G63" s="85" t="b">
        <v>0</v>
      </c>
      <c r="H63" s="85" t="b">
        <v>0</v>
      </c>
      <c r="I63" s="85" t="b">
        <v>0</v>
      </c>
      <c r="J63" s="85" t="b">
        <v>0</v>
      </c>
      <c r="K63" s="85" t="b">
        <v>0</v>
      </c>
      <c r="L63" s="85" t="b">
        <v>0</v>
      </c>
    </row>
    <row r="64" spans="1:12" ht="15">
      <c r="A64" s="85" t="s">
        <v>4859</v>
      </c>
      <c r="B64" s="85" t="s">
        <v>4893</v>
      </c>
      <c r="C64" s="85">
        <v>8</v>
      </c>
      <c r="D64" s="118">
        <v>0.0025960980294076966</v>
      </c>
      <c r="E64" s="118">
        <v>2.7103994661168005</v>
      </c>
      <c r="F64" s="85" t="s">
        <v>5469</v>
      </c>
      <c r="G64" s="85" t="b">
        <v>0</v>
      </c>
      <c r="H64" s="85" t="b">
        <v>0</v>
      </c>
      <c r="I64" s="85" t="b">
        <v>0</v>
      </c>
      <c r="J64" s="85" t="b">
        <v>0</v>
      </c>
      <c r="K64" s="85" t="b">
        <v>0</v>
      </c>
      <c r="L64" s="85" t="b">
        <v>0</v>
      </c>
    </row>
    <row r="65" spans="1:12" ht="15">
      <c r="A65" s="85" t="s">
        <v>4893</v>
      </c>
      <c r="B65" s="85" t="s">
        <v>4894</v>
      </c>
      <c r="C65" s="85">
        <v>8</v>
      </c>
      <c r="D65" s="118">
        <v>0.0025960980294076966</v>
      </c>
      <c r="E65" s="118">
        <v>2.761551988564182</v>
      </c>
      <c r="F65" s="85" t="s">
        <v>5469</v>
      </c>
      <c r="G65" s="85" t="b">
        <v>0</v>
      </c>
      <c r="H65" s="85" t="b">
        <v>0</v>
      </c>
      <c r="I65" s="85" t="b">
        <v>0</v>
      </c>
      <c r="J65" s="85" t="b">
        <v>0</v>
      </c>
      <c r="K65" s="85" t="b">
        <v>0</v>
      </c>
      <c r="L65" s="85" t="b">
        <v>0</v>
      </c>
    </row>
    <row r="66" spans="1:12" ht="15">
      <c r="A66" s="85" t="s">
        <v>4894</v>
      </c>
      <c r="B66" s="85" t="s">
        <v>4895</v>
      </c>
      <c r="C66" s="85">
        <v>8</v>
      </c>
      <c r="D66" s="118">
        <v>0.0025960980294076966</v>
      </c>
      <c r="E66" s="118">
        <v>2.761551988564182</v>
      </c>
      <c r="F66" s="85" t="s">
        <v>5469</v>
      </c>
      <c r="G66" s="85" t="b">
        <v>0</v>
      </c>
      <c r="H66" s="85" t="b">
        <v>0</v>
      </c>
      <c r="I66" s="85" t="b">
        <v>0</v>
      </c>
      <c r="J66" s="85" t="b">
        <v>0</v>
      </c>
      <c r="K66" s="85" t="b">
        <v>0</v>
      </c>
      <c r="L66" s="85" t="b">
        <v>0</v>
      </c>
    </row>
    <row r="67" spans="1:12" ht="15">
      <c r="A67" s="85" t="s">
        <v>4895</v>
      </c>
      <c r="B67" s="85" t="s">
        <v>4896</v>
      </c>
      <c r="C67" s="85">
        <v>8</v>
      </c>
      <c r="D67" s="118">
        <v>0.0025960980294076966</v>
      </c>
      <c r="E67" s="118">
        <v>2.761551988564182</v>
      </c>
      <c r="F67" s="85" t="s">
        <v>5469</v>
      </c>
      <c r="G67" s="85" t="b">
        <v>0</v>
      </c>
      <c r="H67" s="85" t="b">
        <v>0</v>
      </c>
      <c r="I67" s="85" t="b">
        <v>0</v>
      </c>
      <c r="J67" s="85" t="b">
        <v>0</v>
      </c>
      <c r="K67" s="85" t="b">
        <v>0</v>
      </c>
      <c r="L67" s="85" t="b">
        <v>0</v>
      </c>
    </row>
    <row r="68" spans="1:12" ht="15">
      <c r="A68" s="85" t="s">
        <v>4896</v>
      </c>
      <c r="B68" s="85" t="s">
        <v>4897</v>
      </c>
      <c r="C68" s="85">
        <v>8</v>
      </c>
      <c r="D68" s="118">
        <v>0.0025960980294076966</v>
      </c>
      <c r="E68" s="118">
        <v>2.761551988564182</v>
      </c>
      <c r="F68" s="85" t="s">
        <v>5469</v>
      </c>
      <c r="G68" s="85" t="b">
        <v>0</v>
      </c>
      <c r="H68" s="85" t="b">
        <v>0</v>
      </c>
      <c r="I68" s="85" t="b">
        <v>0</v>
      </c>
      <c r="J68" s="85" t="b">
        <v>0</v>
      </c>
      <c r="K68" s="85" t="b">
        <v>1</v>
      </c>
      <c r="L68" s="85" t="b">
        <v>0</v>
      </c>
    </row>
    <row r="69" spans="1:12" ht="15">
      <c r="A69" s="85" t="s">
        <v>4897</v>
      </c>
      <c r="B69" s="85" t="s">
        <v>910</v>
      </c>
      <c r="C69" s="85">
        <v>8</v>
      </c>
      <c r="D69" s="118">
        <v>0.0025960980294076966</v>
      </c>
      <c r="E69" s="118">
        <v>1.7455638831800515</v>
      </c>
      <c r="F69" s="85" t="s">
        <v>5469</v>
      </c>
      <c r="G69" s="85" t="b">
        <v>0</v>
      </c>
      <c r="H69" s="85" t="b">
        <v>1</v>
      </c>
      <c r="I69" s="85" t="b">
        <v>0</v>
      </c>
      <c r="J69" s="85" t="b">
        <v>0</v>
      </c>
      <c r="K69" s="85" t="b">
        <v>0</v>
      </c>
      <c r="L69" s="85" t="b">
        <v>0</v>
      </c>
    </row>
    <row r="70" spans="1:12" ht="15">
      <c r="A70" s="85" t="s">
        <v>910</v>
      </c>
      <c r="B70" s="85" t="s">
        <v>4898</v>
      </c>
      <c r="C70" s="85">
        <v>8</v>
      </c>
      <c r="D70" s="118">
        <v>0.0025960980294076966</v>
      </c>
      <c r="E70" s="118">
        <v>1.7352230498418328</v>
      </c>
      <c r="F70" s="85" t="s">
        <v>5469</v>
      </c>
      <c r="G70" s="85" t="b">
        <v>0</v>
      </c>
      <c r="H70" s="85" t="b">
        <v>0</v>
      </c>
      <c r="I70" s="85" t="b">
        <v>0</v>
      </c>
      <c r="J70" s="85" t="b">
        <v>0</v>
      </c>
      <c r="K70" s="85" t="b">
        <v>0</v>
      </c>
      <c r="L70" s="85" t="b">
        <v>0</v>
      </c>
    </row>
    <row r="71" spans="1:12" ht="15">
      <c r="A71" s="85" t="s">
        <v>4898</v>
      </c>
      <c r="B71" s="85" t="s">
        <v>4834</v>
      </c>
      <c r="C71" s="85">
        <v>8</v>
      </c>
      <c r="D71" s="118">
        <v>0.0025960980294076966</v>
      </c>
      <c r="E71" s="118">
        <v>2.4885507165004443</v>
      </c>
      <c r="F71" s="85" t="s">
        <v>5469</v>
      </c>
      <c r="G71" s="85" t="b">
        <v>0</v>
      </c>
      <c r="H71" s="85" t="b">
        <v>0</v>
      </c>
      <c r="I71" s="85" t="b">
        <v>0</v>
      </c>
      <c r="J71" s="85" t="b">
        <v>0</v>
      </c>
      <c r="K71" s="85" t="b">
        <v>0</v>
      </c>
      <c r="L71" s="85" t="b">
        <v>0</v>
      </c>
    </row>
    <row r="72" spans="1:12" ht="15">
      <c r="A72" s="85" t="s">
        <v>4834</v>
      </c>
      <c r="B72" s="85" t="s">
        <v>4084</v>
      </c>
      <c r="C72" s="85">
        <v>8</v>
      </c>
      <c r="D72" s="118">
        <v>0.0025960980294076966</v>
      </c>
      <c r="E72" s="118">
        <v>1.146128035678238</v>
      </c>
      <c r="F72" s="85" t="s">
        <v>5469</v>
      </c>
      <c r="G72" s="85" t="b">
        <v>0</v>
      </c>
      <c r="H72" s="85" t="b">
        <v>0</v>
      </c>
      <c r="I72" s="85" t="b">
        <v>0</v>
      </c>
      <c r="J72" s="85" t="b">
        <v>0</v>
      </c>
      <c r="K72" s="85" t="b">
        <v>0</v>
      </c>
      <c r="L72" s="85" t="b">
        <v>0</v>
      </c>
    </row>
    <row r="73" spans="1:12" ht="15">
      <c r="A73" s="85" t="s">
        <v>4084</v>
      </c>
      <c r="B73" s="85" t="s">
        <v>4836</v>
      </c>
      <c r="C73" s="85">
        <v>8</v>
      </c>
      <c r="D73" s="118">
        <v>0.0025960980294076966</v>
      </c>
      <c r="E73" s="118">
        <v>1.1106073362446602</v>
      </c>
      <c r="F73" s="85" t="s">
        <v>5469</v>
      </c>
      <c r="G73" s="85" t="b">
        <v>0</v>
      </c>
      <c r="H73" s="85" t="b">
        <v>0</v>
      </c>
      <c r="I73" s="85" t="b">
        <v>0</v>
      </c>
      <c r="J73" s="85" t="b">
        <v>0</v>
      </c>
      <c r="K73" s="85" t="b">
        <v>0</v>
      </c>
      <c r="L73" s="85" t="b">
        <v>0</v>
      </c>
    </row>
    <row r="74" spans="1:12" ht="15">
      <c r="A74" s="85" t="s">
        <v>4865</v>
      </c>
      <c r="B74" s="85" t="s">
        <v>436</v>
      </c>
      <c r="C74" s="85">
        <v>8</v>
      </c>
      <c r="D74" s="118">
        <v>0.0025960980294076966</v>
      </c>
      <c r="E74" s="118">
        <v>2.6646419755561257</v>
      </c>
      <c r="F74" s="85" t="s">
        <v>5469</v>
      </c>
      <c r="G74" s="85" t="b">
        <v>0</v>
      </c>
      <c r="H74" s="85" t="b">
        <v>0</v>
      </c>
      <c r="I74" s="85" t="b">
        <v>0</v>
      </c>
      <c r="J74" s="85" t="b">
        <v>0</v>
      </c>
      <c r="K74" s="85" t="b">
        <v>0</v>
      </c>
      <c r="L74" s="85" t="b">
        <v>0</v>
      </c>
    </row>
    <row r="75" spans="1:12" ht="15">
      <c r="A75" s="85" t="s">
        <v>436</v>
      </c>
      <c r="B75" s="85" t="s">
        <v>4860</v>
      </c>
      <c r="C75" s="85">
        <v>8</v>
      </c>
      <c r="D75" s="118">
        <v>0.0025960980294076966</v>
      </c>
      <c r="E75" s="118">
        <v>2.6646419755561257</v>
      </c>
      <c r="F75" s="85" t="s">
        <v>5469</v>
      </c>
      <c r="G75" s="85" t="b">
        <v>0</v>
      </c>
      <c r="H75" s="85" t="b">
        <v>0</v>
      </c>
      <c r="I75" s="85" t="b">
        <v>0</v>
      </c>
      <c r="J75" s="85" t="b">
        <v>0</v>
      </c>
      <c r="K75" s="85" t="b">
        <v>0</v>
      </c>
      <c r="L75" s="85" t="b">
        <v>0</v>
      </c>
    </row>
    <row r="76" spans="1:12" ht="15">
      <c r="A76" s="85" t="s">
        <v>4860</v>
      </c>
      <c r="B76" s="85" t="s">
        <v>4899</v>
      </c>
      <c r="C76" s="85">
        <v>8</v>
      </c>
      <c r="D76" s="118">
        <v>0.0025960980294076966</v>
      </c>
      <c r="E76" s="118">
        <v>2.6232492903979003</v>
      </c>
      <c r="F76" s="85" t="s">
        <v>5469</v>
      </c>
      <c r="G76" s="85" t="b">
        <v>0</v>
      </c>
      <c r="H76" s="85" t="b">
        <v>0</v>
      </c>
      <c r="I76" s="85" t="b">
        <v>0</v>
      </c>
      <c r="J76" s="85" t="b">
        <v>0</v>
      </c>
      <c r="K76" s="85" t="b">
        <v>0</v>
      </c>
      <c r="L76" s="85" t="b">
        <v>0</v>
      </c>
    </row>
    <row r="77" spans="1:12" ht="15">
      <c r="A77" s="85" t="s">
        <v>4899</v>
      </c>
      <c r="B77" s="85" t="s">
        <v>4900</v>
      </c>
      <c r="C77" s="85">
        <v>8</v>
      </c>
      <c r="D77" s="118">
        <v>0.0025960980294076966</v>
      </c>
      <c r="E77" s="118">
        <v>2.761551988564182</v>
      </c>
      <c r="F77" s="85" t="s">
        <v>5469</v>
      </c>
      <c r="G77" s="85" t="b">
        <v>0</v>
      </c>
      <c r="H77" s="85" t="b">
        <v>0</v>
      </c>
      <c r="I77" s="85" t="b">
        <v>0</v>
      </c>
      <c r="J77" s="85" t="b">
        <v>0</v>
      </c>
      <c r="K77" s="85" t="b">
        <v>0</v>
      </c>
      <c r="L77" s="85" t="b">
        <v>0</v>
      </c>
    </row>
    <row r="78" spans="1:12" ht="15">
      <c r="A78" s="85" t="s">
        <v>4900</v>
      </c>
      <c r="B78" s="85" t="s">
        <v>4901</v>
      </c>
      <c r="C78" s="85">
        <v>8</v>
      </c>
      <c r="D78" s="118">
        <v>0.0025960980294076966</v>
      </c>
      <c r="E78" s="118">
        <v>2.761551988564182</v>
      </c>
      <c r="F78" s="85" t="s">
        <v>5469</v>
      </c>
      <c r="G78" s="85" t="b">
        <v>0</v>
      </c>
      <c r="H78" s="85" t="b">
        <v>0</v>
      </c>
      <c r="I78" s="85" t="b">
        <v>0</v>
      </c>
      <c r="J78" s="85" t="b">
        <v>0</v>
      </c>
      <c r="K78" s="85" t="b">
        <v>0</v>
      </c>
      <c r="L78" s="85" t="b">
        <v>0</v>
      </c>
    </row>
    <row r="79" spans="1:12" ht="15">
      <c r="A79" s="85" t="s">
        <v>4901</v>
      </c>
      <c r="B79" s="85" t="s">
        <v>4869</v>
      </c>
      <c r="C79" s="85">
        <v>8</v>
      </c>
      <c r="D79" s="118">
        <v>0.0025960980294076966</v>
      </c>
      <c r="E79" s="118">
        <v>2.7103994661168005</v>
      </c>
      <c r="F79" s="85" t="s">
        <v>5469</v>
      </c>
      <c r="G79" s="85" t="b">
        <v>0</v>
      </c>
      <c r="H79" s="85" t="b">
        <v>0</v>
      </c>
      <c r="I79" s="85" t="b">
        <v>0</v>
      </c>
      <c r="J79" s="85" t="b">
        <v>0</v>
      </c>
      <c r="K79" s="85" t="b">
        <v>0</v>
      </c>
      <c r="L79" s="85" t="b">
        <v>0</v>
      </c>
    </row>
    <row r="80" spans="1:12" ht="15">
      <c r="A80" s="85" t="s">
        <v>4869</v>
      </c>
      <c r="B80" s="85" t="s">
        <v>4852</v>
      </c>
      <c r="C80" s="85">
        <v>8</v>
      </c>
      <c r="D80" s="118">
        <v>0.0025960980294076966</v>
      </c>
      <c r="E80" s="118">
        <v>2.5720967679505193</v>
      </c>
      <c r="F80" s="85" t="s">
        <v>5469</v>
      </c>
      <c r="G80" s="85" t="b">
        <v>0</v>
      </c>
      <c r="H80" s="85" t="b">
        <v>0</v>
      </c>
      <c r="I80" s="85" t="b">
        <v>0</v>
      </c>
      <c r="J80" s="85" t="b">
        <v>0</v>
      </c>
      <c r="K80" s="85" t="b">
        <v>0</v>
      </c>
      <c r="L80" s="85" t="b">
        <v>0</v>
      </c>
    </row>
    <row r="81" spans="1:12" ht="15">
      <c r="A81" s="85" t="s">
        <v>417</v>
      </c>
      <c r="B81" s="85" t="s">
        <v>4128</v>
      </c>
      <c r="C81" s="85">
        <v>7</v>
      </c>
      <c r="D81" s="118">
        <v>0.0023537439681712824</v>
      </c>
      <c r="E81" s="118">
        <v>2.761551988564182</v>
      </c>
      <c r="F81" s="85" t="s">
        <v>5469</v>
      </c>
      <c r="G81" s="85" t="b">
        <v>0</v>
      </c>
      <c r="H81" s="85" t="b">
        <v>0</v>
      </c>
      <c r="I81" s="85" t="b">
        <v>0</v>
      </c>
      <c r="J81" s="85" t="b">
        <v>0</v>
      </c>
      <c r="K81" s="85" t="b">
        <v>0</v>
      </c>
      <c r="L81" s="85" t="b">
        <v>0</v>
      </c>
    </row>
    <row r="82" spans="1:12" ht="15">
      <c r="A82" s="85" t="s">
        <v>4845</v>
      </c>
      <c r="B82" s="85" t="s">
        <v>4105</v>
      </c>
      <c r="C82" s="85">
        <v>7</v>
      </c>
      <c r="D82" s="118">
        <v>0.0023537439681712824</v>
      </c>
      <c r="E82" s="118">
        <v>1.9498333905342697</v>
      </c>
      <c r="F82" s="85" t="s">
        <v>5469</v>
      </c>
      <c r="G82" s="85" t="b">
        <v>0</v>
      </c>
      <c r="H82" s="85" t="b">
        <v>0</v>
      </c>
      <c r="I82" s="85" t="b">
        <v>0</v>
      </c>
      <c r="J82" s="85" t="b">
        <v>0</v>
      </c>
      <c r="K82" s="85" t="b">
        <v>0</v>
      </c>
      <c r="L82" s="85" t="b">
        <v>0</v>
      </c>
    </row>
    <row r="83" spans="1:12" ht="15">
      <c r="A83" s="85" t="s">
        <v>4875</v>
      </c>
      <c r="B83" s="85" t="s">
        <v>4141</v>
      </c>
      <c r="C83" s="85">
        <v>7</v>
      </c>
      <c r="D83" s="118">
        <v>0.0023537439681712824</v>
      </c>
      <c r="E83" s="118">
        <v>2.606650028578439</v>
      </c>
      <c r="F83" s="85" t="s">
        <v>5469</v>
      </c>
      <c r="G83" s="85" t="b">
        <v>0</v>
      </c>
      <c r="H83" s="85" t="b">
        <v>0</v>
      </c>
      <c r="I83" s="85" t="b">
        <v>0</v>
      </c>
      <c r="J83" s="85" t="b">
        <v>0</v>
      </c>
      <c r="K83" s="85" t="b">
        <v>0</v>
      </c>
      <c r="L83" s="85" t="b">
        <v>0</v>
      </c>
    </row>
    <row r="84" spans="1:12" ht="15">
      <c r="A84" s="85" t="s">
        <v>4011</v>
      </c>
      <c r="B84" s="85" t="s">
        <v>4114</v>
      </c>
      <c r="C84" s="85">
        <v>7</v>
      </c>
      <c r="D84" s="118">
        <v>0.0023537439681712824</v>
      </c>
      <c r="E84" s="118">
        <v>2.2642273477562327</v>
      </c>
      <c r="F84" s="85" t="s">
        <v>5469</v>
      </c>
      <c r="G84" s="85" t="b">
        <v>0</v>
      </c>
      <c r="H84" s="85" t="b">
        <v>1</v>
      </c>
      <c r="I84" s="85" t="b">
        <v>0</v>
      </c>
      <c r="J84" s="85" t="b">
        <v>0</v>
      </c>
      <c r="K84" s="85" t="b">
        <v>1</v>
      </c>
      <c r="L84" s="85" t="b">
        <v>0</v>
      </c>
    </row>
    <row r="85" spans="1:12" ht="15">
      <c r="A85" s="85" t="s">
        <v>401</v>
      </c>
      <c r="B85" s="85" t="s">
        <v>4878</v>
      </c>
      <c r="C85" s="85">
        <v>7</v>
      </c>
      <c r="D85" s="118">
        <v>0.0023537439681712824</v>
      </c>
      <c r="E85" s="118">
        <v>2.3858883746032964</v>
      </c>
      <c r="F85" s="85" t="s">
        <v>5469</v>
      </c>
      <c r="G85" s="85" t="b">
        <v>0</v>
      </c>
      <c r="H85" s="85" t="b">
        <v>0</v>
      </c>
      <c r="I85" s="85" t="b">
        <v>0</v>
      </c>
      <c r="J85" s="85" t="b">
        <v>0</v>
      </c>
      <c r="K85" s="85" t="b">
        <v>0</v>
      </c>
      <c r="L85" s="85" t="b">
        <v>0</v>
      </c>
    </row>
    <row r="86" spans="1:12" ht="15">
      <c r="A86" s="85" t="s">
        <v>4127</v>
      </c>
      <c r="B86" s="85" t="s">
        <v>4129</v>
      </c>
      <c r="C86" s="85">
        <v>7</v>
      </c>
      <c r="D86" s="118">
        <v>0.0023537439681712824</v>
      </c>
      <c r="E86" s="118">
        <v>2.1653477418852716</v>
      </c>
      <c r="F86" s="85" t="s">
        <v>5469</v>
      </c>
      <c r="G86" s="85" t="b">
        <v>0</v>
      </c>
      <c r="H86" s="85" t="b">
        <v>0</v>
      </c>
      <c r="I86" s="85" t="b">
        <v>0</v>
      </c>
      <c r="J86" s="85" t="b">
        <v>0</v>
      </c>
      <c r="K86" s="85" t="b">
        <v>0</v>
      </c>
      <c r="L86" s="85" t="b">
        <v>0</v>
      </c>
    </row>
    <row r="87" spans="1:12" ht="15">
      <c r="A87" s="85" t="s">
        <v>4084</v>
      </c>
      <c r="B87" s="85" t="s">
        <v>4871</v>
      </c>
      <c r="C87" s="85">
        <v>7</v>
      </c>
      <c r="D87" s="118">
        <v>0.0023537439681712824</v>
      </c>
      <c r="E87" s="118">
        <v>1.27446413888333</v>
      </c>
      <c r="F87" s="85" t="s">
        <v>5469</v>
      </c>
      <c r="G87" s="85" t="b">
        <v>0</v>
      </c>
      <c r="H87" s="85" t="b">
        <v>0</v>
      </c>
      <c r="I87" s="85" t="b">
        <v>0</v>
      </c>
      <c r="J87" s="85" t="b">
        <v>0</v>
      </c>
      <c r="K87" s="85" t="b">
        <v>0</v>
      </c>
      <c r="L87" s="85" t="b">
        <v>0</v>
      </c>
    </row>
    <row r="88" spans="1:12" ht="15">
      <c r="A88" s="85" t="s">
        <v>4103</v>
      </c>
      <c r="B88" s="85" t="s">
        <v>4916</v>
      </c>
      <c r="C88" s="85">
        <v>7</v>
      </c>
      <c r="D88" s="118">
        <v>0.0023537439681712824</v>
      </c>
      <c r="E88" s="118">
        <v>2.8195439355418688</v>
      </c>
      <c r="F88" s="85" t="s">
        <v>5469</v>
      </c>
      <c r="G88" s="85" t="b">
        <v>1</v>
      </c>
      <c r="H88" s="85" t="b">
        <v>0</v>
      </c>
      <c r="I88" s="85" t="b">
        <v>0</v>
      </c>
      <c r="J88" s="85" t="b">
        <v>0</v>
      </c>
      <c r="K88" s="85" t="b">
        <v>0</v>
      </c>
      <c r="L88" s="85" t="b">
        <v>0</v>
      </c>
    </row>
    <row r="89" spans="1:12" ht="15">
      <c r="A89" s="85" t="s">
        <v>4916</v>
      </c>
      <c r="B89" s="85" t="s">
        <v>4053</v>
      </c>
      <c r="C89" s="85">
        <v>7</v>
      </c>
      <c r="D89" s="118">
        <v>0.0023537439681712824</v>
      </c>
      <c r="E89" s="118">
        <v>2.761551988564182</v>
      </c>
      <c r="F89" s="85" t="s">
        <v>5469</v>
      </c>
      <c r="G89" s="85" t="b">
        <v>0</v>
      </c>
      <c r="H89" s="85" t="b">
        <v>0</v>
      </c>
      <c r="I89" s="85" t="b">
        <v>0</v>
      </c>
      <c r="J89" s="85" t="b">
        <v>0</v>
      </c>
      <c r="K89" s="85" t="b">
        <v>0</v>
      </c>
      <c r="L89" s="85" t="b">
        <v>0</v>
      </c>
    </row>
    <row r="90" spans="1:12" ht="15">
      <c r="A90" s="85" t="s">
        <v>4053</v>
      </c>
      <c r="B90" s="85" t="s">
        <v>4102</v>
      </c>
      <c r="C90" s="85">
        <v>7</v>
      </c>
      <c r="D90" s="118">
        <v>0.0023537439681712824</v>
      </c>
      <c r="E90" s="118">
        <v>2.652407519139114</v>
      </c>
      <c r="F90" s="85" t="s">
        <v>5469</v>
      </c>
      <c r="G90" s="85" t="b">
        <v>0</v>
      </c>
      <c r="H90" s="85" t="b">
        <v>0</v>
      </c>
      <c r="I90" s="85" t="b">
        <v>0</v>
      </c>
      <c r="J90" s="85" t="b">
        <v>0</v>
      </c>
      <c r="K90" s="85" t="b">
        <v>0</v>
      </c>
      <c r="L90" s="85" t="b">
        <v>0</v>
      </c>
    </row>
    <row r="91" spans="1:12" ht="15">
      <c r="A91" s="85" t="s">
        <v>4102</v>
      </c>
      <c r="B91" s="85" t="s">
        <v>4917</v>
      </c>
      <c r="C91" s="85">
        <v>7</v>
      </c>
      <c r="D91" s="118">
        <v>0.0023537439681712824</v>
      </c>
      <c r="E91" s="118">
        <v>2.7103994661168005</v>
      </c>
      <c r="F91" s="85" t="s">
        <v>5469</v>
      </c>
      <c r="G91" s="85" t="b">
        <v>0</v>
      </c>
      <c r="H91" s="85" t="b">
        <v>0</v>
      </c>
      <c r="I91" s="85" t="b">
        <v>0</v>
      </c>
      <c r="J91" s="85" t="b">
        <v>0</v>
      </c>
      <c r="K91" s="85" t="b">
        <v>0</v>
      </c>
      <c r="L91" s="85" t="b">
        <v>0</v>
      </c>
    </row>
    <row r="92" spans="1:12" ht="15">
      <c r="A92" s="85" t="s">
        <v>4917</v>
      </c>
      <c r="B92" s="85" t="s">
        <v>4098</v>
      </c>
      <c r="C92" s="85">
        <v>7</v>
      </c>
      <c r="D92" s="118">
        <v>0.0023537439681712824</v>
      </c>
      <c r="E92" s="118">
        <v>2.4885507165004443</v>
      </c>
      <c r="F92" s="85" t="s">
        <v>5469</v>
      </c>
      <c r="G92" s="85" t="b">
        <v>0</v>
      </c>
      <c r="H92" s="85" t="b">
        <v>0</v>
      </c>
      <c r="I92" s="85" t="b">
        <v>0</v>
      </c>
      <c r="J92" s="85" t="b">
        <v>0</v>
      </c>
      <c r="K92" s="85" t="b">
        <v>0</v>
      </c>
      <c r="L92" s="85" t="b">
        <v>0</v>
      </c>
    </row>
    <row r="93" spans="1:12" ht="15">
      <c r="A93" s="85" t="s">
        <v>4098</v>
      </c>
      <c r="B93" s="85" t="s">
        <v>4918</v>
      </c>
      <c r="C93" s="85">
        <v>7</v>
      </c>
      <c r="D93" s="118">
        <v>0.0023537439681712824</v>
      </c>
      <c r="E93" s="118">
        <v>2.4885507165004443</v>
      </c>
      <c r="F93" s="85" t="s">
        <v>5469</v>
      </c>
      <c r="G93" s="85" t="b">
        <v>0</v>
      </c>
      <c r="H93" s="85" t="b">
        <v>0</v>
      </c>
      <c r="I93" s="85" t="b">
        <v>0</v>
      </c>
      <c r="J93" s="85" t="b">
        <v>0</v>
      </c>
      <c r="K93" s="85" t="b">
        <v>0</v>
      </c>
      <c r="L93" s="85" t="b">
        <v>0</v>
      </c>
    </row>
    <row r="94" spans="1:12" ht="15">
      <c r="A94" s="85" t="s">
        <v>4918</v>
      </c>
      <c r="B94" s="85" t="s">
        <v>4037</v>
      </c>
      <c r="C94" s="85">
        <v>7</v>
      </c>
      <c r="D94" s="118">
        <v>0.0023537439681712824</v>
      </c>
      <c r="E94" s="118">
        <v>2.6232492903979003</v>
      </c>
      <c r="F94" s="85" t="s">
        <v>5469</v>
      </c>
      <c r="G94" s="85" t="b">
        <v>0</v>
      </c>
      <c r="H94" s="85" t="b">
        <v>0</v>
      </c>
      <c r="I94" s="85" t="b">
        <v>0</v>
      </c>
      <c r="J94" s="85" t="b">
        <v>0</v>
      </c>
      <c r="K94" s="85" t="b">
        <v>0</v>
      </c>
      <c r="L94" s="85" t="b">
        <v>0</v>
      </c>
    </row>
    <row r="95" spans="1:12" ht="15">
      <c r="A95" s="85" t="s">
        <v>4037</v>
      </c>
      <c r="B95" s="85" t="s">
        <v>4099</v>
      </c>
      <c r="C95" s="85">
        <v>7</v>
      </c>
      <c r="D95" s="118">
        <v>0.0023537439681712824</v>
      </c>
      <c r="E95" s="118">
        <v>2.4269546452539323</v>
      </c>
      <c r="F95" s="85" t="s">
        <v>5469</v>
      </c>
      <c r="G95" s="85" t="b">
        <v>0</v>
      </c>
      <c r="H95" s="85" t="b">
        <v>0</v>
      </c>
      <c r="I95" s="85" t="b">
        <v>0</v>
      </c>
      <c r="J95" s="85" t="b">
        <v>0</v>
      </c>
      <c r="K95" s="85" t="b">
        <v>0</v>
      </c>
      <c r="L95" s="85" t="b">
        <v>0</v>
      </c>
    </row>
    <row r="96" spans="1:12" ht="15">
      <c r="A96" s="85" t="s">
        <v>4099</v>
      </c>
      <c r="B96" s="85" t="s">
        <v>4101</v>
      </c>
      <c r="C96" s="85">
        <v>7</v>
      </c>
      <c r="D96" s="118">
        <v>0.0023537439681712824</v>
      </c>
      <c r="E96" s="118">
        <v>2.3891660843645326</v>
      </c>
      <c r="F96" s="85" t="s">
        <v>5469</v>
      </c>
      <c r="G96" s="85" t="b">
        <v>0</v>
      </c>
      <c r="H96" s="85" t="b">
        <v>0</v>
      </c>
      <c r="I96" s="85" t="b">
        <v>0</v>
      </c>
      <c r="J96" s="85" t="b">
        <v>0</v>
      </c>
      <c r="K96" s="85" t="b">
        <v>0</v>
      </c>
      <c r="L96" s="85" t="b">
        <v>0</v>
      </c>
    </row>
    <row r="97" spans="1:12" ht="15">
      <c r="A97" s="85" t="s">
        <v>4101</v>
      </c>
      <c r="B97" s="85" t="s">
        <v>4100</v>
      </c>
      <c r="C97" s="85">
        <v>7</v>
      </c>
      <c r="D97" s="118">
        <v>0.0023537439681712824</v>
      </c>
      <c r="E97" s="118">
        <v>1.964432899104558</v>
      </c>
      <c r="F97" s="85" t="s">
        <v>5469</v>
      </c>
      <c r="G97" s="85" t="b">
        <v>0</v>
      </c>
      <c r="H97" s="85" t="b">
        <v>0</v>
      </c>
      <c r="I97" s="85" t="b">
        <v>0</v>
      </c>
      <c r="J97" s="85" t="b">
        <v>0</v>
      </c>
      <c r="K97" s="85" t="b">
        <v>0</v>
      </c>
      <c r="L97" s="85" t="b">
        <v>0</v>
      </c>
    </row>
    <row r="98" spans="1:12" ht="15">
      <c r="A98" s="85" t="s">
        <v>4084</v>
      </c>
      <c r="B98" s="85" t="s">
        <v>4923</v>
      </c>
      <c r="C98" s="85">
        <v>7</v>
      </c>
      <c r="D98" s="118">
        <v>0.0023537439681712824</v>
      </c>
      <c r="E98" s="118">
        <v>1.383608608308398</v>
      </c>
      <c r="F98" s="85" t="s">
        <v>5469</v>
      </c>
      <c r="G98" s="85" t="b">
        <v>0</v>
      </c>
      <c r="H98" s="85" t="b">
        <v>0</v>
      </c>
      <c r="I98" s="85" t="b">
        <v>0</v>
      </c>
      <c r="J98" s="85" t="b">
        <v>0</v>
      </c>
      <c r="K98" s="85" t="b">
        <v>0</v>
      </c>
      <c r="L98" s="85" t="b">
        <v>0</v>
      </c>
    </row>
    <row r="99" spans="1:12" ht="15">
      <c r="A99" s="85" t="s">
        <v>4923</v>
      </c>
      <c r="B99" s="85" t="s">
        <v>4924</v>
      </c>
      <c r="C99" s="85">
        <v>7</v>
      </c>
      <c r="D99" s="118">
        <v>0.0023537439681712824</v>
      </c>
      <c r="E99" s="118">
        <v>2.8195439355418688</v>
      </c>
      <c r="F99" s="85" t="s">
        <v>5469</v>
      </c>
      <c r="G99" s="85" t="b">
        <v>0</v>
      </c>
      <c r="H99" s="85" t="b">
        <v>0</v>
      </c>
      <c r="I99" s="85" t="b">
        <v>0</v>
      </c>
      <c r="J99" s="85" t="b">
        <v>0</v>
      </c>
      <c r="K99" s="85" t="b">
        <v>0</v>
      </c>
      <c r="L99" s="85" t="b">
        <v>0</v>
      </c>
    </row>
    <row r="100" spans="1:12" ht="15">
      <c r="A100" s="85" t="s">
        <v>4135</v>
      </c>
      <c r="B100" s="85" t="s">
        <v>4139</v>
      </c>
      <c r="C100" s="85">
        <v>7</v>
      </c>
      <c r="D100" s="118">
        <v>0.0023537439681712824</v>
      </c>
      <c r="E100" s="118">
        <v>2.509740015570382</v>
      </c>
      <c r="F100" s="85" t="s">
        <v>5469</v>
      </c>
      <c r="G100" s="85" t="b">
        <v>0</v>
      </c>
      <c r="H100" s="85" t="b">
        <v>0</v>
      </c>
      <c r="I100" s="85" t="b">
        <v>0</v>
      </c>
      <c r="J100" s="85" t="b">
        <v>0</v>
      </c>
      <c r="K100" s="85" t="b">
        <v>0</v>
      </c>
      <c r="L100" s="85" t="b">
        <v>0</v>
      </c>
    </row>
    <row r="101" spans="1:12" ht="15">
      <c r="A101" s="85" t="s">
        <v>353</v>
      </c>
      <c r="B101" s="85" t="s">
        <v>4887</v>
      </c>
      <c r="C101" s="85">
        <v>6</v>
      </c>
      <c r="D101" s="118">
        <v>0.0020987902635351894</v>
      </c>
      <c r="E101" s="118">
        <v>2.322219294733919</v>
      </c>
      <c r="F101" s="85" t="s">
        <v>5469</v>
      </c>
      <c r="G101" s="85" t="b">
        <v>0</v>
      </c>
      <c r="H101" s="85" t="b">
        <v>0</v>
      </c>
      <c r="I101" s="85" t="b">
        <v>0</v>
      </c>
      <c r="J101" s="85" t="b">
        <v>0</v>
      </c>
      <c r="K101" s="85" t="b">
        <v>0</v>
      </c>
      <c r="L101" s="85" t="b">
        <v>0</v>
      </c>
    </row>
    <row r="102" spans="1:12" ht="15">
      <c r="A102" s="85" t="s">
        <v>4936</v>
      </c>
      <c r="B102" s="85" t="s">
        <v>4848</v>
      </c>
      <c r="C102" s="85">
        <v>6</v>
      </c>
      <c r="D102" s="118">
        <v>0.0020987902635351894</v>
      </c>
      <c r="E102" s="118">
        <v>2.5854607295085006</v>
      </c>
      <c r="F102" s="85" t="s">
        <v>5469</v>
      </c>
      <c r="G102" s="85" t="b">
        <v>0</v>
      </c>
      <c r="H102" s="85" t="b">
        <v>0</v>
      </c>
      <c r="I102" s="85" t="b">
        <v>0</v>
      </c>
      <c r="J102" s="85" t="b">
        <v>0</v>
      </c>
      <c r="K102" s="85" t="b">
        <v>0</v>
      </c>
      <c r="L102" s="85" t="b">
        <v>0</v>
      </c>
    </row>
    <row r="103" spans="1:12" ht="15">
      <c r="A103" s="85" t="s">
        <v>4149</v>
      </c>
      <c r="B103" s="85" t="s">
        <v>4098</v>
      </c>
      <c r="C103" s="85">
        <v>6</v>
      </c>
      <c r="D103" s="118">
        <v>0.0020987902635351894</v>
      </c>
      <c r="E103" s="118">
        <v>2.312459457444763</v>
      </c>
      <c r="F103" s="85" t="s">
        <v>5469</v>
      </c>
      <c r="G103" s="85" t="b">
        <v>0</v>
      </c>
      <c r="H103" s="85" t="b">
        <v>0</v>
      </c>
      <c r="I103" s="85" t="b">
        <v>0</v>
      </c>
      <c r="J103" s="85" t="b">
        <v>0</v>
      </c>
      <c r="K103" s="85" t="b">
        <v>0</v>
      </c>
      <c r="L103" s="85" t="b">
        <v>0</v>
      </c>
    </row>
    <row r="104" spans="1:12" ht="15">
      <c r="A104" s="85" t="s">
        <v>353</v>
      </c>
      <c r="B104" s="85" t="s">
        <v>4103</v>
      </c>
      <c r="C104" s="85">
        <v>6</v>
      </c>
      <c r="D104" s="118">
        <v>0.0020987902635351894</v>
      </c>
      <c r="E104" s="118">
        <v>2.322219294733919</v>
      </c>
      <c r="F104" s="85" t="s">
        <v>5469</v>
      </c>
      <c r="G104" s="85" t="b">
        <v>0</v>
      </c>
      <c r="H104" s="85" t="b">
        <v>0</v>
      </c>
      <c r="I104" s="85" t="b">
        <v>0</v>
      </c>
      <c r="J104" s="85" t="b">
        <v>1</v>
      </c>
      <c r="K104" s="85" t="b">
        <v>0</v>
      </c>
      <c r="L104" s="85" t="b">
        <v>0</v>
      </c>
    </row>
    <row r="105" spans="1:12" ht="15">
      <c r="A105" s="85" t="s">
        <v>4100</v>
      </c>
      <c r="B105" s="85" t="s">
        <v>4942</v>
      </c>
      <c r="C105" s="85">
        <v>6</v>
      </c>
      <c r="D105" s="118">
        <v>0.0020987902635351894</v>
      </c>
      <c r="E105" s="118">
        <v>2.2496686275853075</v>
      </c>
      <c r="F105" s="85" t="s">
        <v>5469</v>
      </c>
      <c r="G105" s="85" t="b">
        <v>0</v>
      </c>
      <c r="H105" s="85" t="b">
        <v>0</v>
      </c>
      <c r="I105" s="85" t="b">
        <v>0</v>
      </c>
      <c r="J105" s="85" t="b">
        <v>0</v>
      </c>
      <c r="K105" s="85" t="b">
        <v>0</v>
      </c>
      <c r="L105" s="85" t="b">
        <v>0</v>
      </c>
    </row>
    <row r="106" spans="1:12" ht="15">
      <c r="A106" s="85" t="s">
        <v>408</v>
      </c>
      <c r="B106" s="85" t="s">
        <v>345</v>
      </c>
      <c r="C106" s="85">
        <v>6</v>
      </c>
      <c r="D106" s="118">
        <v>0.0020987902635351894</v>
      </c>
      <c r="E106" s="118">
        <v>2.6232492903979003</v>
      </c>
      <c r="F106" s="85" t="s">
        <v>5469</v>
      </c>
      <c r="G106" s="85" t="b">
        <v>0</v>
      </c>
      <c r="H106" s="85" t="b">
        <v>0</v>
      </c>
      <c r="I106" s="85" t="b">
        <v>0</v>
      </c>
      <c r="J106" s="85" t="b">
        <v>0</v>
      </c>
      <c r="K106" s="85" t="b">
        <v>0</v>
      </c>
      <c r="L106" s="85" t="b">
        <v>0</v>
      </c>
    </row>
    <row r="107" spans="1:12" ht="15">
      <c r="A107" s="85" t="s">
        <v>4888</v>
      </c>
      <c r="B107" s="85" t="s">
        <v>4956</v>
      </c>
      <c r="C107" s="85">
        <v>6</v>
      </c>
      <c r="D107" s="118">
        <v>0.0020987902635351894</v>
      </c>
      <c r="E107" s="118">
        <v>2.886490725172482</v>
      </c>
      <c r="F107" s="85" t="s">
        <v>5469</v>
      </c>
      <c r="G107" s="85" t="b">
        <v>0</v>
      </c>
      <c r="H107" s="85" t="b">
        <v>0</v>
      </c>
      <c r="I107" s="85" t="b">
        <v>0</v>
      </c>
      <c r="J107" s="85" t="b">
        <v>0</v>
      </c>
      <c r="K107" s="85" t="b">
        <v>0</v>
      </c>
      <c r="L107" s="85" t="b">
        <v>0</v>
      </c>
    </row>
    <row r="108" spans="1:12" ht="15">
      <c r="A108" s="85" t="s">
        <v>4956</v>
      </c>
      <c r="B108" s="85" t="s">
        <v>4844</v>
      </c>
      <c r="C108" s="85">
        <v>6</v>
      </c>
      <c r="D108" s="118">
        <v>0.0020987902635351894</v>
      </c>
      <c r="E108" s="118">
        <v>2.5854607295085006</v>
      </c>
      <c r="F108" s="85" t="s">
        <v>5469</v>
      </c>
      <c r="G108" s="85" t="b">
        <v>0</v>
      </c>
      <c r="H108" s="85" t="b">
        <v>0</v>
      </c>
      <c r="I108" s="85" t="b">
        <v>0</v>
      </c>
      <c r="J108" s="85" t="b">
        <v>0</v>
      </c>
      <c r="K108" s="85" t="b">
        <v>0</v>
      </c>
      <c r="L108" s="85" t="b">
        <v>0</v>
      </c>
    </row>
    <row r="109" spans="1:12" ht="15">
      <c r="A109" s="85" t="s">
        <v>4844</v>
      </c>
      <c r="B109" s="85" t="s">
        <v>4957</v>
      </c>
      <c r="C109" s="85">
        <v>6</v>
      </c>
      <c r="D109" s="118">
        <v>0.0020987902635351894</v>
      </c>
      <c r="E109" s="118">
        <v>2.6232492903979003</v>
      </c>
      <c r="F109" s="85" t="s">
        <v>5469</v>
      </c>
      <c r="G109" s="85" t="b">
        <v>0</v>
      </c>
      <c r="H109" s="85" t="b">
        <v>0</v>
      </c>
      <c r="I109" s="85" t="b">
        <v>0</v>
      </c>
      <c r="J109" s="85" t="b">
        <v>0</v>
      </c>
      <c r="K109" s="85" t="b">
        <v>0</v>
      </c>
      <c r="L109" s="85" t="b">
        <v>0</v>
      </c>
    </row>
    <row r="110" spans="1:12" ht="15">
      <c r="A110" s="85" t="s">
        <v>4957</v>
      </c>
      <c r="B110" s="85" t="s">
        <v>4958</v>
      </c>
      <c r="C110" s="85">
        <v>6</v>
      </c>
      <c r="D110" s="118">
        <v>0.0020987902635351894</v>
      </c>
      <c r="E110" s="118">
        <v>2.886490725172482</v>
      </c>
      <c r="F110" s="85" t="s">
        <v>5469</v>
      </c>
      <c r="G110" s="85" t="b">
        <v>0</v>
      </c>
      <c r="H110" s="85" t="b">
        <v>0</v>
      </c>
      <c r="I110" s="85" t="b">
        <v>0</v>
      </c>
      <c r="J110" s="85" t="b">
        <v>0</v>
      </c>
      <c r="K110" s="85" t="b">
        <v>0</v>
      </c>
      <c r="L110" s="85" t="b">
        <v>0</v>
      </c>
    </row>
    <row r="111" spans="1:12" ht="15">
      <c r="A111" s="85" t="s">
        <v>4958</v>
      </c>
      <c r="B111" s="85" t="s">
        <v>4959</v>
      </c>
      <c r="C111" s="85">
        <v>6</v>
      </c>
      <c r="D111" s="118">
        <v>0.0020987902635351894</v>
      </c>
      <c r="E111" s="118">
        <v>2.886490725172482</v>
      </c>
      <c r="F111" s="85" t="s">
        <v>5469</v>
      </c>
      <c r="G111" s="85" t="b">
        <v>0</v>
      </c>
      <c r="H111" s="85" t="b">
        <v>0</v>
      </c>
      <c r="I111" s="85" t="b">
        <v>0</v>
      </c>
      <c r="J111" s="85" t="b">
        <v>0</v>
      </c>
      <c r="K111" s="85" t="b">
        <v>0</v>
      </c>
      <c r="L111" s="85" t="b">
        <v>0</v>
      </c>
    </row>
    <row r="112" spans="1:12" ht="15">
      <c r="A112" s="85" t="s">
        <v>4959</v>
      </c>
      <c r="B112" s="85" t="s">
        <v>4960</v>
      </c>
      <c r="C112" s="85">
        <v>6</v>
      </c>
      <c r="D112" s="118">
        <v>0.0020987902635351894</v>
      </c>
      <c r="E112" s="118">
        <v>2.886490725172482</v>
      </c>
      <c r="F112" s="85" t="s">
        <v>5469</v>
      </c>
      <c r="G112" s="85" t="b">
        <v>0</v>
      </c>
      <c r="H112" s="85" t="b">
        <v>0</v>
      </c>
      <c r="I112" s="85" t="b">
        <v>0</v>
      </c>
      <c r="J112" s="85" t="b">
        <v>0</v>
      </c>
      <c r="K112" s="85" t="b">
        <v>0</v>
      </c>
      <c r="L112" s="85" t="b">
        <v>0</v>
      </c>
    </row>
    <row r="113" spans="1:12" ht="15">
      <c r="A113" s="85" t="s">
        <v>4126</v>
      </c>
      <c r="B113" s="85" t="s">
        <v>4961</v>
      </c>
      <c r="C113" s="85">
        <v>6</v>
      </c>
      <c r="D113" s="118">
        <v>0.0020987902635351894</v>
      </c>
      <c r="E113" s="118">
        <v>2.4093694704528197</v>
      </c>
      <c r="F113" s="85" t="s">
        <v>5469</v>
      </c>
      <c r="G113" s="85" t="b">
        <v>0</v>
      </c>
      <c r="H113" s="85" t="b">
        <v>0</v>
      </c>
      <c r="I113" s="85" t="b">
        <v>0</v>
      </c>
      <c r="J113" s="85" t="b">
        <v>0</v>
      </c>
      <c r="K113" s="85" t="b">
        <v>0</v>
      </c>
      <c r="L113" s="85" t="b">
        <v>0</v>
      </c>
    </row>
    <row r="114" spans="1:12" ht="15">
      <c r="A114" s="85" t="s">
        <v>4117</v>
      </c>
      <c r="B114" s="85" t="s">
        <v>4111</v>
      </c>
      <c r="C114" s="85">
        <v>5</v>
      </c>
      <c r="D114" s="118">
        <v>0.0018291186278778114</v>
      </c>
      <c r="E114" s="118">
        <v>2.041392685158225</v>
      </c>
      <c r="F114" s="85" t="s">
        <v>5469</v>
      </c>
      <c r="G114" s="85" t="b">
        <v>0</v>
      </c>
      <c r="H114" s="85" t="b">
        <v>0</v>
      </c>
      <c r="I114" s="85" t="b">
        <v>0</v>
      </c>
      <c r="J114" s="85" t="b">
        <v>0</v>
      </c>
      <c r="K114" s="85" t="b">
        <v>0</v>
      </c>
      <c r="L114" s="85" t="b">
        <v>0</v>
      </c>
    </row>
    <row r="115" spans="1:12" ht="15">
      <c r="A115" s="85" t="s">
        <v>4111</v>
      </c>
      <c r="B115" s="85" t="s">
        <v>4968</v>
      </c>
      <c r="C115" s="85">
        <v>5</v>
      </c>
      <c r="D115" s="118">
        <v>0.0018291186278778114</v>
      </c>
      <c r="E115" s="118">
        <v>2.6646419755561257</v>
      </c>
      <c r="F115" s="85" t="s">
        <v>5469</v>
      </c>
      <c r="G115" s="85" t="b">
        <v>0</v>
      </c>
      <c r="H115" s="85" t="b">
        <v>0</v>
      </c>
      <c r="I115" s="85" t="b">
        <v>0</v>
      </c>
      <c r="J115" s="85" t="b">
        <v>0</v>
      </c>
      <c r="K115" s="85" t="b">
        <v>0</v>
      </c>
      <c r="L115" s="85" t="b">
        <v>0</v>
      </c>
    </row>
    <row r="116" spans="1:12" ht="15">
      <c r="A116" s="85" t="s">
        <v>4968</v>
      </c>
      <c r="B116" s="85" t="s">
        <v>4113</v>
      </c>
      <c r="C116" s="85">
        <v>5</v>
      </c>
      <c r="D116" s="118">
        <v>0.0018291186278778114</v>
      </c>
      <c r="E116" s="118">
        <v>2.6646419755561257</v>
      </c>
      <c r="F116" s="85" t="s">
        <v>5469</v>
      </c>
      <c r="G116" s="85" t="b">
        <v>0</v>
      </c>
      <c r="H116" s="85" t="b">
        <v>0</v>
      </c>
      <c r="I116" s="85" t="b">
        <v>0</v>
      </c>
      <c r="J116" s="85" t="b">
        <v>0</v>
      </c>
      <c r="K116" s="85" t="b">
        <v>0</v>
      </c>
      <c r="L116" s="85" t="b">
        <v>0</v>
      </c>
    </row>
    <row r="117" spans="1:12" ht="15">
      <c r="A117" s="85" t="s">
        <v>4113</v>
      </c>
      <c r="B117" s="85" t="s">
        <v>4111</v>
      </c>
      <c r="C117" s="85">
        <v>5</v>
      </c>
      <c r="D117" s="118">
        <v>0.0018291186278778114</v>
      </c>
      <c r="E117" s="118">
        <v>2.322219294733919</v>
      </c>
      <c r="F117" s="85" t="s">
        <v>5469</v>
      </c>
      <c r="G117" s="85" t="b">
        <v>0</v>
      </c>
      <c r="H117" s="85" t="b">
        <v>0</v>
      </c>
      <c r="I117" s="85" t="b">
        <v>0</v>
      </c>
      <c r="J117" s="85" t="b">
        <v>0</v>
      </c>
      <c r="K117" s="85" t="b">
        <v>0</v>
      </c>
      <c r="L117" s="85" t="b">
        <v>0</v>
      </c>
    </row>
    <row r="118" spans="1:12" ht="15">
      <c r="A118" s="85" t="s">
        <v>4111</v>
      </c>
      <c r="B118" s="85" t="s">
        <v>4086</v>
      </c>
      <c r="C118" s="85">
        <v>5</v>
      </c>
      <c r="D118" s="118">
        <v>0.0018291186278778114</v>
      </c>
      <c r="E118" s="118">
        <v>1.7103994661168007</v>
      </c>
      <c r="F118" s="85" t="s">
        <v>5469</v>
      </c>
      <c r="G118" s="85" t="b">
        <v>0</v>
      </c>
      <c r="H118" s="85" t="b">
        <v>0</v>
      </c>
      <c r="I118" s="85" t="b">
        <v>0</v>
      </c>
      <c r="J118" s="85" t="b">
        <v>0</v>
      </c>
      <c r="K118" s="85" t="b">
        <v>0</v>
      </c>
      <c r="L118" s="85" t="b">
        <v>0</v>
      </c>
    </row>
    <row r="119" spans="1:12" ht="15">
      <c r="A119" s="85" t="s">
        <v>4086</v>
      </c>
      <c r="B119" s="85" t="s">
        <v>4115</v>
      </c>
      <c r="C119" s="85">
        <v>5</v>
      </c>
      <c r="D119" s="118">
        <v>0.0018291186278778114</v>
      </c>
      <c r="E119" s="118">
        <v>1.7201593034059568</v>
      </c>
      <c r="F119" s="85" t="s">
        <v>5469</v>
      </c>
      <c r="G119" s="85" t="b">
        <v>0</v>
      </c>
      <c r="H119" s="85" t="b">
        <v>0</v>
      </c>
      <c r="I119" s="85" t="b">
        <v>0</v>
      </c>
      <c r="J119" s="85" t="b">
        <v>0</v>
      </c>
      <c r="K119" s="85" t="b">
        <v>0</v>
      </c>
      <c r="L119" s="85" t="b">
        <v>0</v>
      </c>
    </row>
    <row r="120" spans="1:12" ht="15">
      <c r="A120" s="85" t="s">
        <v>4115</v>
      </c>
      <c r="B120" s="85" t="s">
        <v>4011</v>
      </c>
      <c r="C120" s="85">
        <v>5</v>
      </c>
      <c r="D120" s="118">
        <v>0.0018291186278778114</v>
      </c>
      <c r="E120" s="118">
        <v>2.021189299069938</v>
      </c>
      <c r="F120" s="85" t="s">
        <v>5469</v>
      </c>
      <c r="G120" s="85" t="b">
        <v>0</v>
      </c>
      <c r="H120" s="85" t="b">
        <v>0</v>
      </c>
      <c r="I120" s="85" t="b">
        <v>0</v>
      </c>
      <c r="J120" s="85" t="b">
        <v>0</v>
      </c>
      <c r="K120" s="85" t="b">
        <v>1</v>
      </c>
      <c r="L120" s="85" t="b">
        <v>0</v>
      </c>
    </row>
    <row r="121" spans="1:12" ht="15">
      <c r="A121" s="85" t="s">
        <v>4114</v>
      </c>
      <c r="B121" s="85" t="s">
        <v>4931</v>
      </c>
      <c r="C121" s="85">
        <v>5</v>
      </c>
      <c r="D121" s="118">
        <v>0.0018291186278778114</v>
      </c>
      <c r="E121" s="118">
        <v>2.682370742516557</v>
      </c>
      <c r="F121" s="85" t="s">
        <v>5469</v>
      </c>
      <c r="G121" s="85" t="b">
        <v>0</v>
      </c>
      <c r="H121" s="85" t="b">
        <v>1</v>
      </c>
      <c r="I121" s="85" t="b">
        <v>0</v>
      </c>
      <c r="J121" s="85" t="b">
        <v>0</v>
      </c>
      <c r="K121" s="85" t="b">
        <v>0</v>
      </c>
      <c r="L121" s="85" t="b">
        <v>0</v>
      </c>
    </row>
    <row r="122" spans="1:12" ht="15">
      <c r="A122" s="85" t="s">
        <v>4931</v>
      </c>
      <c r="B122" s="85" t="s">
        <v>4969</v>
      </c>
      <c r="C122" s="85">
        <v>5</v>
      </c>
      <c r="D122" s="118">
        <v>0.0018291186278778114</v>
      </c>
      <c r="E122" s="118">
        <v>2.886490725172482</v>
      </c>
      <c r="F122" s="85" t="s">
        <v>5469</v>
      </c>
      <c r="G122" s="85" t="b">
        <v>0</v>
      </c>
      <c r="H122" s="85" t="b">
        <v>0</v>
      </c>
      <c r="I122" s="85" t="b">
        <v>0</v>
      </c>
      <c r="J122" s="85" t="b">
        <v>0</v>
      </c>
      <c r="K122" s="85" t="b">
        <v>0</v>
      </c>
      <c r="L122" s="85" t="b">
        <v>0</v>
      </c>
    </row>
    <row r="123" spans="1:12" ht="15">
      <c r="A123" s="85" t="s">
        <v>4969</v>
      </c>
      <c r="B123" s="85" t="s">
        <v>4932</v>
      </c>
      <c r="C123" s="85">
        <v>5</v>
      </c>
      <c r="D123" s="118">
        <v>0.0018291186278778114</v>
      </c>
      <c r="E123" s="118">
        <v>2.886490725172482</v>
      </c>
      <c r="F123" s="85" t="s">
        <v>5469</v>
      </c>
      <c r="G123" s="85" t="b">
        <v>0</v>
      </c>
      <c r="H123" s="85" t="b">
        <v>0</v>
      </c>
      <c r="I123" s="85" t="b">
        <v>0</v>
      </c>
      <c r="J123" s="85" t="b">
        <v>0</v>
      </c>
      <c r="K123" s="85" t="b">
        <v>0</v>
      </c>
      <c r="L123" s="85" t="b">
        <v>0</v>
      </c>
    </row>
    <row r="124" spans="1:12" ht="15">
      <c r="A124" s="85" t="s">
        <v>4932</v>
      </c>
      <c r="B124" s="85" t="s">
        <v>4970</v>
      </c>
      <c r="C124" s="85">
        <v>5</v>
      </c>
      <c r="D124" s="118">
        <v>0.0018291186278778114</v>
      </c>
      <c r="E124" s="118">
        <v>2.886490725172482</v>
      </c>
      <c r="F124" s="85" t="s">
        <v>5469</v>
      </c>
      <c r="G124" s="85" t="b">
        <v>0</v>
      </c>
      <c r="H124" s="85" t="b">
        <v>0</v>
      </c>
      <c r="I124" s="85" t="b">
        <v>0</v>
      </c>
      <c r="J124" s="85" t="b">
        <v>0</v>
      </c>
      <c r="K124" s="85" t="b">
        <v>0</v>
      </c>
      <c r="L124" s="85" t="b">
        <v>0</v>
      </c>
    </row>
    <row r="125" spans="1:12" ht="15">
      <c r="A125" s="85" t="s">
        <v>4887</v>
      </c>
      <c r="B125" s="85" t="s">
        <v>4935</v>
      </c>
      <c r="C125" s="85">
        <v>5</v>
      </c>
      <c r="D125" s="118">
        <v>0.0018291186278778114</v>
      </c>
      <c r="E125" s="118">
        <v>2.682370742516557</v>
      </c>
      <c r="F125" s="85" t="s">
        <v>5469</v>
      </c>
      <c r="G125" s="85" t="b">
        <v>0</v>
      </c>
      <c r="H125" s="85" t="b">
        <v>0</v>
      </c>
      <c r="I125" s="85" t="b">
        <v>0</v>
      </c>
      <c r="J125" s="85" t="b">
        <v>0</v>
      </c>
      <c r="K125" s="85" t="b">
        <v>0</v>
      </c>
      <c r="L125" s="85" t="b">
        <v>0</v>
      </c>
    </row>
    <row r="126" spans="1:12" ht="15">
      <c r="A126" s="85" t="s">
        <v>4935</v>
      </c>
      <c r="B126" s="85" t="s">
        <v>4011</v>
      </c>
      <c r="C126" s="85">
        <v>5</v>
      </c>
      <c r="D126" s="118">
        <v>0.0018291186278778114</v>
      </c>
      <c r="E126" s="118">
        <v>2.2430380486862944</v>
      </c>
      <c r="F126" s="85" t="s">
        <v>5469</v>
      </c>
      <c r="G126" s="85" t="b">
        <v>0</v>
      </c>
      <c r="H126" s="85" t="b">
        <v>0</v>
      </c>
      <c r="I126" s="85" t="b">
        <v>0</v>
      </c>
      <c r="J126" s="85" t="b">
        <v>0</v>
      </c>
      <c r="K126" s="85" t="b">
        <v>1</v>
      </c>
      <c r="L126" s="85" t="b">
        <v>0</v>
      </c>
    </row>
    <row r="127" spans="1:12" ht="15">
      <c r="A127" s="85" t="s">
        <v>4011</v>
      </c>
      <c r="B127" s="85" t="s">
        <v>4085</v>
      </c>
      <c r="C127" s="85">
        <v>5</v>
      </c>
      <c r="D127" s="118">
        <v>0.0018291186278778114</v>
      </c>
      <c r="E127" s="118">
        <v>1.2969134294691491</v>
      </c>
      <c r="F127" s="85" t="s">
        <v>5469</v>
      </c>
      <c r="G127" s="85" t="b">
        <v>0</v>
      </c>
      <c r="H127" s="85" t="b">
        <v>1</v>
      </c>
      <c r="I127" s="85" t="b">
        <v>0</v>
      </c>
      <c r="J127" s="85" t="b">
        <v>0</v>
      </c>
      <c r="K127" s="85" t="b">
        <v>0</v>
      </c>
      <c r="L127" s="85" t="b">
        <v>0</v>
      </c>
    </row>
    <row r="128" spans="1:12" ht="15">
      <c r="A128" s="85" t="s">
        <v>4085</v>
      </c>
      <c r="B128" s="85" t="s">
        <v>4972</v>
      </c>
      <c r="C128" s="85">
        <v>5</v>
      </c>
      <c r="D128" s="118">
        <v>0.0018291186278778114</v>
      </c>
      <c r="E128" s="118">
        <v>2.0018841438745514</v>
      </c>
      <c r="F128" s="85" t="s">
        <v>5469</v>
      </c>
      <c r="G128" s="85" t="b">
        <v>0</v>
      </c>
      <c r="H128" s="85" t="b">
        <v>0</v>
      </c>
      <c r="I128" s="85" t="b">
        <v>0</v>
      </c>
      <c r="J128" s="85" t="b">
        <v>0</v>
      </c>
      <c r="K128" s="85" t="b">
        <v>0</v>
      </c>
      <c r="L128" s="85" t="b">
        <v>0</v>
      </c>
    </row>
    <row r="129" spans="1:12" ht="15">
      <c r="A129" s="85" t="s">
        <v>4972</v>
      </c>
      <c r="B129" s="85" t="s">
        <v>4086</v>
      </c>
      <c r="C129" s="85">
        <v>5</v>
      </c>
      <c r="D129" s="118">
        <v>0.0018291186278778114</v>
      </c>
      <c r="E129" s="118">
        <v>2.0114294617807817</v>
      </c>
      <c r="F129" s="85" t="s">
        <v>5469</v>
      </c>
      <c r="G129" s="85" t="b">
        <v>0</v>
      </c>
      <c r="H129" s="85" t="b">
        <v>0</v>
      </c>
      <c r="I129" s="85" t="b">
        <v>0</v>
      </c>
      <c r="J129" s="85" t="b">
        <v>0</v>
      </c>
      <c r="K129" s="85" t="b">
        <v>0</v>
      </c>
      <c r="L129" s="85" t="b">
        <v>0</v>
      </c>
    </row>
    <row r="130" spans="1:12" ht="15">
      <c r="A130" s="85" t="s">
        <v>4086</v>
      </c>
      <c r="B130" s="85" t="s">
        <v>4973</v>
      </c>
      <c r="C130" s="85">
        <v>5</v>
      </c>
      <c r="D130" s="118">
        <v>0.0018291186278778114</v>
      </c>
      <c r="E130" s="118">
        <v>2.021189299069938</v>
      </c>
      <c r="F130" s="85" t="s">
        <v>5469</v>
      </c>
      <c r="G130" s="85" t="b">
        <v>0</v>
      </c>
      <c r="H130" s="85" t="b">
        <v>0</v>
      </c>
      <c r="I130" s="85" t="b">
        <v>0</v>
      </c>
      <c r="J130" s="85" t="b">
        <v>0</v>
      </c>
      <c r="K130" s="85" t="b">
        <v>0</v>
      </c>
      <c r="L130" s="85" t="b">
        <v>0</v>
      </c>
    </row>
    <row r="131" spans="1:12" ht="15">
      <c r="A131" s="85" t="s">
        <v>4973</v>
      </c>
      <c r="B131" s="85" t="s">
        <v>4974</v>
      </c>
      <c r="C131" s="85">
        <v>5</v>
      </c>
      <c r="D131" s="118">
        <v>0.0018291186278778114</v>
      </c>
      <c r="E131" s="118">
        <v>2.9656719712201065</v>
      </c>
      <c r="F131" s="85" t="s">
        <v>5469</v>
      </c>
      <c r="G131" s="85" t="b">
        <v>0</v>
      </c>
      <c r="H131" s="85" t="b">
        <v>0</v>
      </c>
      <c r="I131" s="85" t="b">
        <v>0</v>
      </c>
      <c r="J131" s="85" t="b">
        <v>0</v>
      </c>
      <c r="K131" s="85" t="b">
        <v>0</v>
      </c>
      <c r="L131" s="85" t="b">
        <v>0</v>
      </c>
    </row>
    <row r="132" spans="1:12" ht="15">
      <c r="A132" s="85" t="s">
        <v>4974</v>
      </c>
      <c r="B132" s="85" t="s">
        <v>4936</v>
      </c>
      <c r="C132" s="85">
        <v>5</v>
      </c>
      <c r="D132" s="118">
        <v>0.0018291186278778114</v>
      </c>
      <c r="E132" s="118">
        <v>2.886490725172482</v>
      </c>
      <c r="F132" s="85" t="s">
        <v>5469</v>
      </c>
      <c r="G132" s="85" t="b">
        <v>0</v>
      </c>
      <c r="H132" s="85" t="b">
        <v>0</v>
      </c>
      <c r="I132" s="85" t="b">
        <v>0</v>
      </c>
      <c r="J132" s="85" t="b">
        <v>0</v>
      </c>
      <c r="K132" s="85" t="b">
        <v>0</v>
      </c>
      <c r="L132" s="85" t="b">
        <v>0</v>
      </c>
    </row>
    <row r="133" spans="1:12" ht="15">
      <c r="A133" s="85" t="s">
        <v>4848</v>
      </c>
      <c r="B133" s="85" t="s">
        <v>4975</v>
      </c>
      <c r="C133" s="85">
        <v>5</v>
      </c>
      <c r="D133" s="118">
        <v>0.0018291186278778114</v>
      </c>
      <c r="E133" s="118">
        <v>2.5854607295085006</v>
      </c>
      <c r="F133" s="85" t="s">
        <v>5469</v>
      </c>
      <c r="G133" s="85" t="b">
        <v>0</v>
      </c>
      <c r="H133" s="85" t="b">
        <v>0</v>
      </c>
      <c r="I133" s="85" t="b">
        <v>0</v>
      </c>
      <c r="J133" s="85" t="b">
        <v>0</v>
      </c>
      <c r="K133" s="85" t="b">
        <v>0</v>
      </c>
      <c r="L133" s="85" t="b">
        <v>0</v>
      </c>
    </row>
    <row r="134" spans="1:12" ht="15">
      <c r="A134" s="85" t="s">
        <v>910</v>
      </c>
      <c r="B134" s="85" t="s">
        <v>4978</v>
      </c>
      <c r="C134" s="85">
        <v>5</v>
      </c>
      <c r="D134" s="118">
        <v>0.0018291186278778114</v>
      </c>
      <c r="E134" s="118">
        <v>1.7352230498418326</v>
      </c>
      <c r="F134" s="85" t="s">
        <v>5469</v>
      </c>
      <c r="G134" s="85" t="b">
        <v>0</v>
      </c>
      <c r="H134" s="85" t="b">
        <v>0</v>
      </c>
      <c r="I134" s="85" t="b">
        <v>0</v>
      </c>
      <c r="J134" s="85" t="b">
        <v>0</v>
      </c>
      <c r="K134" s="85" t="b">
        <v>0</v>
      </c>
      <c r="L134" s="85" t="b">
        <v>0</v>
      </c>
    </row>
    <row r="135" spans="1:12" ht="15">
      <c r="A135" s="85" t="s">
        <v>4978</v>
      </c>
      <c r="B135" s="85" t="s">
        <v>4912</v>
      </c>
      <c r="C135" s="85">
        <v>5</v>
      </c>
      <c r="D135" s="118">
        <v>0.0018291186278778114</v>
      </c>
      <c r="E135" s="118">
        <v>2.8195439355418688</v>
      </c>
      <c r="F135" s="85" t="s">
        <v>5469</v>
      </c>
      <c r="G135" s="85" t="b">
        <v>0</v>
      </c>
      <c r="H135" s="85" t="b">
        <v>0</v>
      </c>
      <c r="I135" s="85" t="b">
        <v>0</v>
      </c>
      <c r="J135" s="85" t="b">
        <v>0</v>
      </c>
      <c r="K135" s="85" t="b">
        <v>0</v>
      </c>
      <c r="L135" s="85" t="b">
        <v>0</v>
      </c>
    </row>
    <row r="136" spans="1:12" ht="15">
      <c r="A136" s="85" t="s">
        <v>4912</v>
      </c>
      <c r="B136" s="85" t="s">
        <v>4979</v>
      </c>
      <c r="C136" s="85">
        <v>5</v>
      </c>
      <c r="D136" s="118">
        <v>0.0018291186278778114</v>
      </c>
      <c r="E136" s="118">
        <v>2.8195439355418688</v>
      </c>
      <c r="F136" s="85" t="s">
        <v>5469</v>
      </c>
      <c r="G136" s="85" t="b">
        <v>0</v>
      </c>
      <c r="H136" s="85" t="b">
        <v>0</v>
      </c>
      <c r="I136" s="85" t="b">
        <v>0</v>
      </c>
      <c r="J136" s="85" t="b">
        <v>0</v>
      </c>
      <c r="K136" s="85" t="b">
        <v>0</v>
      </c>
      <c r="L136" s="85" t="b">
        <v>0</v>
      </c>
    </row>
    <row r="137" spans="1:12" ht="15">
      <c r="A137" s="85" t="s">
        <v>4979</v>
      </c>
      <c r="B137" s="85" t="s">
        <v>4980</v>
      </c>
      <c r="C137" s="85">
        <v>5</v>
      </c>
      <c r="D137" s="118">
        <v>0.0018291186278778114</v>
      </c>
      <c r="E137" s="118">
        <v>2.9656719712201065</v>
      </c>
      <c r="F137" s="85" t="s">
        <v>5469</v>
      </c>
      <c r="G137" s="85" t="b">
        <v>0</v>
      </c>
      <c r="H137" s="85" t="b">
        <v>0</v>
      </c>
      <c r="I137" s="85" t="b">
        <v>0</v>
      </c>
      <c r="J137" s="85" t="b">
        <v>0</v>
      </c>
      <c r="K137" s="85" t="b">
        <v>0</v>
      </c>
      <c r="L137" s="85" t="b">
        <v>0</v>
      </c>
    </row>
    <row r="138" spans="1:12" ht="15">
      <c r="A138" s="85" t="s">
        <v>4980</v>
      </c>
      <c r="B138" s="85" t="s">
        <v>4981</v>
      </c>
      <c r="C138" s="85">
        <v>5</v>
      </c>
      <c r="D138" s="118">
        <v>0.0018291186278778114</v>
      </c>
      <c r="E138" s="118">
        <v>2.9656719712201065</v>
      </c>
      <c r="F138" s="85" t="s">
        <v>5469</v>
      </c>
      <c r="G138" s="85" t="b">
        <v>0</v>
      </c>
      <c r="H138" s="85" t="b">
        <v>0</v>
      </c>
      <c r="I138" s="85" t="b">
        <v>0</v>
      </c>
      <c r="J138" s="85" t="b">
        <v>0</v>
      </c>
      <c r="K138" s="85" t="b">
        <v>0</v>
      </c>
      <c r="L138" s="85" t="b">
        <v>0</v>
      </c>
    </row>
    <row r="139" spans="1:12" ht="15">
      <c r="A139" s="85" t="s">
        <v>4981</v>
      </c>
      <c r="B139" s="85" t="s">
        <v>4982</v>
      </c>
      <c r="C139" s="85">
        <v>5</v>
      </c>
      <c r="D139" s="118">
        <v>0.0018291186278778114</v>
      </c>
      <c r="E139" s="118">
        <v>2.9656719712201065</v>
      </c>
      <c r="F139" s="85" t="s">
        <v>5469</v>
      </c>
      <c r="G139" s="85" t="b">
        <v>0</v>
      </c>
      <c r="H139" s="85" t="b">
        <v>0</v>
      </c>
      <c r="I139" s="85" t="b">
        <v>0</v>
      </c>
      <c r="J139" s="85" t="b">
        <v>0</v>
      </c>
      <c r="K139" s="85" t="b">
        <v>0</v>
      </c>
      <c r="L139" s="85" t="b">
        <v>0</v>
      </c>
    </row>
    <row r="140" spans="1:12" ht="15">
      <c r="A140" s="85" t="s">
        <v>4982</v>
      </c>
      <c r="B140" s="85" t="s">
        <v>4054</v>
      </c>
      <c r="C140" s="85">
        <v>5</v>
      </c>
      <c r="D140" s="118">
        <v>0.0018291186278778114</v>
      </c>
      <c r="E140" s="118">
        <v>2.4093694704528197</v>
      </c>
      <c r="F140" s="85" t="s">
        <v>5469</v>
      </c>
      <c r="G140" s="85" t="b">
        <v>0</v>
      </c>
      <c r="H140" s="85" t="b">
        <v>0</v>
      </c>
      <c r="I140" s="85" t="b">
        <v>0</v>
      </c>
      <c r="J140" s="85" t="b">
        <v>0</v>
      </c>
      <c r="K140" s="85" t="b">
        <v>0</v>
      </c>
      <c r="L140" s="85" t="b">
        <v>0</v>
      </c>
    </row>
    <row r="141" spans="1:12" ht="15">
      <c r="A141" s="85" t="s">
        <v>4054</v>
      </c>
      <c r="B141" s="85" t="s">
        <v>4849</v>
      </c>
      <c r="C141" s="85">
        <v>5</v>
      </c>
      <c r="D141" s="118">
        <v>0.0018291186278778114</v>
      </c>
      <c r="E141" s="118">
        <v>2.0291582287412133</v>
      </c>
      <c r="F141" s="85" t="s">
        <v>5469</v>
      </c>
      <c r="G141" s="85" t="b">
        <v>0</v>
      </c>
      <c r="H141" s="85" t="b">
        <v>0</v>
      </c>
      <c r="I141" s="85" t="b">
        <v>0</v>
      </c>
      <c r="J141" s="85" t="b">
        <v>0</v>
      </c>
      <c r="K141" s="85" t="b">
        <v>0</v>
      </c>
      <c r="L141" s="85" t="b">
        <v>0</v>
      </c>
    </row>
    <row r="142" spans="1:12" ht="15">
      <c r="A142" s="85" t="s">
        <v>4849</v>
      </c>
      <c r="B142" s="85" t="s">
        <v>4983</v>
      </c>
      <c r="C142" s="85">
        <v>5</v>
      </c>
      <c r="D142" s="118">
        <v>0.0018291186278778114</v>
      </c>
      <c r="E142" s="118">
        <v>2.5854607295085006</v>
      </c>
      <c r="F142" s="85" t="s">
        <v>5469</v>
      </c>
      <c r="G142" s="85" t="b">
        <v>0</v>
      </c>
      <c r="H142" s="85" t="b">
        <v>0</v>
      </c>
      <c r="I142" s="85" t="b">
        <v>0</v>
      </c>
      <c r="J142" s="85" t="b">
        <v>0</v>
      </c>
      <c r="K142" s="85" t="b">
        <v>0</v>
      </c>
      <c r="L142" s="85" t="b">
        <v>0</v>
      </c>
    </row>
    <row r="143" spans="1:12" ht="15">
      <c r="A143" s="85" t="s">
        <v>4983</v>
      </c>
      <c r="B143" s="85" t="s">
        <v>4862</v>
      </c>
      <c r="C143" s="85">
        <v>5</v>
      </c>
      <c r="D143" s="118">
        <v>0.0018291186278778114</v>
      </c>
      <c r="E143" s="118">
        <v>2.6646419755561257</v>
      </c>
      <c r="F143" s="85" t="s">
        <v>5469</v>
      </c>
      <c r="G143" s="85" t="b">
        <v>0</v>
      </c>
      <c r="H143" s="85" t="b">
        <v>0</v>
      </c>
      <c r="I143" s="85" t="b">
        <v>0</v>
      </c>
      <c r="J143" s="85" t="b">
        <v>0</v>
      </c>
      <c r="K143" s="85" t="b">
        <v>0</v>
      </c>
      <c r="L143" s="85" t="b">
        <v>0</v>
      </c>
    </row>
    <row r="144" spans="1:12" ht="15">
      <c r="A144" s="85" t="s">
        <v>4045</v>
      </c>
      <c r="B144" s="85" t="s">
        <v>4920</v>
      </c>
      <c r="C144" s="85">
        <v>5</v>
      </c>
      <c r="D144" s="118">
        <v>0.0018291186278778114</v>
      </c>
      <c r="E144" s="118">
        <v>2.8195439355418688</v>
      </c>
      <c r="F144" s="85" t="s">
        <v>5469</v>
      </c>
      <c r="G144" s="85" t="b">
        <v>0</v>
      </c>
      <c r="H144" s="85" t="b">
        <v>0</v>
      </c>
      <c r="I144" s="85" t="b">
        <v>0</v>
      </c>
      <c r="J144" s="85" t="b">
        <v>0</v>
      </c>
      <c r="K144" s="85" t="b">
        <v>0</v>
      </c>
      <c r="L144" s="85" t="b">
        <v>0</v>
      </c>
    </row>
    <row r="145" spans="1:12" ht="15">
      <c r="A145" s="85" t="s">
        <v>4920</v>
      </c>
      <c r="B145" s="85" t="s">
        <v>4992</v>
      </c>
      <c r="C145" s="85">
        <v>5</v>
      </c>
      <c r="D145" s="118">
        <v>0.0018291186278778114</v>
      </c>
      <c r="E145" s="118">
        <v>2.8195439355418688</v>
      </c>
      <c r="F145" s="85" t="s">
        <v>5469</v>
      </c>
      <c r="G145" s="85" t="b">
        <v>0</v>
      </c>
      <c r="H145" s="85" t="b">
        <v>0</v>
      </c>
      <c r="I145" s="85" t="b">
        <v>0</v>
      </c>
      <c r="J145" s="85" t="b">
        <v>0</v>
      </c>
      <c r="K145" s="85" t="b">
        <v>0</v>
      </c>
      <c r="L145" s="85" t="b">
        <v>0</v>
      </c>
    </row>
    <row r="146" spans="1:12" ht="15">
      <c r="A146" s="85" t="s">
        <v>4992</v>
      </c>
      <c r="B146" s="85" t="s">
        <v>429</v>
      </c>
      <c r="C146" s="85">
        <v>5</v>
      </c>
      <c r="D146" s="118">
        <v>0.0018291186278778114</v>
      </c>
      <c r="E146" s="118">
        <v>2.9656719712201065</v>
      </c>
      <c r="F146" s="85" t="s">
        <v>5469</v>
      </c>
      <c r="G146" s="85" t="b">
        <v>0</v>
      </c>
      <c r="H146" s="85" t="b">
        <v>0</v>
      </c>
      <c r="I146" s="85" t="b">
        <v>0</v>
      </c>
      <c r="J146" s="85" t="b">
        <v>0</v>
      </c>
      <c r="K146" s="85" t="b">
        <v>0</v>
      </c>
      <c r="L146" s="85" t="b">
        <v>0</v>
      </c>
    </row>
    <row r="147" spans="1:12" ht="15">
      <c r="A147" s="85" t="s">
        <v>429</v>
      </c>
      <c r="B147" s="85" t="s">
        <v>4993</v>
      </c>
      <c r="C147" s="85">
        <v>5</v>
      </c>
      <c r="D147" s="118">
        <v>0.0018291186278778114</v>
      </c>
      <c r="E147" s="118">
        <v>2.9656719712201065</v>
      </c>
      <c r="F147" s="85" t="s">
        <v>5469</v>
      </c>
      <c r="G147" s="85" t="b">
        <v>0</v>
      </c>
      <c r="H147" s="85" t="b">
        <v>0</v>
      </c>
      <c r="I147" s="85" t="b">
        <v>0</v>
      </c>
      <c r="J147" s="85" t="b">
        <v>0</v>
      </c>
      <c r="K147" s="85" t="b">
        <v>0</v>
      </c>
      <c r="L147" s="85" t="b">
        <v>0</v>
      </c>
    </row>
    <row r="148" spans="1:12" ht="15">
      <c r="A148" s="85" t="s">
        <v>4993</v>
      </c>
      <c r="B148" s="85" t="s">
        <v>4994</v>
      </c>
      <c r="C148" s="85">
        <v>5</v>
      </c>
      <c r="D148" s="118">
        <v>0.0018291186278778114</v>
      </c>
      <c r="E148" s="118">
        <v>2.9656719712201065</v>
      </c>
      <c r="F148" s="85" t="s">
        <v>5469</v>
      </c>
      <c r="G148" s="85" t="b">
        <v>0</v>
      </c>
      <c r="H148" s="85" t="b">
        <v>0</v>
      </c>
      <c r="I148" s="85" t="b">
        <v>0</v>
      </c>
      <c r="J148" s="85" t="b">
        <v>0</v>
      </c>
      <c r="K148" s="85" t="b">
        <v>0</v>
      </c>
      <c r="L148" s="85" t="b">
        <v>0</v>
      </c>
    </row>
    <row r="149" spans="1:12" ht="15">
      <c r="A149" s="85" t="s">
        <v>4994</v>
      </c>
      <c r="B149" s="85" t="s">
        <v>4913</v>
      </c>
      <c r="C149" s="85">
        <v>5</v>
      </c>
      <c r="D149" s="118">
        <v>0.0018291186278778114</v>
      </c>
      <c r="E149" s="118">
        <v>2.8195439355418688</v>
      </c>
      <c r="F149" s="85" t="s">
        <v>5469</v>
      </c>
      <c r="G149" s="85" t="b">
        <v>0</v>
      </c>
      <c r="H149" s="85" t="b">
        <v>0</v>
      </c>
      <c r="I149" s="85" t="b">
        <v>0</v>
      </c>
      <c r="J149" s="85" t="b">
        <v>0</v>
      </c>
      <c r="K149" s="85" t="b">
        <v>0</v>
      </c>
      <c r="L149" s="85" t="b">
        <v>0</v>
      </c>
    </row>
    <row r="150" spans="1:12" ht="15">
      <c r="A150" s="85" t="s">
        <v>4913</v>
      </c>
      <c r="B150" s="85" t="s">
        <v>4033</v>
      </c>
      <c r="C150" s="85">
        <v>5</v>
      </c>
      <c r="D150" s="118">
        <v>0.0018291186278778114</v>
      </c>
      <c r="E150" s="118">
        <v>2.8195439355418688</v>
      </c>
      <c r="F150" s="85" t="s">
        <v>5469</v>
      </c>
      <c r="G150" s="85" t="b">
        <v>0</v>
      </c>
      <c r="H150" s="85" t="b">
        <v>0</v>
      </c>
      <c r="I150" s="85" t="b">
        <v>0</v>
      </c>
      <c r="J150" s="85" t="b">
        <v>0</v>
      </c>
      <c r="K150" s="85" t="b">
        <v>0</v>
      </c>
      <c r="L150" s="85" t="b">
        <v>0</v>
      </c>
    </row>
    <row r="151" spans="1:12" ht="15">
      <c r="A151" s="85" t="s">
        <v>4033</v>
      </c>
      <c r="B151" s="85" t="s">
        <v>4995</v>
      </c>
      <c r="C151" s="85">
        <v>5</v>
      </c>
      <c r="D151" s="118">
        <v>0.0018291186278778114</v>
      </c>
      <c r="E151" s="118">
        <v>2.9656719712201065</v>
      </c>
      <c r="F151" s="85" t="s">
        <v>5469</v>
      </c>
      <c r="G151" s="85" t="b">
        <v>0</v>
      </c>
      <c r="H151" s="85" t="b">
        <v>0</v>
      </c>
      <c r="I151" s="85" t="b">
        <v>0</v>
      </c>
      <c r="J151" s="85" t="b">
        <v>0</v>
      </c>
      <c r="K151" s="85" t="b">
        <v>0</v>
      </c>
      <c r="L151" s="85" t="b">
        <v>0</v>
      </c>
    </row>
    <row r="152" spans="1:12" ht="15">
      <c r="A152" s="85" t="s">
        <v>4995</v>
      </c>
      <c r="B152" s="85" t="s">
        <v>4996</v>
      </c>
      <c r="C152" s="85">
        <v>5</v>
      </c>
      <c r="D152" s="118">
        <v>0.0018291186278778114</v>
      </c>
      <c r="E152" s="118">
        <v>2.9656719712201065</v>
      </c>
      <c r="F152" s="85" t="s">
        <v>5469</v>
      </c>
      <c r="G152" s="85" t="b">
        <v>0</v>
      </c>
      <c r="H152" s="85" t="b">
        <v>0</v>
      </c>
      <c r="I152" s="85" t="b">
        <v>0</v>
      </c>
      <c r="J152" s="85" t="b">
        <v>0</v>
      </c>
      <c r="K152" s="85" t="b">
        <v>0</v>
      </c>
      <c r="L152" s="85" t="b">
        <v>0</v>
      </c>
    </row>
    <row r="153" spans="1:12" ht="15">
      <c r="A153" s="85" t="s">
        <v>4137</v>
      </c>
      <c r="B153" s="85" t="s">
        <v>4849</v>
      </c>
      <c r="C153" s="85">
        <v>5</v>
      </c>
      <c r="D153" s="118">
        <v>0.0018291186278778114</v>
      </c>
      <c r="E153" s="118">
        <v>2.3301882244051946</v>
      </c>
      <c r="F153" s="85" t="s">
        <v>5469</v>
      </c>
      <c r="G153" s="85" t="b">
        <v>0</v>
      </c>
      <c r="H153" s="85" t="b">
        <v>0</v>
      </c>
      <c r="I153" s="85" t="b">
        <v>0</v>
      </c>
      <c r="J153" s="85" t="b">
        <v>0</v>
      </c>
      <c r="K153" s="85" t="b">
        <v>0</v>
      </c>
      <c r="L153" s="85" t="b">
        <v>0</v>
      </c>
    </row>
    <row r="154" spans="1:12" ht="15">
      <c r="A154" s="85" t="s">
        <v>4849</v>
      </c>
      <c r="B154" s="85" t="s">
        <v>4140</v>
      </c>
      <c r="C154" s="85">
        <v>5</v>
      </c>
      <c r="D154" s="118">
        <v>0.0018291186278778114</v>
      </c>
      <c r="E154" s="118">
        <v>1.9834007381805383</v>
      </c>
      <c r="F154" s="85" t="s">
        <v>5469</v>
      </c>
      <c r="G154" s="85" t="b">
        <v>0</v>
      </c>
      <c r="H154" s="85" t="b">
        <v>0</v>
      </c>
      <c r="I154" s="85" t="b">
        <v>0</v>
      </c>
      <c r="J154" s="85" t="b">
        <v>0</v>
      </c>
      <c r="K154" s="85" t="b">
        <v>0</v>
      </c>
      <c r="L154" s="85" t="b">
        <v>0</v>
      </c>
    </row>
    <row r="155" spans="1:12" ht="15">
      <c r="A155" s="85" t="s">
        <v>4140</v>
      </c>
      <c r="B155" s="85" t="s">
        <v>4134</v>
      </c>
      <c r="C155" s="85">
        <v>5</v>
      </c>
      <c r="D155" s="118">
        <v>0.0018291186278778114</v>
      </c>
      <c r="E155" s="118">
        <v>2.021189299069938</v>
      </c>
      <c r="F155" s="85" t="s">
        <v>5469</v>
      </c>
      <c r="G155" s="85" t="b">
        <v>0</v>
      </c>
      <c r="H155" s="85" t="b">
        <v>0</v>
      </c>
      <c r="I155" s="85" t="b">
        <v>0</v>
      </c>
      <c r="J155" s="85" t="b">
        <v>0</v>
      </c>
      <c r="K155" s="85" t="b">
        <v>0</v>
      </c>
      <c r="L155" s="85" t="b">
        <v>0</v>
      </c>
    </row>
    <row r="156" spans="1:12" ht="15">
      <c r="A156" s="85" t="s">
        <v>4141</v>
      </c>
      <c r="B156" s="85" t="s">
        <v>4944</v>
      </c>
      <c r="C156" s="85">
        <v>5</v>
      </c>
      <c r="D156" s="118">
        <v>0.0018291186278778114</v>
      </c>
      <c r="E156" s="118">
        <v>2.5854607295085006</v>
      </c>
      <c r="F156" s="85" t="s">
        <v>5469</v>
      </c>
      <c r="G156" s="85" t="b">
        <v>0</v>
      </c>
      <c r="H156" s="85" t="b">
        <v>0</v>
      </c>
      <c r="I156" s="85" t="b">
        <v>0</v>
      </c>
      <c r="J156" s="85" t="b">
        <v>0</v>
      </c>
      <c r="K156" s="85" t="b">
        <v>0</v>
      </c>
      <c r="L156" s="85" t="b">
        <v>0</v>
      </c>
    </row>
    <row r="157" spans="1:12" ht="15">
      <c r="A157" s="85" t="s">
        <v>4944</v>
      </c>
      <c r="B157" s="85" t="s">
        <v>4013</v>
      </c>
      <c r="C157" s="85">
        <v>5</v>
      </c>
      <c r="D157" s="118">
        <v>0.0018291186278778114</v>
      </c>
      <c r="E157" s="118">
        <v>2.1540969653495132</v>
      </c>
      <c r="F157" s="85" t="s">
        <v>5469</v>
      </c>
      <c r="G157" s="85" t="b">
        <v>0</v>
      </c>
      <c r="H157" s="85" t="b">
        <v>0</v>
      </c>
      <c r="I157" s="85" t="b">
        <v>0</v>
      </c>
      <c r="J157" s="85" t="b">
        <v>0</v>
      </c>
      <c r="K157" s="85" t="b">
        <v>0</v>
      </c>
      <c r="L157" s="85" t="b">
        <v>0</v>
      </c>
    </row>
    <row r="158" spans="1:12" ht="15">
      <c r="A158" s="85" t="s">
        <v>4117</v>
      </c>
      <c r="B158" s="85" t="s">
        <v>4892</v>
      </c>
      <c r="C158" s="85">
        <v>5</v>
      </c>
      <c r="D158" s="118">
        <v>0.0018291186278778114</v>
      </c>
      <c r="E158" s="118">
        <v>2.1383026981662816</v>
      </c>
      <c r="F158" s="85" t="s">
        <v>5469</v>
      </c>
      <c r="G158" s="85" t="b">
        <v>0</v>
      </c>
      <c r="H158" s="85" t="b">
        <v>0</v>
      </c>
      <c r="I158" s="85" t="b">
        <v>0</v>
      </c>
      <c r="J158" s="85" t="b">
        <v>0</v>
      </c>
      <c r="K158" s="85" t="b">
        <v>0</v>
      </c>
      <c r="L158" s="85" t="b">
        <v>0</v>
      </c>
    </row>
    <row r="159" spans="1:12" ht="15">
      <c r="A159" s="85" t="s">
        <v>4892</v>
      </c>
      <c r="B159" s="85" t="s">
        <v>5003</v>
      </c>
      <c r="C159" s="85">
        <v>5</v>
      </c>
      <c r="D159" s="118">
        <v>0.0018291186278778114</v>
      </c>
      <c r="E159" s="118">
        <v>2.761551988564182</v>
      </c>
      <c r="F159" s="85" t="s">
        <v>5469</v>
      </c>
      <c r="G159" s="85" t="b">
        <v>0</v>
      </c>
      <c r="H159" s="85" t="b">
        <v>0</v>
      </c>
      <c r="I159" s="85" t="b">
        <v>0</v>
      </c>
      <c r="J159" s="85" t="b">
        <v>0</v>
      </c>
      <c r="K159" s="85" t="b">
        <v>0</v>
      </c>
      <c r="L159" s="85" t="b">
        <v>0</v>
      </c>
    </row>
    <row r="160" spans="1:12" ht="15">
      <c r="A160" s="85" t="s">
        <v>5003</v>
      </c>
      <c r="B160" s="85" t="s">
        <v>4835</v>
      </c>
      <c r="C160" s="85">
        <v>5</v>
      </c>
      <c r="D160" s="118">
        <v>0.0018291186278778114</v>
      </c>
      <c r="E160" s="118">
        <v>2.4885507165004443</v>
      </c>
      <c r="F160" s="85" t="s">
        <v>5469</v>
      </c>
      <c r="G160" s="85" t="b">
        <v>0</v>
      </c>
      <c r="H160" s="85" t="b">
        <v>0</v>
      </c>
      <c r="I160" s="85" t="b">
        <v>0</v>
      </c>
      <c r="J160" s="85" t="b">
        <v>0</v>
      </c>
      <c r="K160" s="85" t="b">
        <v>0</v>
      </c>
      <c r="L160" s="85" t="b">
        <v>0</v>
      </c>
    </row>
    <row r="161" spans="1:12" ht="15">
      <c r="A161" s="85" t="s">
        <v>4835</v>
      </c>
      <c r="B161" s="85" t="s">
        <v>5004</v>
      </c>
      <c r="C161" s="85">
        <v>5</v>
      </c>
      <c r="D161" s="118">
        <v>0.0018291186278778114</v>
      </c>
      <c r="E161" s="118">
        <v>2.5185139398778875</v>
      </c>
      <c r="F161" s="85" t="s">
        <v>5469</v>
      </c>
      <c r="G161" s="85" t="b">
        <v>0</v>
      </c>
      <c r="H161" s="85" t="b">
        <v>0</v>
      </c>
      <c r="I161" s="85" t="b">
        <v>0</v>
      </c>
      <c r="J161" s="85" t="b">
        <v>0</v>
      </c>
      <c r="K161" s="85" t="b">
        <v>0</v>
      </c>
      <c r="L161" s="85" t="b">
        <v>0</v>
      </c>
    </row>
    <row r="162" spans="1:12" ht="15">
      <c r="A162" s="85" t="s">
        <v>5004</v>
      </c>
      <c r="B162" s="85" t="s">
        <v>4113</v>
      </c>
      <c r="C162" s="85">
        <v>5</v>
      </c>
      <c r="D162" s="118">
        <v>0.0018291186278778114</v>
      </c>
      <c r="E162" s="118">
        <v>2.6646419755561257</v>
      </c>
      <c r="F162" s="85" t="s">
        <v>5469</v>
      </c>
      <c r="G162" s="85" t="b">
        <v>0</v>
      </c>
      <c r="H162" s="85" t="b">
        <v>0</v>
      </c>
      <c r="I162" s="85" t="b">
        <v>0</v>
      </c>
      <c r="J162" s="85" t="b">
        <v>0</v>
      </c>
      <c r="K162" s="85" t="b">
        <v>0</v>
      </c>
      <c r="L162" s="85" t="b">
        <v>0</v>
      </c>
    </row>
    <row r="163" spans="1:12" ht="15">
      <c r="A163" s="85" t="s">
        <v>4113</v>
      </c>
      <c r="B163" s="85" t="s">
        <v>4903</v>
      </c>
      <c r="C163" s="85">
        <v>5</v>
      </c>
      <c r="D163" s="118">
        <v>0.0018291186278778114</v>
      </c>
      <c r="E163" s="118">
        <v>2.477121254719662</v>
      </c>
      <c r="F163" s="85" t="s">
        <v>5469</v>
      </c>
      <c r="G163" s="85" t="b">
        <v>0</v>
      </c>
      <c r="H163" s="85" t="b">
        <v>0</v>
      </c>
      <c r="I163" s="85" t="b">
        <v>0</v>
      </c>
      <c r="J163" s="85" t="b">
        <v>0</v>
      </c>
      <c r="K163" s="85" t="b">
        <v>0</v>
      </c>
      <c r="L163" s="85" t="b">
        <v>0</v>
      </c>
    </row>
    <row r="164" spans="1:12" ht="15">
      <c r="A164" s="85" t="s">
        <v>4903</v>
      </c>
      <c r="B164" s="85" t="s">
        <v>5005</v>
      </c>
      <c r="C164" s="85">
        <v>5</v>
      </c>
      <c r="D164" s="118">
        <v>0.0018291186278778114</v>
      </c>
      <c r="E164" s="118">
        <v>2.8195439355418688</v>
      </c>
      <c r="F164" s="85" t="s">
        <v>5469</v>
      </c>
      <c r="G164" s="85" t="b">
        <v>0</v>
      </c>
      <c r="H164" s="85" t="b">
        <v>0</v>
      </c>
      <c r="I164" s="85" t="b">
        <v>0</v>
      </c>
      <c r="J164" s="85" t="b">
        <v>0</v>
      </c>
      <c r="K164" s="85" t="b">
        <v>0</v>
      </c>
      <c r="L164" s="85" t="b">
        <v>0</v>
      </c>
    </row>
    <row r="165" spans="1:12" ht="15">
      <c r="A165" s="85" t="s">
        <v>5005</v>
      </c>
      <c r="B165" s="85" t="s">
        <v>4835</v>
      </c>
      <c r="C165" s="85">
        <v>5</v>
      </c>
      <c r="D165" s="118">
        <v>0.0018291186278778114</v>
      </c>
      <c r="E165" s="118">
        <v>2.4885507165004443</v>
      </c>
      <c r="F165" s="85" t="s">
        <v>5469</v>
      </c>
      <c r="G165" s="85" t="b">
        <v>0</v>
      </c>
      <c r="H165" s="85" t="b">
        <v>0</v>
      </c>
      <c r="I165" s="85" t="b">
        <v>0</v>
      </c>
      <c r="J165" s="85" t="b">
        <v>0</v>
      </c>
      <c r="K165" s="85" t="b">
        <v>0</v>
      </c>
      <c r="L165" s="85" t="b">
        <v>0</v>
      </c>
    </row>
    <row r="166" spans="1:12" ht="15">
      <c r="A166" s="85" t="s">
        <v>4950</v>
      </c>
      <c r="B166" s="85" t="s">
        <v>4084</v>
      </c>
      <c r="C166" s="85">
        <v>5</v>
      </c>
      <c r="D166" s="118">
        <v>0.0018291186278778114</v>
      </c>
      <c r="E166" s="118">
        <v>1.2430380486862944</v>
      </c>
      <c r="F166" s="85" t="s">
        <v>5469</v>
      </c>
      <c r="G166" s="85" t="b">
        <v>0</v>
      </c>
      <c r="H166" s="85" t="b">
        <v>0</v>
      </c>
      <c r="I166" s="85" t="b">
        <v>0</v>
      </c>
      <c r="J166" s="85" t="b">
        <v>0</v>
      </c>
      <c r="K166" s="85" t="b">
        <v>0</v>
      </c>
      <c r="L166" s="85" t="b">
        <v>0</v>
      </c>
    </row>
    <row r="167" spans="1:12" ht="15">
      <c r="A167" s="85" t="s">
        <v>4153</v>
      </c>
      <c r="B167" s="85" t="s">
        <v>4154</v>
      </c>
      <c r="C167" s="85">
        <v>5</v>
      </c>
      <c r="D167" s="118">
        <v>0.0018291186278778114</v>
      </c>
      <c r="E167" s="118">
        <v>2.9656719712201065</v>
      </c>
      <c r="F167" s="85" t="s">
        <v>5469</v>
      </c>
      <c r="G167" s="85" t="b">
        <v>0</v>
      </c>
      <c r="H167" s="85" t="b">
        <v>0</v>
      </c>
      <c r="I167" s="85" t="b">
        <v>0</v>
      </c>
      <c r="J167" s="85" t="b">
        <v>0</v>
      </c>
      <c r="K167" s="85" t="b">
        <v>0</v>
      </c>
      <c r="L167" s="85" t="b">
        <v>0</v>
      </c>
    </row>
    <row r="168" spans="1:12" ht="15">
      <c r="A168" s="85" t="s">
        <v>4154</v>
      </c>
      <c r="B168" s="85" t="s">
        <v>4140</v>
      </c>
      <c r="C168" s="85">
        <v>5</v>
      </c>
      <c r="D168" s="118">
        <v>0.0018291186278778114</v>
      </c>
      <c r="E168" s="118">
        <v>2.3636119798921444</v>
      </c>
      <c r="F168" s="85" t="s">
        <v>5469</v>
      </c>
      <c r="G168" s="85" t="b">
        <v>0</v>
      </c>
      <c r="H168" s="85" t="b">
        <v>0</v>
      </c>
      <c r="I168" s="85" t="b">
        <v>0</v>
      </c>
      <c r="J168" s="85" t="b">
        <v>0</v>
      </c>
      <c r="K168" s="85" t="b">
        <v>0</v>
      </c>
      <c r="L168" s="85" t="b">
        <v>0</v>
      </c>
    </row>
    <row r="169" spans="1:12" ht="15">
      <c r="A169" s="85" t="s">
        <v>4140</v>
      </c>
      <c r="B169" s="85" t="s">
        <v>4155</v>
      </c>
      <c r="C169" s="85">
        <v>5</v>
      </c>
      <c r="D169" s="118">
        <v>0.0018291186278778114</v>
      </c>
      <c r="E169" s="118">
        <v>2.322219294733919</v>
      </c>
      <c r="F169" s="85" t="s">
        <v>5469</v>
      </c>
      <c r="G169" s="85" t="b">
        <v>0</v>
      </c>
      <c r="H169" s="85" t="b">
        <v>0</v>
      </c>
      <c r="I169" s="85" t="b">
        <v>0</v>
      </c>
      <c r="J169" s="85" t="b">
        <v>0</v>
      </c>
      <c r="K169" s="85" t="b">
        <v>0</v>
      </c>
      <c r="L169" s="85" t="b">
        <v>0</v>
      </c>
    </row>
    <row r="170" spans="1:12" ht="15">
      <c r="A170" s="85" t="s">
        <v>4155</v>
      </c>
      <c r="B170" s="85" t="s">
        <v>4156</v>
      </c>
      <c r="C170" s="85">
        <v>5</v>
      </c>
      <c r="D170" s="118">
        <v>0.0018291186278778114</v>
      </c>
      <c r="E170" s="118">
        <v>2.9656719712201065</v>
      </c>
      <c r="F170" s="85" t="s">
        <v>5469</v>
      </c>
      <c r="G170" s="85" t="b">
        <v>0</v>
      </c>
      <c r="H170" s="85" t="b">
        <v>0</v>
      </c>
      <c r="I170" s="85" t="b">
        <v>0</v>
      </c>
      <c r="J170" s="85" t="b">
        <v>0</v>
      </c>
      <c r="K170" s="85" t="b">
        <v>1</v>
      </c>
      <c r="L170" s="85" t="b">
        <v>0</v>
      </c>
    </row>
    <row r="171" spans="1:12" ht="15">
      <c r="A171" s="85" t="s">
        <v>4156</v>
      </c>
      <c r="B171" s="85" t="s">
        <v>4157</v>
      </c>
      <c r="C171" s="85">
        <v>5</v>
      </c>
      <c r="D171" s="118">
        <v>0.0018291186278778114</v>
      </c>
      <c r="E171" s="118">
        <v>2.9656719712201065</v>
      </c>
      <c r="F171" s="85" t="s">
        <v>5469</v>
      </c>
      <c r="G171" s="85" t="b">
        <v>0</v>
      </c>
      <c r="H171" s="85" t="b">
        <v>1</v>
      </c>
      <c r="I171" s="85" t="b">
        <v>0</v>
      </c>
      <c r="J171" s="85" t="b">
        <v>0</v>
      </c>
      <c r="K171" s="85" t="b">
        <v>0</v>
      </c>
      <c r="L171" s="85" t="b">
        <v>0</v>
      </c>
    </row>
    <row r="172" spans="1:12" ht="15">
      <c r="A172" s="85" t="s">
        <v>4157</v>
      </c>
      <c r="B172" s="85" t="s">
        <v>4158</v>
      </c>
      <c r="C172" s="85">
        <v>5</v>
      </c>
      <c r="D172" s="118">
        <v>0.0018291186278778114</v>
      </c>
      <c r="E172" s="118">
        <v>2.9656719712201065</v>
      </c>
      <c r="F172" s="85" t="s">
        <v>5469</v>
      </c>
      <c r="G172" s="85" t="b">
        <v>0</v>
      </c>
      <c r="H172" s="85" t="b">
        <v>0</v>
      </c>
      <c r="I172" s="85" t="b">
        <v>0</v>
      </c>
      <c r="J172" s="85" t="b">
        <v>0</v>
      </c>
      <c r="K172" s="85" t="b">
        <v>1</v>
      </c>
      <c r="L172" s="85" t="b">
        <v>0</v>
      </c>
    </row>
    <row r="173" spans="1:12" ht="15">
      <c r="A173" s="85" t="s">
        <v>4158</v>
      </c>
      <c r="B173" s="85" t="s">
        <v>4159</v>
      </c>
      <c r="C173" s="85">
        <v>5</v>
      </c>
      <c r="D173" s="118">
        <v>0.0018291186278778114</v>
      </c>
      <c r="E173" s="118">
        <v>2.4093694704528197</v>
      </c>
      <c r="F173" s="85" t="s">
        <v>5469</v>
      </c>
      <c r="G173" s="85" t="b">
        <v>0</v>
      </c>
      <c r="H173" s="85" t="b">
        <v>1</v>
      </c>
      <c r="I173" s="85" t="b">
        <v>0</v>
      </c>
      <c r="J173" s="85" t="b">
        <v>0</v>
      </c>
      <c r="K173" s="85" t="b">
        <v>0</v>
      </c>
      <c r="L173" s="85" t="b">
        <v>0</v>
      </c>
    </row>
    <row r="174" spans="1:12" ht="15">
      <c r="A174" s="85" t="s">
        <v>4159</v>
      </c>
      <c r="B174" s="85" t="s">
        <v>4160</v>
      </c>
      <c r="C174" s="85">
        <v>5</v>
      </c>
      <c r="D174" s="118">
        <v>0.0018291186278778114</v>
      </c>
      <c r="E174" s="118">
        <v>2.4605219929002007</v>
      </c>
      <c r="F174" s="85" t="s">
        <v>5469</v>
      </c>
      <c r="G174" s="85" t="b">
        <v>0</v>
      </c>
      <c r="H174" s="85" t="b">
        <v>0</v>
      </c>
      <c r="I174" s="85" t="b">
        <v>0</v>
      </c>
      <c r="J174" s="85" t="b">
        <v>0</v>
      </c>
      <c r="K174" s="85" t="b">
        <v>0</v>
      </c>
      <c r="L174" s="85" t="b">
        <v>0</v>
      </c>
    </row>
    <row r="175" spans="1:12" ht="15">
      <c r="A175" s="85" t="s">
        <v>4160</v>
      </c>
      <c r="B175" s="85" t="s">
        <v>4161</v>
      </c>
      <c r="C175" s="85">
        <v>5</v>
      </c>
      <c r="D175" s="118">
        <v>0.0018291186278778114</v>
      </c>
      <c r="E175" s="118">
        <v>2.9656719712201065</v>
      </c>
      <c r="F175" s="85" t="s">
        <v>5469</v>
      </c>
      <c r="G175" s="85" t="b">
        <v>0</v>
      </c>
      <c r="H175" s="85" t="b">
        <v>0</v>
      </c>
      <c r="I175" s="85" t="b">
        <v>0</v>
      </c>
      <c r="J175" s="85" t="b">
        <v>0</v>
      </c>
      <c r="K175" s="85" t="b">
        <v>0</v>
      </c>
      <c r="L175" s="85" t="b">
        <v>0</v>
      </c>
    </row>
    <row r="176" spans="1:12" ht="15">
      <c r="A176" s="85" t="s">
        <v>4161</v>
      </c>
      <c r="B176" s="85" t="s">
        <v>4951</v>
      </c>
      <c r="C176" s="85">
        <v>5</v>
      </c>
      <c r="D176" s="118">
        <v>0.0018291186278778114</v>
      </c>
      <c r="E176" s="118">
        <v>2.886490725172482</v>
      </c>
      <c r="F176" s="85" t="s">
        <v>5469</v>
      </c>
      <c r="G176" s="85" t="b">
        <v>0</v>
      </c>
      <c r="H176" s="85" t="b">
        <v>0</v>
      </c>
      <c r="I176" s="85" t="b">
        <v>0</v>
      </c>
      <c r="J176" s="85" t="b">
        <v>0</v>
      </c>
      <c r="K176" s="85" t="b">
        <v>0</v>
      </c>
      <c r="L176" s="85" t="b">
        <v>0</v>
      </c>
    </row>
    <row r="177" spans="1:12" ht="15">
      <c r="A177" s="85" t="s">
        <v>4951</v>
      </c>
      <c r="B177" s="85" t="s">
        <v>5008</v>
      </c>
      <c r="C177" s="85">
        <v>5</v>
      </c>
      <c r="D177" s="118">
        <v>0.0018291186278778114</v>
      </c>
      <c r="E177" s="118">
        <v>2.886490725172482</v>
      </c>
      <c r="F177" s="85" t="s">
        <v>5469</v>
      </c>
      <c r="G177" s="85" t="b">
        <v>0</v>
      </c>
      <c r="H177" s="85" t="b">
        <v>0</v>
      </c>
      <c r="I177" s="85" t="b">
        <v>0</v>
      </c>
      <c r="J177" s="85" t="b">
        <v>0</v>
      </c>
      <c r="K177" s="85" t="b">
        <v>0</v>
      </c>
      <c r="L177" s="85" t="b">
        <v>0</v>
      </c>
    </row>
    <row r="178" spans="1:12" ht="15">
      <c r="A178" s="85" t="s">
        <v>443</v>
      </c>
      <c r="B178" s="85" t="s">
        <v>442</v>
      </c>
      <c r="C178" s="85">
        <v>5</v>
      </c>
      <c r="D178" s="118">
        <v>0.0018291186278778114</v>
      </c>
      <c r="E178" s="118">
        <v>2.9656719712201065</v>
      </c>
      <c r="F178" s="85" t="s">
        <v>5469</v>
      </c>
      <c r="G178" s="85" t="b">
        <v>0</v>
      </c>
      <c r="H178" s="85" t="b">
        <v>0</v>
      </c>
      <c r="I178" s="85" t="b">
        <v>0</v>
      </c>
      <c r="J178" s="85" t="b">
        <v>0</v>
      </c>
      <c r="K178" s="85" t="b">
        <v>0</v>
      </c>
      <c r="L178" s="85" t="b">
        <v>0</v>
      </c>
    </row>
    <row r="179" spans="1:12" ht="15">
      <c r="A179" s="85" t="s">
        <v>4960</v>
      </c>
      <c r="B179" s="85" t="s">
        <v>4126</v>
      </c>
      <c r="C179" s="85">
        <v>5</v>
      </c>
      <c r="D179" s="118">
        <v>0.0018291186278778114</v>
      </c>
      <c r="E179" s="118">
        <v>2.3301882244051946</v>
      </c>
      <c r="F179" s="85" t="s">
        <v>5469</v>
      </c>
      <c r="G179" s="85" t="b">
        <v>0</v>
      </c>
      <c r="H179" s="85" t="b">
        <v>0</v>
      </c>
      <c r="I179" s="85" t="b">
        <v>0</v>
      </c>
      <c r="J179" s="85" t="b">
        <v>0</v>
      </c>
      <c r="K179" s="85" t="b">
        <v>0</v>
      </c>
      <c r="L179" s="85" t="b">
        <v>0</v>
      </c>
    </row>
    <row r="180" spans="1:12" ht="15">
      <c r="A180" s="85" t="s">
        <v>5014</v>
      </c>
      <c r="B180" s="85" t="s">
        <v>5015</v>
      </c>
      <c r="C180" s="85">
        <v>5</v>
      </c>
      <c r="D180" s="118">
        <v>0.0018291186278778114</v>
      </c>
      <c r="E180" s="118">
        <v>2.9656719712201065</v>
      </c>
      <c r="F180" s="85" t="s">
        <v>5469</v>
      </c>
      <c r="G180" s="85" t="b">
        <v>0</v>
      </c>
      <c r="H180" s="85" t="b">
        <v>0</v>
      </c>
      <c r="I180" s="85" t="b">
        <v>0</v>
      </c>
      <c r="J180" s="85" t="b">
        <v>0</v>
      </c>
      <c r="K180" s="85" t="b">
        <v>0</v>
      </c>
      <c r="L180" s="85" t="b">
        <v>0</v>
      </c>
    </row>
    <row r="181" spans="1:12" ht="15">
      <c r="A181" s="85" t="s">
        <v>5015</v>
      </c>
      <c r="B181" s="85" t="s">
        <v>4054</v>
      </c>
      <c r="C181" s="85">
        <v>5</v>
      </c>
      <c r="D181" s="118">
        <v>0.0018291186278778114</v>
      </c>
      <c r="E181" s="118">
        <v>2.4093694704528197</v>
      </c>
      <c r="F181" s="85" t="s">
        <v>5469</v>
      </c>
      <c r="G181" s="85" t="b">
        <v>0</v>
      </c>
      <c r="H181" s="85" t="b">
        <v>0</v>
      </c>
      <c r="I181" s="85" t="b">
        <v>0</v>
      </c>
      <c r="J181" s="85" t="b">
        <v>0</v>
      </c>
      <c r="K181" s="85" t="b">
        <v>0</v>
      </c>
      <c r="L181" s="85" t="b">
        <v>0</v>
      </c>
    </row>
    <row r="182" spans="1:12" ht="15">
      <c r="A182" s="85" t="s">
        <v>4054</v>
      </c>
      <c r="B182" s="85" t="s">
        <v>5016</v>
      </c>
      <c r="C182" s="85">
        <v>5</v>
      </c>
      <c r="D182" s="118">
        <v>0.0018291186278778114</v>
      </c>
      <c r="E182" s="118">
        <v>2.4093694704528197</v>
      </c>
      <c r="F182" s="85" t="s">
        <v>5469</v>
      </c>
      <c r="G182" s="85" t="b">
        <v>0</v>
      </c>
      <c r="H182" s="85" t="b">
        <v>0</v>
      </c>
      <c r="I182" s="85" t="b">
        <v>0</v>
      </c>
      <c r="J182" s="85" t="b">
        <v>0</v>
      </c>
      <c r="K182" s="85" t="b">
        <v>0</v>
      </c>
      <c r="L182" s="85" t="b">
        <v>0</v>
      </c>
    </row>
    <row r="183" spans="1:12" ht="15">
      <c r="A183" s="85" t="s">
        <v>5016</v>
      </c>
      <c r="B183" s="85" t="s">
        <v>4954</v>
      </c>
      <c r="C183" s="85">
        <v>5</v>
      </c>
      <c r="D183" s="118">
        <v>0.0018291186278778114</v>
      </c>
      <c r="E183" s="118">
        <v>2.886490725172482</v>
      </c>
      <c r="F183" s="85" t="s">
        <v>5469</v>
      </c>
      <c r="G183" s="85" t="b">
        <v>0</v>
      </c>
      <c r="H183" s="85" t="b">
        <v>0</v>
      </c>
      <c r="I183" s="85" t="b">
        <v>0</v>
      </c>
      <c r="J183" s="85" t="b">
        <v>0</v>
      </c>
      <c r="K183" s="85" t="b">
        <v>1</v>
      </c>
      <c r="L183" s="85" t="b">
        <v>0</v>
      </c>
    </row>
    <row r="184" spans="1:12" ht="15">
      <c r="A184" s="85" t="s">
        <v>4954</v>
      </c>
      <c r="B184" s="85" t="s">
        <v>4866</v>
      </c>
      <c r="C184" s="85">
        <v>5</v>
      </c>
      <c r="D184" s="118">
        <v>0.0018291186278778114</v>
      </c>
      <c r="E184" s="118">
        <v>2.5854607295085006</v>
      </c>
      <c r="F184" s="85" t="s">
        <v>5469</v>
      </c>
      <c r="G184" s="85" t="b">
        <v>0</v>
      </c>
      <c r="H184" s="85" t="b">
        <v>1</v>
      </c>
      <c r="I184" s="85" t="b">
        <v>0</v>
      </c>
      <c r="J184" s="85" t="b">
        <v>0</v>
      </c>
      <c r="K184" s="85" t="b">
        <v>0</v>
      </c>
      <c r="L184" s="85" t="b">
        <v>0</v>
      </c>
    </row>
    <row r="185" spans="1:12" ht="15">
      <c r="A185" s="85" t="s">
        <v>4866</v>
      </c>
      <c r="B185" s="85" t="s">
        <v>5017</v>
      </c>
      <c r="C185" s="85">
        <v>5</v>
      </c>
      <c r="D185" s="118">
        <v>0.0018291186278778114</v>
      </c>
      <c r="E185" s="118">
        <v>2.6646419755561257</v>
      </c>
      <c r="F185" s="85" t="s">
        <v>5469</v>
      </c>
      <c r="G185" s="85" t="b">
        <v>0</v>
      </c>
      <c r="H185" s="85" t="b">
        <v>0</v>
      </c>
      <c r="I185" s="85" t="b">
        <v>0</v>
      </c>
      <c r="J185" s="85" t="b">
        <v>0</v>
      </c>
      <c r="K185" s="85" t="b">
        <v>0</v>
      </c>
      <c r="L185" s="85" t="b">
        <v>0</v>
      </c>
    </row>
    <row r="186" spans="1:12" ht="15">
      <c r="A186" s="85" t="s">
        <v>5017</v>
      </c>
      <c r="B186" s="85" t="s">
        <v>4925</v>
      </c>
      <c r="C186" s="85">
        <v>5</v>
      </c>
      <c r="D186" s="118">
        <v>0.0018291186278778114</v>
      </c>
      <c r="E186" s="118">
        <v>2.8195439355418688</v>
      </c>
      <c r="F186" s="85" t="s">
        <v>5469</v>
      </c>
      <c r="G186" s="85" t="b">
        <v>0</v>
      </c>
      <c r="H186" s="85" t="b">
        <v>0</v>
      </c>
      <c r="I186" s="85" t="b">
        <v>0</v>
      </c>
      <c r="J186" s="85" t="b">
        <v>0</v>
      </c>
      <c r="K186" s="85" t="b">
        <v>0</v>
      </c>
      <c r="L186" s="85" t="b">
        <v>0</v>
      </c>
    </row>
    <row r="187" spans="1:12" ht="15">
      <c r="A187" s="85" t="s">
        <v>4925</v>
      </c>
      <c r="B187" s="85" t="s">
        <v>4054</v>
      </c>
      <c r="C187" s="85">
        <v>5</v>
      </c>
      <c r="D187" s="118">
        <v>0.0018291186278778114</v>
      </c>
      <c r="E187" s="118">
        <v>2.2632414347745815</v>
      </c>
      <c r="F187" s="85" t="s">
        <v>5469</v>
      </c>
      <c r="G187" s="85" t="b">
        <v>0</v>
      </c>
      <c r="H187" s="85" t="b">
        <v>0</v>
      </c>
      <c r="I187" s="85" t="b">
        <v>0</v>
      </c>
      <c r="J187" s="85" t="b">
        <v>0</v>
      </c>
      <c r="K187" s="85" t="b">
        <v>0</v>
      </c>
      <c r="L187" s="85" t="b">
        <v>0</v>
      </c>
    </row>
    <row r="188" spans="1:12" ht="15">
      <c r="A188" s="85" t="s">
        <v>4054</v>
      </c>
      <c r="B188" s="85" t="s">
        <v>5018</v>
      </c>
      <c r="C188" s="85">
        <v>5</v>
      </c>
      <c r="D188" s="118">
        <v>0.0018291186278778114</v>
      </c>
      <c r="E188" s="118">
        <v>2.4093694704528197</v>
      </c>
      <c r="F188" s="85" t="s">
        <v>5469</v>
      </c>
      <c r="G188" s="85" t="b">
        <v>0</v>
      </c>
      <c r="H188" s="85" t="b">
        <v>0</v>
      </c>
      <c r="I188" s="85" t="b">
        <v>0</v>
      </c>
      <c r="J188" s="85" t="b">
        <v>0</v>
      </c>
      <c r="K188" s="85" t="b">
        <v>0</v>
      </c>
      <c r="L188" s="85" t="b">
        <v>0</v>
      </c>
    </row>
    <row r="189" spans="1:12" ht="15">
      <c r="A189" s="85" t="s">
        <v>5018</v>
      </c>
      <c r="B189" s="85" t="s">
        <v>4955</v>
      </c>
      <c r="C189" s="85">
        <v>5</v>
      </c>
      <c r="D189" s="118">
        <v>0.0018291186278778114</v>
      </c>
      <c r="E189" s="118">
        <v>2.886490725172482</v>
      </c>
      <c r="F189" s="85" t="s">
        <v>5469</v>
      </c>
      <c r="G189" s="85" t="b">
        <v>0</v>
      </c>
      <c r="H189" s="85" t="b">
        <v>0</v>
      </c>
      <c r="I189" s="85" t="b">
        <v>0</v>
      </c>
      <c r="J189" s="85" t="b">
        <v>0</v>
      </c>
      <c r="K189" s="85" t="b">
        <v>0</v>
      </c>
      <c r="L189" s="85" t="b">
        <v>0</v>
      </c>
    </row>
    <row r="190" spans="1:12" ht="15">
      <c r="A190" s="85" t="s">
        <v>4955</v>
      </c>
      <c r="B190" s="85" t="s">
        <v>4962</v>
      </c>
      <c r="C190" s="85">
        <v>5</v>
      </c>
      <c r="D190" s="118">
        <v>0.0018291186278778114</v>
      </c>
      <c r="E190" s="118">
        <v>2.807309479124857</v>
      </c>
      <c r="F190" s="85" t="s">
        <v>5469</v>
      </c>
      <c r="G190" s="85" t="b">
        <v>0</v>
      </c>
      <c r="H190" s="85" t="b">
        <v>0</v>
      </c>
      <c r="I190" s="85" t="b">
        <v>0</v>
      </c>
      <c r="J190" s="85" t="b">
        <v>0</v>
      </c>
      <c r="K190" s="85" t="b">
        <v>0</v>
      </c>
      <c r="L190" s="85" t="b">
        <v>0</v>
      </c>
    </row>
    <row r="191" spans="1:12" ht="15">
      <c r="A191" s="85" t="s">
        <v>4904</v>
      </c>
      <c r="B191" s="85" t="s">
        <v>4868</v>
      </c>
      <c r="C191" s="85">
        <v>4</v>
      </c>
      <c r="D191" s="118">
        <v>0.0015417486671337054</v>
      </c>
      <c r="E191" s="118">
        <v>2.7103994661168005</v>
      </c>
      <c r="F191" s="85" t="s">
        <v>5469</v>
      </c>
      <c r="G191" s="85" t="b">
        <v>0</v>
      </c>
      <c r="H191" s="85" t="b">
        <v>0</v>
      </c>
      <c r="I191" s="85" t="b">
        <v>0</v>
      </c>
      <c r="J191" s="85" t="b">
        <v>0</v>
      </c>
      <c r="K191" s="85" t="b">
        <v>0</v>
      </c>
      <c r="L191" s="85" t="b">
        <v>0</v>
      </c>
    </row>
    <row r="192" spans="1:12" ht="15">
      <c r="A192" s="85" t="s">
        <v>4868</v>
      </c>
      <c r="B192" s="85" t="s">
        <v>4927</v>
      </c>
      <c r="C192" s="85">
        <v>4</v>
      </c>
      <c r="D192" s="118">
        <v>0.0015417486671337054</v>
      </c>
      <c r="E192" s="118">
        <v>2.5854607295085006</v>
      </c>
      <c r="F192" s="85" t="s">
        <v>5469</v>
      </c>
      <c r="G192" s="85" t="b">
        <v>0</v>
      </c>
      <c r="H192" s="85" t="b">
        <v>0</v>
      </c>
      <c r="I192" s="85" t="b">
        <v>0</v>
      </c>
      <c r="J192" s="85" t="b">
        <v>0</v>
      </c>
      <c r="K192" s="85" t="b">
        <v>0</v>
      </c>
      <c r="L192" s="85" t="b">
        <v>0</v>
      </c>
    </row>
    <row r="193" spans="1:12" ht="15">
      <c r="A193" s="85" t="s">
        <v>4905</v>
      </c>
      <c r="B193" s="85" t="s">
        <v>4085</v>
      </c>
      <c r="C193" s="85">
        <v>4</v>
      </c>
      <c r="D193" s="118">
        <v>0.0015417486671337054</v>
      </c>
      <c r="E193" s="118">
        <v>1.7642748468996552</v>
      </c>
      <c r="F193" s="85" t="s">
        <v>5469</v>
      </c>
      <c r="G193" s="85" t="b">
        <v>0</v>
      </c>
      <c r="H193" s="85" t="b">
        <v>0</v>
      </c>
      <c r="I193" s="85" t="b">
        <v>0</v>
      </c>
      <c r="J193" s="85" t="b">
        <v>0</v>
      </c>
      <c r="K193" s="85" t="b">
        <v>0</v>
      </c>
      <c r="L193" s="85" t="b">
        <v>0</v>
      </c>
    </row>
    <row r="194" spans="1:12" ht="15">
      <c r="A194" s="85" t="s">
        <v>4105</v>
      </c>
      <c r="B194" s="85" t="s">
        <v>4084</v>
      </c>
      <c r="C194" s="85">
        <v>4</v>
      </c>
      <c r="D194" s="118">
        <v>0.0015417486671337054</v>
      </c>
      <c r="E194" s="118">
        <v>0.4191293077419757</v>
      </c>
      <c r="F194" s="85" t="s">
        <v>5469</v>
      </c>
      <c r="G194" s="85" t="b">
        <v>0</v>
      </c>
      <c r="H194" s="85" t="b">
        <v>0</v>
      </c>
      <c r="I194" s="85" t="b">
        <v>0</v>
      </c>
      <c r="J194" s="85" t="b">
        <v>0</v>
      </c>
      <c r="K194" s="85" t="b">
        <v>0</v>
      </c>
      <c r="L194" s="85" t="b">
        <v>0</v>
      </c>
    </row>
    <row r="195" spans="1:12" ht="15">
      <c r="A195" s="85" t="s">
        <v>398</v>
      </c>
      <c r="B195" s="85" t="s">
        <v>4117</v>
      </c>
      <c r="C195" s="85">
        <v>4</v>
      </c>
      <c r="D195" s="118">
        <v>0.0015417486671337054</v>
      </c>
      <c r="E195" s="118">
        <v>2.2332782113971383</v>
      </c>
      <c r="F195" s="85" t="s">
        <v>5469</v>
      </c>
      <c r="G195" s="85" t="b">
        <v>0</v>
      </c>
      <c r="H195" s="85" t="b">
        <v>0</v>
      </c>
      <c r="I195" s="85" t="b">
        <v>0</v>
      </c>
      <c r="J195" s="85" t="b">
        <v>0</v>
      </c>
      <c r="K195" s="85" t="b">
        <v>0</v>
      </c>
      <c r="L195" s="85" t="b">
        <v>0</v>
      </c>
    </row>
    <row r="196" spans="1:12" ht="15">
      <c r="A196" s="85" t="s">
        <v>4970</v>
      </c>
      <c r="B196" s="85" t="s">
        <v>5029</v>
      </c>
      <c r="C196" s="85">
        <v>4</v>
      </c>
      <c r="D196" s="118">
        <v>0.0015417486671337054</v>
      </c>
      <c r="E196" s="118">
        <v>2.9656719712201065</v>
      </c>
      <c r="F196" s="85" t="s">
        <v>5469</v>
      </c>
      <c r="G196" s="85" t="b">
        <v>0</v>
      </c>
      <c r="H196" s="85" t="b">
        <v>0</v>
      </c>
      <c r="I196" s="85" t="b">
        <v>0</v>
      </c>
      <c r="J196" s="85" t="b">
        <v>0</v>
      </c>
      <c r="K196" s="85" t="b">
        <v>0</v>
      </c>
      <c r="L196" s="85" t="b">
        <v>0</v>
      </c>
    </row>
    <row r="197" spans="1:12" ht="15">
      <c r="A197" s="85" t="s">
        <v>4109</v>
      </c>
      <c r="B197" s="85" t="s">
        <v>5031</v>
      </c>
      <c r="C197" s="85">
        <v>4</v>
      </c>
      <c r="D197" s="118">
        <v>0.0015417486671337054</v>
      </c>
      <c r="E197" s="118">
        <v>2.6646419755561257</v>
      </c>
      <c r="F197" s="85" t="s">
        <v>5469</v>
      </c>
      <c r="G197" s="85" t="b">
        <v>0</v>
      </c>
      <c r="H197" s="85" t="b">
        <v>0</v>
      </c>
      <c r="I197" s="85" t="b">
        <v>0</v>
      </c>
      <c r="J197" s="85" t="b">
        <v>0</v>
      </c>
      <c r="K197" s="85" t="b">
        <v>0</v>
      </c>
      <c r="L197" s="85" t="b">
        <v>0</v>
      </c>
    </row>
    <row r="198" spans="1:12" ht="15">
      <c r="A198" s="85" t="s">
        <v>5031</v>
      </c>
      <c r="B198" s="85" t="s">
        <v>4086</v>
      </c>
      <c r="C198" s="85">
        <v>4</v>
      </c>
      <c r="D198" s="118">
        <v>0.0015417486671337054</v>
      </c>
      <c r="E198" s="118">
        <v>2.0114294617807817</v>
      </c>
      <c r="F198" s="85" t="s">
        <v>5469</v>
      </c>
      <c r="G198" s="85" t="b">
        <v>0</v>
      </c>
      <c r="H198" s="85" t="b">
        <v>0</v>
      </c>
      <c r="I198" s="85" t="b">
        <v>0</v>
      </c>
      <c r="J198" s="85" t="b">
        <v>0</v>
      </c>
      <c r="K198" s="85" t="b">
        <v>0</v>
      </c>
      <c r="L198" s="85" t="b">
        <v>0</v>
      </c>
    </row>
    <row r="199" spans="1:12" ht="15">
      <c r="A199" s="85" t="s">
        <v>4086</v>
      </c>
      <c r="B199" s="85" t="s">
        <v>4011</v>
      </c>
      <c r="C199" s="85">
        <v>4</v>
      </c>
      <c r="D199" s="118">
        <v>0.0015417486671337054</v>
      </c>
      <c r="E199" s="118">
        <v>1.2808266095756942</v>
      </c>
      <c r="F199" s="85" t="s">
        <v>5469</v>
      </c>
      <c r="G199" s="85" t="b">
        <v>0</v>
      </c>
      <c r="H199" s="85" t="b">
        <v>0</v>
      </c>
      <c r="I199" s="85" t="b">
        <v>0</v>
      </c>
      <c r="J199" s="85" t="b">
        <v>0</v>
      </c>
      <c r="K199" s="85" t="b">
        <v>1</v>
      </c>
      <c r="L199" s="85" t="b">
        <v>0</v>
      </c>
    </row>
    <row r="200" spans="1:12" ht="15">
      <c r="A200" s="85" t="s">
        <v>4011</v>
      </c>
      <c r="B200" s="85" t="s">
        <v>4847</v>
      </c>
      <c r="C200" s="85">
        <v>4</v>
      </c>
      <c r="D200" s="118">
        <v>0.0015417486671337054</v>
      </c>
      <c r="E200" s="118">
        <v>1.845098040014257</v>
      </c>
      <c r="F200" s="85" t="s">
        <v>5469</v>
      </c>
      <c r="G200" s="85" t="b">
        <v>0</v>
      </c>
      <c r="H200" s="85" t="b">
        <v>1</v>
      </c>
      <c r="I200" s="85" t="b">
        <v>0</v>
      </c>
      <c r="J200" s="85" t="b">
        <v>0</v>
      </c>
      <c r="K200" s="85" t="b">
        <v>0</v>
      </c>
      <c r="L200" s="85" t="b">
        <v>0</v>
      </c>
    </row>
    <row r="201" spans="1:12" ht="15">
      <c r="A201" s="85" t="s">
        <v>4847</v>
      </c>
      <c r="B201" s="85" t="s">
        <v>4930</v>
      </c>
      <c r="C201" s="85">
        <v>4</v>
      </c>
      <c r="D201" s="118">
        <v>0.0015417486671337054</v>
      </c>
      <c r="E201" s="118">
        <v>2.4093694704528197</v>
      </c>
      <c r="F201" s="85" t="s">
        <v>5469</v>
      </c>
      <c r="G201" s="85" t="b">
        <v>0</v>
      </c>
      <c r="H201" s="85" t="b">
        <v>0</v>
      </c>
      <c r="I201" s="85" t="b">
        <v>0</v>
      </c>
      <c r="J201" s="85" t="b">
        <v>0</v>
      </c>
      <c r="K201" s="85" t="b">
        <v>0</v>
      </c>
      <c r="L201" s="85" t="b">
        <v>0</v>
      </c>
    </row>
    <row r="202" spans="1:12" ht="15">
      <c r="A202" s="85" t="s">
        <v>4930</v>
      </c>
      <c r="B202" s="85" t="s">
        <v>4846</v>
      </c>
      <c r="C202" s="85">
        <v>4</v>
      </c>
      <c r="D202" s="118">
        <v>0.0015417486671337054</v>
      </c>
      <c r="E202" s="118">
        <v>2.4093694704528197</v>
      </c>
      <c r="F202" s="85" t="s">
        <v>5469</v>
      </c>
      <c r="G202" s="85" t="b">
        <v>0</v>
      </c>
      <c r="H202" s="85" t="b">
        <v>0</v>
      </c>
      <c r="I202" s="85" t="b">
        <v>0</v>
      </c>
      <c r="J202" s="85" t="b">
        <v>0</v>
      </c>
      <c r="K202" s="85" t="b">
        <v>0</v>
      </c>
      <c r="L202" s="85" t="b">
        <v>0</v>
      </c>
    </row>
    <row r="203" spans="1:12" ht="15">
      <c r="A203" s="85" t="s">
        <v>4840</v>
      </c>
      <c r="B203" s="85" t="s">
        <v>4847</v>
      </c>
      <c r="C203" s="85">
        <v>4</v>
      </c>
      <c r="D203" s="118">
        <v>0.0015417486671337054</v>
      </c>
      <c r="E203" s="118">
        <v>2.073577368529626</v>
      </c>
      <c r="F203" s="85" t="s">
        <v>5469</v>
      </c>
      <c r="G203" s="85" t="b">
        <v>0</v>
      </c>
      <c r="H203" s="85" t="b">
        <v>0</v>
      </c>
      <c r="I203" s="85" t="b">
        <v>0</v>
      </c>
      <c r="J203" s="85" t="b">
        <v>0</v>
      </c>
      <c r="K203" s="85" t="b">
        <v>0</v>
      </c>
      <c r="L203" s="85" t="b">
        <v>0</v>
      </c>
    </row>
    <row r="204" spans="1:12" ht="15">
      <c r="A204" s="85" t="s">
        <v>4847</v>
      </c>
      <c r="B204" s="85" t="s">
        <v>5032</v>
      </c>
      <c r="C204" s="85">
        <v>4</v>
      </c>
      <c r="D204" s="118">
        <v>0.0015417486671337054</v>
      </c>
      <c r="E204" s="118">
        <v>2.5854607295085006</v>
      </c>
      <c r="F204" s="85" t="s">
        <v>5469</v>
      </c>
      <c r="G204" s="85" t="b">
        <v>0</v>
      </c>
      <c r="H204" s="85" t="b">
        <v>0</v>
      </c>
      <c r="I204" s="85" t="b">
        <v>0</v>
      </c>
      <c r="J204" s="85" t="b">
        <v>0</v>
      </c>
      <c r="K204" s="85" t="b">
        <v>0</v>
      </c>
      <c r="L204" s="85" t="b">
        <v>0</v>
      </c>
    </row>
    <row r="205" spans="1:12" ht="15">
      <c r="A205" s="85" t="s">
        <v>4886</v>
      </c>
      <c r="B205" s="85" t="s">
        <v>5033</v>
      </c>
      <c r="C205" s="85">
        <v>4</v>
      </c>
      <c r="D205" s="118">
        <v>0.0015417486671337054</v>
      </c>
      <c r="E205" s="118">
        <v>2.761551988564182</v>
      </c>
      <c r="F205" s="85" t="s">
        <v>5469</v>
      </c>
      <c r="G205" s="85" t="b">
        <v>0</v>
      </c>
      <c r="H205" s="85" t="b">
        <v>0</v>
      </c>
      <c r="I205" s="85" t="b">
        <v>0</v>
      </c>
      <c r="J205" s="85" t="b">
        <v>0</v>
      </c>
      <c r="K205" s="85" t="b">
        <v>0</v>
      </c>
      <c r="L205" s="85" t="b">
        <v>0</v>
      </c>
    </row>
    <row r="206" spans="1:12" ht="15">
      <c r="A206" s="85" t="s">
        <v>4975</v>
      </c>
      <c r="B206" s="85" t="s">
        <v>5034</v>
      </c>
      <c r="C206" s="85">
        <v>4</v>
      </c>
      <c r="D206" s="118">
        <v>0.0015417486671337054</v>
      </c>
      <c r="E206" s="118">
        <v>2.9656719712201065</v>
      </c>
      <c r="F206" s="85" t="s">
        <v>5469</v>
      </c>
      <c r="G206" s="85" t="b">
        <v>0</v>
      </c>
      <c r="H206" s="85" t="b">
        <v>0</v>
      </c>
      <c r="I206" s="85" t="b">
        <v>0</v>
      </c>
      <c r="J206" s="85" t="b">
        <v>0</v>
      </c>
      <c r="K206" s="85" t="b">
        <v>0</v>
      </c>
      <c r="L206" s="85" t="b">
        <v>0</v>
      </c>
    </row>
    <row r="207" spans="1:12" ht="15">
      <c r="A207" s="85" t="s">
        <v>5036</v>
      </c>
      <c r="B207" s="85" t="s">
        <v>4116</v>
      </c>
      <c r="C207" s="85">
        <v>4</v>
      </c>
      <c r="D207" s="118">
        <v>0.0015417486671337054</v>
      </c>
      <c r="E207" s="118">
        <v>2.4605219929002007</v>
      </c>
      <c r="F207" s="85" t="s">
        <v>5469</v>
      </c>
      <c r="G207" s="85" t="b">
        <v>0</v>
      </c>
      <c r="H207" s="85" t="b">
        <v>0</v>
      </c>
      <c r="I207" s="85" t="b">
        <v>0</v>
      </c>
      <c r="J207" s="85" t="b">
        <v>0</v>
      </c>
      <c r="K207" s="85" t="b">
        <v>0</v>
      </c>
      <c r="L207" s="85" t="b">
        <v>0</v>
      </c>
    </row>
    <row r="208" spans="1:12" ht="15">
      <c r="A208" s="85" t="s">
        <v>4150</v>
      </c>
      <c r="B208" s="85" t="s">
        <v>4084</v>
      </c>
      <c r="C208" s="85">
        <v>4</v>
      </c>
      <c r="D208" s="118">
        <v>0.0015417486671337054</v>
      </c>
      <c r="E208" s="118">
        <v>1.2253092817258628</v>
      </c>
      <c r="F208" s="85" t="s">
        <v>5469</v>
      </c>
      <c r="G208" s="85" t="b">
        <v>0</v>
      </c>
      <c r="H208" s="85" t="b">
        <v>0</v>
      </c>
      <c r="I208" s="85" t="b">
        <v>0</v>
      </c>
      <c r="J208" s="85" t="b">
        <v>0</v>
      </c>
      <c r="K208" s="85" t="b">
        <v>0</v>
      </c>
      <c r="L208" s="85" t="b">
        <v>0</v>
      </c>
    </row>
    <row r="209" spans="1:12" ht="15">
      <c r="A209" s="85" t="s">
        <v>5051</v>
      </c>
      <c r="B209" s="85" t="s">
        <v>4911</v>
      </c>
      <c r="C209" s="85">
        <v>4</v>
      </c>
      <c r="D209" s="118">
        <v>0.0015417486671337054</v>
      </c>
      <c r="E209" s="118">
        <v>2.9656719712201065</v>
      </c>
      <c r="F209" s="85" t="s">
        <v>5469</v>
      </c>
      <c r="G209" s="85" t="b">
        <v>0</v>
      </c>
      <c r="H209" s="85" t="b">
        <v>0</v>
      </c>
      <c r="I209" s="85" t="b">
        <v>0</v>
      </c>
      <c r="J209" s="85" t="b">
        <v>0</v>
      </c>
      <c r="K209" s="85" t="b">
        <v>0</v>
      </c>
      <c r="L209" s="85" t="b">
        <v>0</v>
      </c>
    </row>
    <row r="210" spans="1:12" ht="15">
      <c r="A210" s="85" t="s">
        <v>4911</v>
      </c>
      <c r="B210" s="85" t="s">
        <v>4013</v>
      </c>
      <c r="C210" s="85">
        <v>4</v>
      </c>
      <c r="D210" s="118">
        <v>0.0015417486671337054</v>
      </c>
      <c r="E210" s="118">
        <v>1.9902401627108437</v>
      </c>
      <c r="F210" s="85" t="s">
        <v>5469</v>
      </c>
      <c r="G210" s="85" t="b">
        <v>0</v>
      </c>
      <c r="H210" s="85" t="b">
        <v>0</v>
      </c>
      <c r="I210" s="85" t="b">
        <v>0</v>
      </c>
      <c r="J210" s="85" t="b">
        <v>0</v>
      </c>
      <c r="K210" s="85" t="b">
        <v>0</v>
      </c>
      <c r="L210" s="85" t="b">
        <v>0</v>
      </c>
    </row>
    <row r="211" spans="1:12" ht="15">
      <c r="A211" s="85" t="s">
        <v>4013</v>
      </c>
      <c r="B211" s="85" t="s">
        <v>5052</v>
      </c>
      <c r="C211" s="85">
        <v>4</v>
      </c>
      <c r="D211" s="118">
        <v>0.0015417486671337054</v>
      </c>
      <c r="E211" s="118">
        <v>2.2332782113971383</v>
      </c>
      <c r="F211" s="85" t="s">
        <v>5469</v>
      </c>
      <c r="G211" s="85" t="b">
        <v>0</v>
      </c>
      <c r="H211" s="85" t="b">
        <v>0</v>
      </c>
      <c r="I211" s="85" t="b">
        <v>0</v>
      </c>
      <c r="J211" s="85" t="b">
        <v>0</v>
      </c>
      <c r="K211" s="85" t="b">
        <v>0</v>
      </c>
      <c r="L211" s="85" t="b">
        <v>0</v>
      </c>
    </row>
    <row r="212" spans="1:12" ht="15">
      <c r="A212" s="85" t="s">
        <v>5052</v>
      </c>
      <c r="B212" s="85" t="s">
        <v>5053</v>
      </c>
      <c r="C212" s="85">
        <v>4</v>
      </c>
      <c r="D212" s="118">
        <v>0.0015417486671337054</v>
      </c>
      <c r="E212" s="118">
        <v>3.062581984228163</v>
      </c>
      <c r="F212" s="85" t="s">
        <v>5469</v>
      </c>
      <c r="G212" s="85" t="b">
        <v>0</v>
      </c>
      <c r="H212" s="85" t="b">
        <v>0</v>
      </c>
      <c r="I212" s="85" t="b">
        <v>0</v>
      </c>
      <c r="J212" s="85" t="b">
        <v>0</v>
      </c>
      <c r="K212" s="85" t="b">
        <v>0</v>
      </c>
      <c r="L212" s="85" t="b">
        <v>0</v>
      </c>
    </row>
    <row r="213" spans="1:12" ht="15">
      <c r="A213" s="85" t="s">
        <v>5053</v>
      </c>
      <c r="B213" s="85" t="s">
        <v>5054</v>
      </c>
      <c r="C213" s="85">
        <v>4</v>
      </c>
      <c r="D213" s="118">
        <v>0.0015417486671337054</v>
      </c>
      <c r="E213" s="118">
        <v>3.062581984228163</v>
      </c>
      <c r="F213" s="85" t="s">
        <v>5469</v>
      </c>
      <c r="G213" s="85" t="b">
        <v>0</v>
      </c>
      <c r="H213" s="85" t="b">
        <v>0</v>
      </c>
      <c r="I213" s="85" t="b">
        <v>0</v>
      </c>
      <c r="J213" s="85" t="b">
        <v>0</v>
      </c>
      <c r="K213" s="85" t="b">
        <v>0</v>
      </c>
      <c r="L213" s="85" t="b">
        <v>0</v>
      </c>
    </row>
    <row r="214" spans="1:12" ht="15">
      <c r="A214" s="85" t="s">
        <v>5054</v>
      </c>
      <c r="B214" s="85" t="s">
        <v>4105</v>
      </c>
      <c r="C214" s="85">
        <v>4</v>
      </c>
      <c r="D214" s="118">
        <v>0.0015417486671337054</v>
      </c>
      <c r="E214" s="118">
        <v>2.146128035678238</v>
      </c>
      <c r="F214" s="85" t="s">
        <v>5469</v>
      </c>
      <c r="G214" s="85" t="b">
        <v>0</v>
      </c>
      <c r="H214" s="85" t="b">
        <v>0</v>
      </c>
      <c r="I214" s="85" t="b">
        <v>0</v>
      </c>
      <c r="J214" s="85" t="b">
        <v>0</v>
      </c>
      <c r="K214" s="85" t="b">
        <v>0</v>
      </c>
      <c r="L214" s="85" t="b">
        <v>0</v>
      </c>
    </row>
    <row r="215" spans="1:12" ht="15">
      <c r="A215" s="85" t="s">
        <v>4105</v>
      </c>
      <c r="B215" s="85" t="s">
        <v>4109</v>
      </c>
      <c r="C215" s="85">
        <v>4</v>
      </c>
      <c r="D215" s="118">
        <v>0.0015417486671337054</v>
      </c>
      <c r="E215" s="118">
        <v>1.916453948549925</v>
      </c>
      <c r="F215" s="85" t="s">
        <v>5469</v>
      </c>
      <c r="G215" s="85" t="b">
        <v>0</v>
      </c>
      <c r="H215" s="85" t="b">
        <v>0</v>
      </c>
      <c r="I215" s="85" t="b">
        <v>0</v>
      </c>
      <c r="J215" s="85" t="b">
        <v>0</v>
      </c>
      <c r="K215" s="85" t="b">
        <v>0</v>
      </c>
      <c r="L215" s="85" t="b">
        <v>0</v>
      </c>
    </row>
    <row r="216" spans="1:12" ht="15">
      <c r="A216" s="85" t="s">
        <v>4109</v>
      </c>
      <c r="B216" s="85" t="s">
        <v>4106</v>
      </c>
      <c r="C216" s="85">
        <v>4</v>
      </c>
      <c r="D216" s="118">
        <v>0.0015417486671337054</v>
      </c>
      <c r="E216" s="118">
        <v>2.312459457444763</v>
      </c>
      <c r="F216" s="85" t="s">
        <v>5469</v>
      </c>
      <c r="G216" s="85" t="b">
        <v>0</v>
      </c>
      <c r="H216" s="85" t="b">
        <v>0</v>
      </c>
      <c r="I216" s="85" t="b">
        <v>0</v>
      </c>
      <c r="J216" s="85" t="b">
        <v>0</v>
      </c>
      <c r="K216" s="85" t="b">
        <v>0</v>
      </c>
      <c r="L216" s="85" t="b">
        <v>0</v>
      </c>
    </row>
    <row r="217" spans="1:12" ht="15">
      <c r="A217" s="85" t="s">
        <v>4106</v>
      </c>
      <c r="B217" s="85" t="s">
        <v>4034</v>
      </c>
      <c r="C217" s="85">
        <v>4</v>
      </c>
      <c r="D217" s="118">
        <v>0.0015417486671337054</v>
      </c>
      <c r="E217" s="118">
        <v>2.7103994661168005</v>
      </c>
      <c r="F217" s="85" t="s">
        <v>5469</v>
      </c>
      <c r="G217" s="85" t="b">
        <v>0</v>
      </c>
      <c r="H217" s="85" t="b">
        <v>0</v>
      </c>
      <c r="I217" s="85" t="b">
        <v>0</v>
      </c>
      <c r="J217" s="85" t="b">
        <v>0</v>
      </c>
      <c r="K217" s="85" t="b">
        <v>1</v>
      </c>
      <c r="L217" s="85" t="b">
        <v>0</v>
      </c>
    </row>
    <row r="218" spans="1:12" ht="15">
      <c r="A218" s="85" t="s">
        <v>4034</v>
      </c>
      <c r="B218" s="85" t="s">
        <v>910</v>
      </c>
      <c r="C218" s="85">
        <v>4</v>
      </c>
      <c r="D218" s="118">
        <v>0.0015417486671337054</v>
      </c>
      <c r="E218" s="118">
        <v>1.7455638831800515</v>
      </c>
      <c r="F218" s="85" t="s">
        <v>5469</v>
      </c>
      <c r="G218" s="85" t="b">
        <v>0</v>
      </c>
      <c r="H218" s="85" t="b">
        <v>1</v>
      </c>
      <c r="I218" s="85" t="b">
        <v>0</v>
      </c>
      <c r="J218" s="85" t="b">
        <v>0</v>
      </c>
      <c r="K218" s="85" t="b">
        <v>0</v>
      </c>
      <c r="L218" s="85" t="b">
        <v>0</v>
      </c>
    </row>
    <row r="219" spans="1:12" ht="15">
      <c r="A219" s="85" t="s">
        <v>910</v>
      </c>
      <c r="B219" s="85" t="s">
        <v>4997</v>
      </c>
      <c r="C219" s="85">
        <v>4</v>
      </c>
      <c r="D219" s="118">
        <v>0.0015417486671337054</v>
      </c>
      <c r="E219" s="118">
        <v>1.6383130368337764</v>
      </c>
      <c r="F219" s="85" t="s">
        <v>5469</v>
      </c>
      <c r="G219" s="85" t="b">
        <v>0</v>
      </c>
      <c r="H219" s="85" t="b">
        <v>0</v>
      </c>
      <c r="I219" s="85" t="b">
        <v>0</v>
      </c>
      <c r="J219" s="85" t="b">
        <v>0</v>
      </c>
      <c r="K219" s="85" t="b">
        <v>0</v>
      </c>
      <c r="L219" s="85" t="b">
        <v>0</v>
      </c>
    </row>
    <row r="220" spans="1:12" ht="15">
      <c r="A220" s="85" t="s">
        <v>4997</v>
      </c>
      <c r="B220" s="85" t="s">
        <v>4107</v>
      </c>
      <c r="C220" s="85">
        <v>4</v>
      </c>
      <c r="D220" s="118">
        <v>0.0015417486671337054</v>
      </c>
      <c r="E220" s="118">
        <v>2.6646419755561257</v>
      </c>
      <c r="F220" s="85" t="s">
        <v>5469</v>
      </c>
      <c r="G220" s="85" t="b">
        <v>0</v>
      </c>
      <c r="H220" s="85" t="b">
        <v>0</v>
      </c>
      <c r="I220" s="85" t="b">
        <v>0</v>
      </c>
      <c r="J220" s="85" t="b">
        <v>0</v>
      </c>
      <c r="K220" s="85" t="b">
        <v>0</v>
      </c>
      <c r="L220" s="85" t="b">
        <v>0</v>
      </c>
    </row>
    <row r="221" spans="1:12" ht="15">
      <c r="A221" s="85" t="s">
        <v>4107</v>
      </c>
      <c r="B221" s="85" t="s">
        <v>4107</v>
      </c>
      <c r="C221" s="85">
        <v>4</v>
      </c>
      <c r="D221" s="118">
        <v>0.0015417486671337054</v>
      </c>
      <c r="E221" s="118">
        <v>2.4605219929002007</v>
      </c>
      <c r="F221" s="85" t="s">
        <v>5469</v>
      </c>
      <c r="G221" s="85" t="b">
        <v>0</v>
      </c>
      <c r="H221" s="85" t="b">
        <v>0</v>
      </c>
      <c r="I221" s="85" t="b">
        <v>0</v>
      </c>
      <c r="J221" s="85" t="b">
        <v>0</v>
      </c>
      <c r="K221" s="85" t="b">
        <v>0</v>
      </c>
      <c r="L221" s="85" t="b">
        <v>0</v>
      </c>
    </row>
    <row r="222" spans="1:12" ht="15">
      <c r="A222" s="85" t="s">
        <v>4107</v>
      </c>
      <c r="B222" s="85" t="s">
        <v>5055</v>
      </c>
      <c r="C222" s="85">
        <v>4</v>
      </c>
      <c r="D222" s="118">
        <v>0.0015417486671337054</v>
      </c>
      <c r="E222" s="118">
        <v>2.761551988564182</v>
      </c>
      <c r="F222" s="85" t="s">
        <v>5469</v>
      </c>
      <c r="G222" s="85" t="b">
        <v>0</v>
      </c>
      <c r="H222" s="85" t="b">
        <v>0</v>
      </c>
      <c r="I222" s="85" t="b">
        <v>0</v>
      </c>
      <c r="J222" s="85" t="b">
        <v>0</v>
      </c>
      <c r="K222" s="85" t="b">
        <v>0</v>
      </c>
      <c r="L222" s="85" t="b">
        <v>0</v>
      </c>
    </row>
    <row r="223" spans="1:12" ht="15">
      <c r="A223" s="85" t="s">
        <v>5055</v>
      </c>
      <c r="B223" s="85" t="s">
        <v>4085</v>
      </c>
      <c r="C223" s="85">
        <v>4</v>
      </c>
      <c r="D223" s="118">
        <v>0.0015417486671337054</v>
      </c>
      <c r="E223" s="118">
        <v>1.9403661059553365</v>
      </c>
      <c r="F223" s="85" t="s">
        <v>5469</v>
      </c>
      <c r="G223" s="85" t="b">
        <v>0</v>
      </c>
      <c r="H223" s="85" t="b">
        <v>0</v>
      </c>
      <c r="I223" s="85" t="b">
        <v>0</v>
      </c>
      <c r="J223" s="85" t="b">
        <v>0</v>
      </c>
      <c r="K223" s="85" t="b">
        <v>0</v>
      </c>
      <c r="L223" s="85" t="b">
        <v>0</v>
      </c>
    </row>
    <row r="224" spans="1:12" ht="15">
      <c r="A224" s="85" t="s">
        <v>4085</v>
      </c>
      <c r="B224" s="85" t="s">
        <v>4928</v>
      </c>
      <c r="C224" s="85">
        <v>4</v>
      </c>
      <c r="D224" s="118">
        <v>0.0015417486671337054</v>
      </c>
      <c r="E224" s="118">
        <v>1.82579288481887</v>
      </c>
      <c r="F224" s="85" t="s">
        <v>5469</v>
      </c>
      <c r="G224" s="85" t="b">
        <v>0</v>
      </c>
      <c r="H224" s="85" t="b">
        <v>0</v>
      </c>
      <c r="I224" s="85" t="b">
        <v>0</v>
      </c>
      <c r="J224" s="85" t="b">
        <v>0</v>
      </c>
      <c r="K224" s="85" t="b">
        <v>0</v>
      </c>
      <c r="L224" s="85" t="b">
        <v>0</v>
      </c>
    </row>
    <row r="225" spans="1:12" ht="15">
      <c r="A225" s="85" t="s">
        <v>4928</v>
      </c>
      <c r="B225" s="85" t="s">
        <v>4926</v>
      </c>
      <c r="C225" s="85">
        <v>4</v>
      </c>
      <c r="D225" s="118">
        <v>0.0015417486671337054</v>
      </c>
      <c r="E225" s="118">
        <v>2.7103994661168005</v>
      </c>
      <c r="F225" s="85" t="s">
        <v>5469</v>
      </c>
      <c r="G225" s="85" t="b">
        <v>0</v>
      </c>
      <c r="H225" s="85" t="b">
        <v>0</v>
      </c>
      <c r="I225" s="85" t="b">
        <v>0</v>
      </c>
      <c r="J225" s="85" t="b">
        <v>0</v>
      </c>
      <c r="K225" s="85" t="b">
        <v>0</v>
      </c>
      <c r="L225" s="85" t="b">
        <v>0</v>
      </c>
    </row>
    <row r="226" spans="1:12" ht="15">
      <c r="A226" s="85" t="s">
        <v>4926</v>
      </c>
      <c r="B226" s="85" t="s">
        <v>4084</v>
      </c>
      <c r="C226" s="85">
        <v>4</v>
      </c>
      <c r="D226" s="118">
        <v>0.0015417486671337054</v>
      </c>
      <c r="E226" s="118">
        <v>1.146128035678238</v>
      </c>
      <c r="F226" s="85" t="s">
        <v>5469</v>
      </c>
      <c r="G226" s="85" t="b">
        <v>0</v>
      </c>
      <c r="H226" s="85" t="b">
        <v>0</v>
      </c>
      <c r="I226" s="85" t="b">
        <v>0</v>
      </c>
      <c r="J226" s="85" t="b">
        <v>0</v>
      </c>
      <c r="K226" s="85" t="b">
        <v>0</v>
      </c>
      <c r="L226" s="85" t="b">
        <v>0</v>
      </c>
    </row>
    <row r="227" spans="1:12" ht="15">
      <c r="A227" s="85" t="s">
        <v>4084</v>
      </c>
      <c r="B227" s="85" t="s">
        <v>910</v>
      </c>
      <c r="C227" s="85">
        <v>4</v>
      </c>
      <c r="D227" s="118">
        <v>0.0015417486671337054</v>
      </c>
      <c r="E227" s="118">
        <v>0.06659050726028645</v>
      </c>
      <c r="F227" s="85" t="s">
        <v>5469</v>
      </c>
      <c r="G227" s="85" t="b">
        <v>0</v>
      </c>
      <c r="H227" s="85" t="b">
        <v>0</v>
      </c>
      <c r="I227" s="85" t="b">
        <v>0</v>
      </c>
      <c r="J227" s="85" t="b">
        <v>0</v>
      </c>
      <c r="K227" s="85" t="b">
        <v>0</v>
      </c>
      <c r="L227" s="85" t="b">
        <v>0</v>
      </c>
    </row>
    <row r="228" spans="1:12" ht="15">
      <c r="A228" s="85" t="s">
        <v>910</v>
      </c>
      <c r="B228" s="85" t="s">
        <v>5056</v>
      </c>
      <c r="C228" s="85">
        <v>4</v>
      </c>
      <c r="D228" s="118">
        <v>0.0015417486671337054</v>
      </c>
      <c r="E228" s="118">
        <v>1.7352230498418328</v>
      </c>
      <c r="F228" s="85" t="s">
        <v>5469</v>
      </c>
      <c r="G228" s="85" t="b">
        <v>0</v>
      </c>
      <c r="H228" s="85" t="b">
        <v>0</v>
      </c>
      <c r="I228" s="85" t="b">
        <v>0</v>
      </c>
      <c r="J228" s="85" t="b">
        <v>0</v>
      </c>
      <c r="K228" s="85" t="b">
        <v>0</v>
      </c>
      <c r="L228" s="85" t="b">
        <v>0</v>
      </c>
    </row>
    <row r="229" spans="1:12" ht="15">
      <c r="A229" s="85" t="s">
        <v>5056</v>
      </c>
      <c r="B229" s="85" t="s">
        <v>4106</v>
      </c>
      <c r="C229" s="85">
        <v>4</v>
      </c>
      <c r="D229" s="118">
        <v>0.0015417486671337054</v>
      </c>
      <c r="E229" s="118">
        <v>2.7103994661168005</v>
      </c>
      <c r="F229" s="85" t="s">
        <v>5469</v>
      </c>
      <c r="G229" s="85" t="b">
        <v>0</v>
      </c>
      <c r="H229" s="85" t="b">
        <v>0</v>
      </c>
      <c r="I229" s="85" t="b">
        <v>0</v>
      </c>
      <c r="J229" s="85" t="b">
        <v>0</v>
      </c>
      <c r="K229" s="85" t="b">
        <v>0</v>
      </c>
      <c r="L229" s="85" t="b">
        <v>0</v>
      </c>
    </row>
    <row r="230" spans="1:12" ht="15">
      <c r="A230" s="85" t="s">
        <v>5057</v>
      </c>
      <c r="B230" s="85" t="s">
        <v>4921</v>
      </c>
      <c r="C230" s="85">
        <v>4</v>
      </c>
      <c r="D230" s="118">
        <v>0.0015417486671337054</v>
      </c>
      <c r="E230" s="118">
        <v>2.8195439355418688</v>
      </c>
      <c r="F230" s="85" t="s">
        <v>5469</v>
      </c>
      <c r="G230" s="85" t="b">
        <v>1</v>
      </c>
      <c r="H230" s="85" t="b">
        <v>0</v>
      </c>
      <c r="I230" s="85" t="b">
        <v>0</v>
      </c>
      <c r="J230" s="85" t="b">
        <v>0</v>
      </c>
      <c r="K230" s="85" t="b">
        <v>0</v>
      </c>
      <c r="L230" s="85" t="b">
        <v>0</v>
      </c>
    </row>
    <row r="231" spans="1:12" ht="15">
      <c r="A231" s="85" t="s">
        <v>4921</v>
      </c>
      <c r="B231" s="85" t="s">
        <v>4089</v>
      </c>
      <c r="C231" s="85">
        <v>4</v>
      </c>
      <c r="D231" s="118">
        <v>0.0015417486671337054</v>
      </c>
      <c r="E231" s="118">
        <v>1.8775358825195554</v>
      </c>
      <c r="F231" s="85" t="s">
        <v>5469</v>
      </c>
      <c r="G231" s="85" t="b">
        <v>0</v>
      </c>
      <c r="H231" s="85" t="b">
        <v>0</v>
      </c>
      <c r="I231" s="85" t="b">
        <v>0</v>
      </c>
      <c r="J231" s="85" t="b">
        <v>0</v>
      </c>
      <c r="K231" s="85" t="b">
        <v>0</v>
      </c>
      <c r="L231" s="85" t="b">
        <v>0</v>
      </c>
    </row>
    <row r="232" spans="1:12" ht="15">
      <c r="A232" s="85" t="s">
        <v>4089</v>
      </c>
      <c r="B232" s="85" t="s">
        <v>4138</v>
      </c>
      <c r="C232" s="85">
        <v>4</v>
      </c>
      <c r="D232" s="118">
        <v>0.0015417486671337054</v>
      </c>
      <c r="E232" s="118">
        <v>1.8073094791248572</v>
      </c>
      <c r="F232" s="85" t="s">
        <v>5469</v>
      </c>
      <c r="G232" s="85" t="b">
        <v>0</v>
      </c>
      <c r="H232" s="85" t="b">
        <v>0</v>
      </c>
      <c r="I232" s="85" t="b">
        <v>0</v>
      </c>
      <c r="J232" s="85" t="b">
        <v>0</v>
      </c>
      <c r="K232" s="85" t="b">
        <v>0</v>
      </c>
      <c r="L232" s="85" t="b">
        <v>0</v>
      </c>
    </row>
    <row r="233" spans="1:12" ht="15">
      <c r="A233" s="85" t="s">
        <v>5059</v>
      </c>
      <c r="B233" s="85" t="s">
        <v>910</v>
      </c>
      <c r="C233" s="85">
        <v>4</v>
      </c>
      <c r="D233" s="118">
        <v>0.0015417486671337054</v>
      </c>
      <c r="E233" s="118">
        <v>1.7455638831800515</v>
      </c>
      <c r="F233" s="85" t="s">
        <v>5469</v>
      </c>
      <c r="G233" s="85" t="b">
        <v>0</v>
      </c>
      <c r="H233" s="85" t="b">
        <v>0</v>
      </c>
      <c r="I233" s="85" t="b">
        <v>0</v>
      </c>
      <c r="J233" s="85" t="b">
        <v>0</v>
      </c>
      <c r="K233" s="85" t="b">
        <v>0</v>
      </c>
      <c r="L233" s="85" t="b">
        <v>0</v>
      </c>
    </row>
    <row r="234" spans="1:12" ht="15">
      <c r="A234" s="85" t="s">
        <v>910</v>
      </c>
      <c r="B234" s="85" t="s">
        <v>5060</v>
      </c>
      <c r="C234" s="85">
        <v>4</v>
      </c>
      <c r="D234" s="118">
        <v>0.0015417486671337054</v>
      </c>
      <c r="E234" s="118">
        <v>1.7352230498418328</v>
      </c>
      <c r="F234" s="85" t="s">
        <v>5469</v>
      </c>
      <c r="G234" s="85" t="b">
        <v>0</v>
      </c>
      <c r="H234" s="85" t="b">
        <v>0</v>
      </c>
      <c r="I234" s="85" t="b">
        <v>0</v>
      </c>
      <c r="J234" s="85" t="b">
        <v>0</v>
      </c>
      <c r="K234" s="85" t="b">
        <v>0</v>
      </c>
      <c r="L234" s="85" t="b">
        <v>0</v>
      </c>
    </row>
    <row r="235" spans="1:12" ht="15">
      <c r="A235" s="85" t="s">
        <v>5060</v>
      </c>
      <c r="B235" s="85" t="s">
        <v>4890</v>
      </c>
      <c r="C235" s="85">
        <v>4</v>
      </c>
      <c r="D235" s="118">
        <v>0.0015417486671337054</v>
      </c>
      <c r="E235" s="118">
        <v>2.761551988564182</v>
      </c>
      <c r="F235" s="85" t="s">
        <v>5469</v>
      </c>
      <c r="G235" s="85" t="b">
        <v>0</v>
      </c>
      <c r="H235" s="85" t="b">
        <v>0</v>
      </c>
      <c r="I235" s="85" t="b">
        <v>0</v>
      </c>
      <c r="J235" s="85" t="b">
        <v>0</v>
      </c>
      <c r="K235" s="85" t="b">
        <v>0</v>
      </c>
      <c r="L235" s="85" t="b">
        <v>0</v>
      </c>
    </row>
    <row r="236" spans="1:12" ht="15">
      <c r="A236" s="85" t="s">
        <v>4890</v>
      </c>
      <c r="B236" s="85" t="s">
        <v>5061</v>
      </c>
      <c r="C236" s="85">
        <v>4</v>
      </c>
      <c r="D236" s="118">
        <v>0.0015417486671337054</v>
      </c>
      <c r="E236" s="118">
        <v>2.761551988564182</v>
      </c>
      <c r="F236" s="85" t="s">
        <v>5469</v>
      </c>
      <c r="G236" s="85" t="b">
        <v>0</v>
      </c>
      <c r="H236" s="85" t="b">
        <v>0</v>
      </c>
      <c r="I236" s="85" t="b">
        <v>0</v>
      </c>
      <c r="J236" s="85" t="b">
        <v>0</v>
      </c>
      <c r="K236" s="85" t="b">
        <v>0</v>
      </c>
      <c r="L236" s="85" t="b">
        <v>0</v>
      </c>
    </row>
    <row r="237" spans="1:12" ht="15">
      <c r="A237" s="85" t="s">
        <v>5061</v>
      </c>
      <c r="B237" s="85" t="s">
        <v>4124</v>
      </c>
      <c r="C237" s="85">
        <v>4</v>
      </c>
      <c r="D237" s="118">
        <v>0.0015417486671337054</v>
      </c>
      <c r="E237" s="118">
        <v>2.5185139398778875</v>
      </c>
      <c r="F237" s="85" t="s">
        <v>5469</v>
      </c>
      <c r="G237" s="85" t="b">
        <v>0</v>
      </c>
      <c r="H237" s="85" t="b">
        <v>0</v>
      </c>
      <c r="I237" s="85" t="b">
        <v>0</v>
      </c>
      <c r="J237" s="85" t="b">
        <v>0</v>
      </c>
      <c r="K237" s="85" t="b">
        <v>0</v>
      </c>
      <c r="L237" s="85" t="b">
        <v>0</v>
      </c>
    </row>
    <row r="238" spans="1:12" ht="15">
      <c r="A238" s="85" t="s">
        <v>5063</v>
      </c>
      <c r="B238" s="85" t="s">
        <v>4938</v>
      </c>
      <c r="C238" s="85">
        <v>4</v>
      </c>
      <c r="D238" s="118">
        <v>0.0015417486671337054</v>
      </c>
      <c r="E238" s="118">
        <v>2.886490725172482</v>
      </c>
      <c r="F238" s="85" t="s">
        <v>5469</v>
      </c>
      <c r="G238" s="85" t="b">
        <v>0</v>
      </c>
      <c r="H238" s="85" t="b">
        <v>0</v>
      </c>
      <c r="I238" s="85" t="b">
        <v>0</v>
      </c>
      <c r="J238" s="85" t="b">
        <v>0</v>
      </c>
      <c r="K238" s="85" t="b">
        <v>0</v>
      </c>
      <c r="L238" s="85" t="b">
        <v>0</v>
      </c>
    </row>
    <row r="239" spans="1:12" ht="15">
      <c r="A239" s="85" t="s">
        <v>4938</v>
      </c>
      <c r="B239" s="85" t="s">
        <v>4890</v>
      </c>
      <c r="C239" s="85">
        <v>4</v>
      </c>
      <c r="D239" s="118">
        <v>0.0015417486671337054</v>
      </c>
      <c r="E239" s="118">
        <v>2.5854607295085006</v>
      </c>
      <c r="F239" s="85" t="s">
        <v>5469</v>
      </c>
      <c r="G239" s="85" t="b">
        <v>0</v>
      </c>
      <c r="H239" s="85" t="b">
        <v>0</v>
      </c>
      <c r="I239" s="85" t="b">
        <v>0</v>
      </c>
      <c r="J239" s="85" t="b">
        <v>0</v>
      </c>
      <c r="K239" s="85" t="b">
        <v>0</v>
      </c>
      <c r="L239" s="85" t="b">
        <v>0</v>
      </c>
    </row>
    <row r="240" spans="1:12" ht="15">
      <c r="A240" s="85" t="s">
        <v>4084</v>
      </c>
      <c r="B240" s="85" t="s">
        <v>4947</v>
      </c>
      <c r="C240" s="85">
        <v>4</v>
      </c>
      <c r="D240" s="118">
        <v>0.0015417486671337054</v>
      </c>
      <c r="E240" s="118">
        <v>1.2075173492527167</v>
      </c>
      <c r="F240" s="85" t="s">
        <v>5469</v>
      </c>
      <c r="G240" s="85" t="b">
        <v>0</v>
      </c>
      <c r="H240" s="85" t="b">
        <v>0</v>
      </c>
      <c r="I240" s="85" t="b">
        <v>0</v>
      </c>
      <c r="J240" s="85" t="b">
        <v>0</v>
      </c>
      <c r="K240" s="85" t="b">
        <v>0</v>
      </c>
      <c r="L240" s="85" t="b">
        <v>0</v>
      </c>
    </row>
    <row r="241" spans="1:12" ht="15">
      <c r="A241" s="85" t="s">
        <v>4947</v>
      </c>
      <c r="B241" s="85" t="s">
        <v>4836</v>
      </c>
      <c r="C241" s="85">
        <v>4</v>
      </c>
      <c r="D241" s="118">
        <v>0.0015417486671337054</v>
      </c>
      <c r="E241" s="118">
        <v>2.312459457444763</v>
      </c>
      <c r="F241" s="85" t="s">
        <v>5469</v>
      </c>
      <c r="G241" s="85" t="b">
        <v>0</v>
      </c>
      <c r="H241" s="85" t="b">
        <v>0</v>
      </c>
      <c r="I241" s="85" t="b">
        <v>0</v>
      </c>
      <c r="J241" s="85" t="b">
        <v>0</v>
      </c>
      <c r="K241" s="85" t="b">
        <v>0</v>
      </c>
      <c r="L241" s="85" t="b">
        <v>0</v>
      </c>
    </row>
    <row r="242" spans="1:12" ht="15">
      <c r="A242" s="85" t="s">
        <v>4836</v>
      </c>
      <c r="B242" s="85" t="s">
        <v>5064</v>
      </c>
      <c r="C242" s="85">
        <v>4</v>
      </c>
      <c r="D242" s="118">
        <v>0.0015417486671337054</v>
      </c>
      <c r="E242" s="118">
        <v>2.886490725172482</v>
      </c>
      <c r="F242" s="85" t="s">
        <v>5469</v>
      </c>
      <c r="G242" s="85" t="b">
        <v>0</v>
      </c>
      <c r="H242" s="85" t="b">
        <v>0</v>
      </c>
      <c r="I242" s="85" t="b">
        <v>0</v>
      </c>
      <c r="J242" s="85" t="b">
        <v>0</v>
      </c>
      <c r="K242" s="85" t="b">
        <v>0</v>
      </c>
      <c r="L242" s="85" t="b">
        <v>0</v>
      </c>
    </row>
    <row r="243" spans="1:12" ht="15">
      <c r="A243" s="85" t="s">
        <v>5064</v>
      </c>
      <c r="B243" s="85" t="s">
        <v>4943</v>
      </c>
      <c r="C243" s="85">
        <v>4</v>
      </c>
      <c r="D243" s="118">
        <v>0.0015417486671337054</v>
      </c>
      <c r="E243" s="118">
        <v>2.886490725172482</v>
      </c>
      <c r="F243" s="85" t="s">
        <v>5469</v>
      </c>
      <c r="G243" s="85" t="b">
        <v>0</v>
      </c>
      <c r="H243" s="85" t="b">
        <v>0</v>
      </c>
      <c r="I243" s="85" t="b">
        <v>0</v>
      </c>
      <c r="J243" s="85" t="b">
        <v>0</v>
      </c>
      <c r="K243" s="85" t="b">
        <v>0</v>
      </c>
      <c r="L243" s="85" t="b">
        <v>0</v>
      </c>
    </row>
    <row r="244" spans="1:12" ht="15">
      <c r="A244" s="85" t="s">
        <v>4948</v>
      </c>
      <c r="B244" s="85" t="s">
        <v>4864</v>
      </c>
      <c r="C244" s="85">
        <v>4</v>
      </c>
      <c r="D244" s="118">
        <v>0.0015417486671337054</v>
      </c>
      <c r="E244" s="118">
        <v>2.4885507165004443</v>
      </c>
      <c r="F244" s="85" t="s">
        <v>5469</v>
      </c>
      <c r="G244" s="85" t="b">
        <v>0</v>
      </c>
      <c r="H244" s="85" t="b">
        <v>0</v>
      </c>
      <c r="I244" s="85" t="b">
        <v>0</v>
      </c>
      <c r="J244" s="85" t="b">
        <v>0</v>
      </c>
      <c r="K244" s="85" t="b">
        <v>0</v>
      </c>
      <c r="L244" s="85" t="b">
        <v>0</v>
      </c>
    </row>
    <row r="245" spans="1:12" ht="15">
      <c r="A245" s="85" t="s">
        <v>4100</v>
      </c>
      <c r="B245" s="85" t="s">
        <v>5065</v>
      </c>
      <c r="C245" s="85">
        <v>4</v>
      </c>
      <c r="D245" s="118">
        <v>0.0015417486671337054</v>
      </c>
      <c r="E245" s="118">
        <v>2.2496686275853075</v>
      </c>
      <c r="F245" s="85" t="s">
        <v>5469</v>
      </c>
      <c r="G245" s="85" t="b">
        <v>0</v>
      </c>
      <c r="H245" s="85" t="b">
        <v>0</v>
      </c>
      <c r="I245" s="85" t="b">
        <v>0</v>
      </c>
      <c r="J245" s="85" t="b">
        <v>1</v>
      </c>
      <c r="K245" s="85" t="b">
        <v>0</v>
      </c>
      <c r="L245" s="85" t="b">
        <v>0</v>
      </c>
    </row>
    <row r="246" spans="1:12" ht="15">
      <c r="A246" s="85" t="s">
        <v>4891</v>
      </c>
      <c r="B246" s="85" t="s">
        <v>5066</v>
      </c>
      <c r="C246" s="85">
        <v>4</v>
      </c>
      <c r="D246" s="118">
        <v>0.0015417486671337054</v>
      </c>
      <c r="E246" s="118">
        <v>2.761551988564182</v>
      </c>
      <c r="F246" s="85" t="s">
        <v>5469</v>
      </c>
      <c r="G246" s="85" t="b">
        <v>0</v>
      </c>
      <c r="H246" s="85" t="b">
        <v>0</v>
      </c>
      <c r="I246" s="85" t="b">
        <v>0</v>
      </c>
      <c r="J246" s="85" t="b">
        <v>0</v>
      </c>
      <c r="K246" s="85" t="b">
        <v>0</v>
      </c>
      <c r="L246" s="85" t="b">
        <v>0</v>
      </c>
    </row>
    <row r="247" spans="1:12" ht="15">
      <c r="A247" s="85" t="s">
        <v>5066</v>
      </c>
      <c r="B247" s="85" t="s">
        <v>5067</v>
      </c>
      <c r="C247" s="85">
        <v>4</v>
      </c>
      <c r="D247" s="118">
        <v>0.0015417486671337054</v>
      </c>
      <c r="E247" s="118">
        <v>3.062581984228163</v>
      </c>
      <c r="F247" s="85" t="s">
        <v>5469</v>
      </c>
      <c r="G247" s="85" t="b">
        <v>0</v>
      </c>
      <c r="H247" s="85" t="b">
        <v>0</v>
      </c>
      <c r="I247" s="85" t="b">
        <v>0</v>
      </c>
      <c r="J247" s="85" t="b">
        <v>0</v>
      </c>
      <c r="K247" s="85" t="b">
        <v>1</v>
      </c>
      <c r="L247" s="85" t="b">
        <v>0</v>
      </c>
    </row>
    <row r="248" spans="1:12" ht="15">
      <c r="A248" s="85" t="s">
        <v>5068</v>
      </c>
      <c r="B248" s="85" t="s">
        <v>4013</v>
      </c>
      <c r="C248" s="85">
        <v>4</v>
      </c>
      <c r="D248" s="118">
        <v>0.0015417486671337054</v>
      </c>
      <c r="E248" s="118">
        <v>2.2332782113971383</v>
      </c>
      <c r="F248" s="85" t="s">
        <v>5469</v>
      </c>
      <c r="G248" s="85" t="b">
        <v>0</v>
      </c>
      <c r="H248" s="85" t="b">
        <v>0</v>
      </c>
      <c r="I248" s="85" t="b">
        <v>0</v>
      </c>
      <c r="J248" s="85" t="b">
        <v>0</v>
      </c>
      <c r="K248" s="85" t="b">
        <v>0</v>
      </c>
      <c r="L248" s="85" t="b">
        <v>0</v>
      </c>
    </row>
    <row r="249" spans="1:12" ht="15">
      <c r="A249" s="85" t="s">
        <v>4013</v>
      </c>
      <c r="B249" s="85" t="s">
        <v>5069</v>
      </c>
      <c r="C249" s="85">
        <v>4</v>
      </c>
      <c r="D249" s="118">
        <v>0.0015417486671337054</v>
      </c>
      <c r="E249" s="118">
        <v>2.2332782113971383</v>
      </c>
      <c r="F249" s="85" t="s">
        <v>5469</v>
      </c>
      <c r="G249" s="85" t="b">
        <v>0</v>
      </c>
      <c r="H249" s="85" t="b">
        <v>0</v>
      </c>
      <c r="I249" s="85" t="b">
        <v>0</v>
      </c>
      <c r="J249" s="85" t="b">
        <v>0</v>
      </c>
      <c r="K249" s="85" t="b">
        <v>0</v>
      </c>
      <c r="L249" s="85" t="b">
        <v>0</v>
      </c>
    </row>
    <row r="250" spans="1:12" ht="15">
      <c r="A250" s="85" t="s">
        <v>5069</v>
      </c>
      <c r="B250" s="85" t="s">
        <v>5070</v>
      </c>
      <c r="C250" s="85">
        <v>4</v>
      </c>
      <c r="D250" s="118">
        <v>0.0015417486671337054</v>
      </c>
      <c r="E250" s="118">
        <v>3.062581984228163</v>
      </c>
      <c r="F250" s="85" t="s">
        <v>5469</v>
      </c>
      <c r="G250" s="85" t="b">
        <v>0</v>
      </c>
      <c r="H250" s="85" t="b">
        <v>0</v>
      </c>
      <c r="I250" s="85" t="b">
        <v>0</v>
      </c>
      <c r="J250" s="85" t="b">
        <v>0</v>
      </c>
      <c r="K250" s="85" t="b">
        <v>0</v>
      </c>
      <c r="L250" s="85" t="b">
        <v>0</v>
      </c>
    </row>
    <row r="251" spans="1:12" ht="15">
      <c r="A251" s="85" t="s">
        <v>5070</v>
      </c>
      <c r="B251" s="85" t="s">
        <v>4891</v>
      </c>
      <c r="C251" s="85">
        <v>4</v>
      </c>
      <c r="D251" s="118">
        <v>0.0015417486671337054</v>
      </c>
      <c r="E251" s="118">
        <v>2.8195439355418688</v>
      </c>
      <c r="F251" s="85" t="s">
        <v>5469</v>
      </c>
      <c r="G251" s="85" t="b">
        <v>0</v>
      </c>
      <c r="H251" s="85" t="b">
        <v>0</v>
      </c>
      <c r="I251" s="85" t="b">
        <v>0</v>
      </c>
      <c r="J251" s="85" t="b">
        <v>0</v>
      </c>
      <c r="K251" s="85" t="b">
        <v>0</v>
      </c>
      <c r="L251" s="85" t="b">
        <v>0</v>
      </c>
    </row>
    <row r="252" spans="1:12" ht="15">
      <c r="A252" s="85" t="s">
        <v>5071</v>
      </c>
      <c r="B252" s="85" t="s">
        <v>327</v>
      </c>
      <c r="C252" s="85">
        <v>4</v>
      </c>
      <c r="D252" s="118">
        <v>0.0015417486671337054</v>
      </c>
      <c r="E252" s="118">
        <v>3.062581984228163</v>
      </c>
      <c r="F252" s="85" t="s">
        <v>5469</v>
      </c>
      <c r="G252" s="85" t="b">
        <v>0</v>
      </c>
      <c r="H252" s="85" t="b">
        <v>0</v>
      </c>
      <c r="I252" s="85" t="b">
        <v>0</v>
      </c>
      <c r="J252" s="85" t="b">
        <v>0</v>
      </c>
      <c r="K252" s="85" t="b">
        <v>0</v>
      </c>
      <c r="L252" s="85" t="b">
        <v>0</v>
      </c>
    </row>
    <row r="253" spans="1:12" ht="15">
      <c r="A253" s="85" t="s">
        <v>327</v>
      </c>
      <c r="B253" s="85" t="s">
        <v>5072</v>
      </c>
      <c r="C253" s="85">
        <v>4</v>
      </c>
      <c r="D253" s="118">
        <v>0.0015417486671337054</v>
      </c>
      <c r="E253" s="118">
        <v>3.062581984228163</v>
      </c>
      <c r="F253" s="85" t="s">
        <v>5469</v>
      </c>
      <c r="G253" s="85" t="b">
        <v>0</v>
      </c>
      <c r="H253" s="85" t="b">
        <v>0</v>
      </c>
      <c r="I253" s="85" t="b">
        <v>0</v>
      </c>
      <c r="J253" s="85" t="b">
        <v>0</v>
      </c>
      <c r="K253" s="85" t="b">
        <v>0</v>
      </c>
      <c r="L253" s="85" t="b">
        <v>0</v>
      </c>
    </row>
    <row r="254" spans="1:12" ht="15">
      <c r="A254" s="85" t="s">
        <v>5072</v>
      </c>
      <c r="B254" s="85" t="s">
        <v>325</v>
      </c>
      <c r="C254" s="85">
        <v>4</v>
      </c>
      <c r="D254" s="118">
        <v>0.0015417486671337054</v>
      </c>
      <c r="E254" s="118">
        <v>3.062581984228163</v>
      </c>
      <c r="F254" s="85" t="s">
        <v>5469</v>
      </c>
      <c r="G254" s="85" t="b">
        <v>0</v>
      </c>
      <c r="H254" s="85" t="b">
        <v>0</v>
      </c>
      <c r="I254" s="85" t="b">
        <v>0</v>
      </c>
      <c r="J254" s="85" t="b">
        <v>0</v>
      </c>
      <c r="K254" s="85" t="b">
        <v>0</v>
      </c>
      <c r="L254" s="85" t="b">
        <v>0</v>
      </c>
    </row>
    <row r="255" spans="1:12" ht="15">
      <c r="A255" s="85" t="s">
        <v>325</v>
      </c>
      <c r="B255" s="85" t="s">
        <v>326</v>
      </c>
      <c r="C255" s="85">
        <v>4</v>
      </c>
      <c r="D255" s="118">
        <v>0.0015417486671337054</v>
      </c>
      <c r="E255" s="118">
        <v>3.062581984228163</v>
      </c>
      <c r="F255" s="85" t="s">
        <v>5469</v>
      </c>
      <c r="G255" s="85" t="b">
        <v>0</v>
      </c>
      <c r="H255" s="85" t="b">
        <v>0</v>
      </c>
      <c r="I255" s="85" t="b">
        <v>0</v>
      </c>
      <c r="J255" s="85" t="b">
        <v>0</v>
      </c>
      <c r="K255" s="85" t="b">
        <v>0</v>
      </c>
      <c r="L255" s="85" t="b">
        <v>0</v>
      </c>
    </row>
    <row r="256" spans="1:12" ht="15">
      <c r="A256" s="85" t="s">
        <v>326</v>
      </c>
      <c r="B256" s="85" t="s">
        <v>4842</v>
      </c>
      <c r="C256" s="85">
        <v>4</v>
      </c>
      <c r="D256" s="118">
        <v>0.0015417486671337054</v>
      </c>
      <c r="E256" s="118">
        <v>2.5506986232492888</v>
      </c>
      <c r="F256" s="85" t="s">
        <v>5469</v>
      </c>
      <c r="G256" s="85" t="b">
        <v>0</v>
      </c>
      <c r="H256" s="85" t="b">
        <v>0</v>
      </c>
      <c r="I256" s="85" t="b">
        <v>0</v>
      </c>
      <c r="J256" s="85" t="b">
        <v>0</v>
      </c>
      <c r="K256" s="85" t="b">
        <v>0</v>
      </c>
      <c r="L256" s="85" t="b">
        <v>0</v>
      </c>
    </row>
    <row r="257" spans="1:12" ht="15">
      <c r="A257" s="85" t="s">
        <v>4842</v>
      </c>
      <c r="B257" s="85" t="s">
        <v>5006</v>
      </c>
      <c r="C257" s="85">
        <v>4</v>
      </c>
      <c r="D257" s="118">
        <v>0.0015417486671337054</v>
      </c>
      <c r="E257" s="118">
        <v>2.453788610241232</v>
      </c>
      <c r="F257" s="85" t="s">
        <v>5469</v>
      </c>
      <c r="G257" s="85" t="b">
        <v>0</v>
      </c>
      <c r="H257" s="85" t="b">
        <v>0</v>
      </c>
      <c r="I257" s="85" t="b">
        <v>0</v>
      </c>
      <c r="J257" s="85" t="b">
        <v>0</v>
      </c>
      <c r="K257" s="85" t="b">
        <v>0</v>
      </c>
      <c r="L257" s="85" t="b">
        <v>0</v>
      </c>
    </row>
    <row r="258" spans="1:12" ht="15">
      <c r="A258" s="85" t="s">
        <v>5006</v>
      </c>
      <c r="B258" s="85" t="s">
        <v>5073</v>
      </c>
      <c r="C258" s="85">
        <v>4</v>
      </c>
      <c r="D258" s="118">
        <v>0.0015417486671337054</v>
      </c>
      <c r="E258" s="118">
        <v>2.9656719712201065</v>
      </c>
      <c r="F258" s="85" t="s">
        <v>5469</v>
      </c>
      <c r="G258" s="85" t="b">
        <v>0</v>
      </c>
      <c r="H258" s="85" t="b">
        <v>0</v>
      </c>
      <c r="I258" s="85" t="b">
        <v>0</v>
      </c>
      <c r="J258" s="85" t="b">
        <v>0</v>
      </c>
      <c r="K258" s="85" t="b">
        <v>0</v>
      </c>
      <c r="L258" s="85" t="b">
        <v>0</v>
      </c>
    </row>
    <row r="259" spans="1:12" ht="15">
      <c r="A259" s="85" t="s">
        <v>5073</v>
      </c>
      <c r="B259" s="85" t="s">
        <v>5007</v>
      </c>
      <c r="C259" s="85">
        <v>4</v>
      </c>
      <c r="D259" s="118">
        <v>0.0015417486671337054</v>
      </c>
      <c r="E259" s="118">
        <v>2.9656719712201065</v>
      </c>
      <c r="F259" s="85" t="s">
        <v>5469</v>
      </c>
      <c r="G259" s="85" t="b">
        <v>0</v>
      </c>
      <c r="H259" s="85" t="b">
        <v>0</v>
      </c>
      <c r="I259" s="85" t="b">
        <v>0</v>
      </c>
      <c r="J259" s="85" t="b">
        <v>0</v>
      </c>
      <c r="K259" s="85" t="b">
        <v>0</v>
      </c>
      <c r="L259" s="85" t="b">
        <v>0</v>
      </c>
    </row>
    <row r="260" spans="1:12" ht="15">
      <c r="A260" s="85" t="s">
        <v>5007</v>
      </c>
      <c r="B260" s="85" t="s">
        <v>5074</v>
      </c>
      <c r="C260" s="85">
        <v>4</v>
      </c>
      <c r="D260" s="118">
        <v>0.0015417486671337054</v>
      </c>
      <c r="E260" s="118">
        <v>2.9656719712201065</v>
      </c>
      <c r="F260" s="85" t="s">
        <v>5469</v>
      </c>
      <c r="G260" s="85" t="b">
        <v>0</v>
      </c>
      <c r="H260" s="85" t="b">
        <v>0</v>
      </c>
      <c r="I260" s="85" t="b">
        <v>0</v>
      </c>
      <c r="J260" s="85" t="b">
        <v>0</v>
      </c>
      <c r="K260" s="85" t="b">
        <v>0</v>
      </c>
      <c r="L260" s="85" t="b">
        <v>0</v>
      </c>
    </row>
    <row r="261" spans="1:12" ht="15">
      <c r="A261" s="85" t="s">
        <v>5074</v>
      </c>
      <c r="B261" s="85" t="s">
        <v>5075</v>
      </c>
      <c r="C261" s="85">
        <v>4</v>
      </c>
      <c r="D261" s="118">
        <v>0.0015417486671337054</v>
      </c>
      <c r="E261" s="118">
        <v>3.062581984228163</v>
      </c>
      <c r="F261" s="85" t="s">
        <v>5469</v>
      </c>
      <c r="G261" s="85" t="b">
        <v>0</v>
      </c>
      <c r="H261" s="85" t="b">
        <v>0</v>
      </c>
      <c r="I261" s="85" t="b">
        <v>0</v>
      </c>
      <c r="J261" s="85" t="b">
        <v>0</v>
      </c>
      <c r="K261" s="85" t="b">
        <v>0</v>
      </c>
      <c r="L261" s="85" t="b">
        <v>0</v>
      </c>
    </row>
    <row r="262" spans="1:12" ht="15">
      <c r="A262" s="85" t="s">
        <v>271</v>
      </c>
      <c r="B262" s="85" t="s">
        <v>4153</v>
      </c>
      <c r="C262" s="85">
        <v>4</v>
      </c>
      <c r="D262" s="118">
        <v>0.0015417486671337054</v>
      </c>
      <c r="E262" s="118">
        <v>3.062581984228163</v>
      </c>
      <c r="F262" s="85" t="s">
        <v>5469</v>
      </c>
      <c r="G262" s="85" t="b">
        <v>0</v>
      </c>
      <c r="H262" s="85" t="b">
        <v>0</v>
      </c>
      <c r="I262" s="85" t="b">
        <v>0</v>
      </c>
      <c r="J262" s="85" t="b">
        <v>0</v>
      </c>
      <c r="K262" s="85" t="b">
        <v>0</v>
      </c>
      <c r="L262" s="85" t="b">
        <v>0</v>
      </c>
    </row>
    <row r="263" spans="1:12" ht="15">
      <c r="A263" s="85" t="s">
        <v>5008</v>
      </c>
      <c r="B263" s="85" t="s">
        <v>5076</v>
      </c>
      <c r="C263" s="85">
        <v>4</v>
      </c>
      <c r="D263" s="118">
        <v>0.0015417486671337054</v>
      </c>
      <c r="E263" s="118">
        <v>2.9656719712201065</v>
      </c>
      <c r="F263" s="85" t="s">
        <v>5469</v>
      </c>
      <c r="G263" s="85" t="b">
        <v>0</v>
      </c>
      <c r="H263" s="85" t="b">
        <v>0</v>
      </c>
      <c r="I263" s="85" t="b">
        <v>0</v>
      </c>
      <c r="J263" s="85" t="b">
        <v>0</v>
      </c>
      <c r="K263" s="85" t="b">
        <v>0</v>
      </c>
      <c r="L263" s="85" t="b">
        <v>0</v>
      </c>
    </row>
    <row r="264" spans="1:12" ht="15">
      <c r="A264" s="85" t="s">
        <v>353</v>
      </c>
      <c r="B264" s="85" t="s">
        <v>4045</v>
      </c>
      <c r="C264" s="85">
        <v>4</v>
      </c>
      <c r="D264" s="118">
        <v>0.0015417486671337054</v>
      </c>
      <c r="E264" s="118">
        <v>2.322219294733919</v>
      </c>
      <c r="F264" s="85" t="s">
        <v>5469</v>
      </c>
      <c r="G264" s="85" t="b">
        <v>0</v>
      </c>
      <c r="H264" s="85" t="b">
        <v>0</v>
      </c>
      <c r="I264" s="85" t="b">
        <v>0</v>
      </c>
      <c r="J264" s="85" t="b">
        <v>0</v>
      </c>
      <c r="K264" s="85" t="b">
        <v>0</v>
      </c>
      <c r="L264" s="85" t="b">
        <v>0</v>
      </c>
    </row>
    <row r="265" spans="1:12" ht="15">
      <c r="A265" s="85" t="s">
        <v>4996</v>
      </c>
      <c r="B265" s="85" t="s">
        <v>5077</v>
      </c>
      <c r="C265" s="85">
        <v>4</v>
      </c>
      <c r="D265" s="118">
        <v>0.0015417486671337054</v>
      </c>
      <c r="E265" s="118">
        <v>2.9656719712201065</v>
      </c>
      <c r="F265" s="85" t="s">
        <v>5469</v>
      </c>
      <c r="G265" s="85" t="b">
        <v>0</v>
      </c>
      <c r="H265" s="85" t="b">
        <v>0</v>
      </c>
      <c r="I265" s="85" t="b">
        <v>0</v>
      </c>
      <c r="J265" s="85" t="b">
        <v>0</v>
      </c>
      <c r="K265" s="85" t="b">
        <v>0</v>
      </c>
      <c r="L265" s="85" t="b">
        <v>0</v>
      </c>
    </row>
    <row r="266" spans="1:12" ht="15">
      <c r="A266" s="85" t="s">
        <v>5078</v>
      </c>
      <c r="B266" s="85" t="s">
        <v>5079</v>
      </c>
      <c r="C266" s="85">
        <v>4</v>
      </c>
      <c r="D266" s="118">
        <v>0.0015417486671337054</v>
      </c>
      <c r="E266" s="118">
        <v>3.062581984228163</v>
      </c>
      <c r="F266" s="85" t="s">
        <v>5469</v>
      </c>
      <c r="G266" s="85" t="b">
        <v>0</v>
      </c>
      <c r="H266" s="85" t="b">
        <v>0</v>
      </c>
      <c r="I266" s="85" t="b">
        <v>0</v>
      </c>
      <c r="J266" s="85" t="b">
        <v>0</v>
      </c>
      <c r="K266" s="85" t="b">
        <v>0</v>
      </c>
      <c r="L266" s="85" t="b">
        <v>0</v>
      </c>
    </row>
    <row r="267" spans="1:12" ht="15">
      <c r="A267" s="85" t="s">
        <v>5079</v>
      </c>
      <c r="B267" s="85" t="s">
        <v>4952</v>
      </c>
      <c r="C267" s="85">
        <v>4</v>
      </c>
      <c r="D267" s="118">
        <v>0.0015417486671337054</v>
      </c>
      <c r="E267" s="118">
        <v>2.886490725172482</v>
      </c>
      <c r="F267" s="85" t="s">
        <v>5469</v>
      </c>
      <c r="G267" s="85" t="b">
        <v>0</v>
      </c>
      <c r="H267" s="85" t="b">
        <v>0</v>
      </c>
      <c r="I267" s="85" t="b">
        <v>0</v>
      </c>
      <c r="J267" s="85" t="b">
        <v>0</v>
      </c>
      <c r="K267" s="85" t="b">
        <v>0</v>
      </c>
      <c r="L267" s="85" t="b">
        <v>0</v>
      </c>
    </row>
    <row r="268" spans="1:12" ht="15">
      <c r="A268" s="85" t="s">
        <v>4952</v>
      </c>
      <c r="B268" s="85" t="s">
        <v>5009</v>
      </c>
      <c r="C268" s="85">
        <v>4</v>
      </c>
      <c r="D268" s="118">
        <v>0.0015417486671337054</v>
      </c>
      <c r="E268" s="118">
        <v>2.7895807121644256</v>
      </c>
      <c r="F268" s="85" t="s">
        <v>5469</v>
      </c>
      <c r="G268" s="85" t="b">
        <v>0</v>
      </c>
      <c r="H268" s="85" t="b">
        <v>0</v>
      </c>
      <c r="I268" s="85" t="b">
        <v>0</v>
      </c>
      <c r="J268" s="85" t="b">
        <v>0</v>
      </c>
      <c r="K268" s="85" t="b">
        <v>0</v>
      </c>
      <c r="L268" s="85" t="b">
        <v>0</v>
      </c>
    </row>
    <row r="269" spans="1:12" ht="15">
      <c r="A269" s="85" t="s">
        <v>5009</v>
      </c>
      <c r="B269" s="85" t="s">
        <v>5080</v>
      </c>
      <c r="C269" s="85">
        <v>4</v>
      </c>
      <c r="D269" s="118">
        <v>0.0015417486671337054</v>
      </c>
      <c r="E269" s="118">
        <v>2.9656719712201065</v>
      </c>
      <c r="F269" s="85" t="s">
        <v>5469</v>
      </c>
      <c r="G269" s="85" t="b">
        <v>0</v>
      </c>
      <c r="H269" s="85" t="b">
        <v>0</v>
      </c>
      <c r="I269" s="85" t="b">
        <v>0</v>
      </c>
      <c r="J269" s="85" t="b">
        <v>0</v>
      </c>
      <c r="K269" s="85" t="b">
        <v>0</v>
      </c>
      <c r="L269" s="85" t="b">
        <v>0</v>
      </c>
    </row>
    <row r="270" spans="1:12" ht="15">
      <c r="A270" s="85" t="s">
        <v>5080</v>
      </c>
      <c r="B270" s="85" t="s">
        <v>4939</v>
      </c>
      <c r="C270" s="85">
        <v>4</v>
      </c>
      <c r="D270" s="118">
        <v>0.0015417486671337054</v>
      </c>
      <c r="E270" s="118">
        <v>2.886490725172482</v>
      </c>
      <c r="F270" s="85" t="s">
        <v>5469</v>
      </c>
      <c r="G270" s="85" t="b">
        <v>0</v>
      </c>
      <c r="H270" s="85" t="b">
        <v>0</v>
      </c>
      <c r="I270" s="85" t="b">
        <v>0</v>
      </c>
      <c r="J270" s="85" t="b">
        <v>0</v>
      </c>
      <c r="K270" s="85" t="b">
        <v>0</v>
      </c>
      <c r="L270" s="85" t="b">
        <v>0</v>
      </c>
    </row>
    <row r="271" spans="1:12" ht="15">
      <c r="A271" s="85" t="s">
        <v>4939</v>
      </c>
      <c r="B271" s="85" t="s">
        <v>5081</v>
      </c>
      <c r="C271" s="85">
        <v>4</v>
      </c>
      <c r="D271" s="118">
        <v>0.0015417486671337054</v>
      </c>
      <c r="E271" s="118">
        <v>2.886490725172482</v>
      </c>
      <c r="F271" s="85" t="s">
        <v>5469</v>
      </c>
      <c r="G271" s="85" t="b">
        <v>0</v>
      </c>
      <c r="H271" s="85" t="b">
        <v>0</v>
      </c>
      <c r="I271" s="85" t="b">
        <v>0</v>
      </c>
      <c r="J271" s="85" t="b">
        <v>0</v>
      </c>
      <c r="K271" s="85" t="b">
        <v>0</v>
      </c>
      <c r="L271" s="85" t="b">
        <v>0</v>
      </c>
    </row>
    <row r="272" spans="1:12" ht="15">
      <c r="A272" s="85" t="s">
        <v>5081</v>
      </c>
      <c r="B272" s="85" t="s">
        <v>5082</v>
      </c>
      <c r="C272" s="85">
        <v>4</v>
      </c>
      <c r="D272" s="118">
        <v>0.0015417486671337054</v>
      </c>
      <c r="E272" s="118">
        <v>3.062581984228163</v>
      </c>
      <c r="F272" s="85" t="s">
        <v>5469</v>
      </c>
      <c r="G272" s="85" t="b">
        <v>0</v>
      </c>
      <c r="H272" s="85" t="b">
        <v>0</v>
      </c>
      <c r="I272" s="85" t="b">
        <v>0</v>
      </c>
      <c r="J272" s="85" t="b">
        <v>0</v>
      </c>
      <c r="K272" s="85" t="b">
        <v>0</v>
      </c>
      <c r="L272" s="85" t="b">
        <v>0</v>
      </c>
    </row>
    <row r="273" spans="1:12" ht="15">
      <c r="A273" s="85" t="s">
        <v>5082</v>
      </c>
      <c r="B273" s="85" t="s">
        <v>5083</v>
      </c>
      <c r="C273" s="85">
        <v>4</v>
      </c>
      <c r="D273" s="118">
        <v>0.0015417486671337054</v>
      </c>
      <c r="E273" s="118">
        <v>3.062581984228163</v>
      </c>
      <c r="F273" s="85" t="s">
        <v>5469</v>
      </c>
      <c r="G273" s="85" t="b">
        <v>0</v>
      </c>
      <c r="H273" s="85" t="b">
        <v>0</v>
      </c>
      <c r="I273" s="85" t="b">
        <v>0</v>
      </c>
      <c r="J273" s="85" t="b">
        <v>0</v>
      </c>
      <c r="K273" s="85" t="b">
        <v>0</v>
      </c>
      <c r="L273" s="85" t="b">
        <v>0</v>
      </c>
    </row>
    <row r="274" spans="1:12" ht="15">
      <c r="A274" s="85" t="s">
        <v>5083</v>
      </c>
      <c r="B274" s="85" t="s">
        <v>4919</v>
      </c>
      <c r="C274" s="85">
        <v>4</v>
      </c>
      <c r="D274" s="118">
        <v>0.0015417486671337054</v>
      </c>
      <c r="E274" s="118">
        <v>2.8195439355418688</v>
      </c>
      <c r="F274" s="85" t="s">
        <v>5469</v>
      </c>
      <c r="G274" s="85" t="b">
        <v>0</v>
      </c>
      <c r="H274" s="85" t="b">
        <v>0</v>
      </c>
      <c r="I274" s="85" t="b">
        <v>0</v>
      </c>
      <c r="J274" s="85" t="b">
        <v>0</v>
      </c>
      <c r="K274" s="85" t="b">
        <v>0</v>
      </c>
      <c r="L274" s="85" t="b">
        <v>0</v>
      </c>
    </row>
    <row r="275" spans="1:12" ht="15">
      <c r="A275" s="85" t="s">
        <v>4919</v>
      </c>
      <c r="B275" s="85" t="s">
        <v>4112</v>
      </c>
      <c r="C275" s="85">
        <v>4</v>
      </c>
      <c r="D275" s="118">
        <v>0.0015417486671337054</v>
      </c>
      <c r="E275" s="118">
        <v>2.380211241711606</v>
      </c>
      <c r="F275" s="85" t="s">
        <v>5469</v>
      </c>
      <c r="G275" s="85" t="b">
        <v>0</v>
      </c>
      <c r="H275" s="85" t="b">
        <v>0</v>
      </c>
      <c r="I275" s="85" t="b">
        <v>0</v>
      </c>
      <c r="J275" s="85" t="b">
        <v>1</v>
      </c>
      <c r="K275" s="85" t="b">
        <v>0</v>
      </c>
      <c r="L275" s="85" t="b">
        <v>0</v>
      </c>
    </row>
    <row r="276" spans="1:12" ht="15">
      <c r="A276" s="85" t="s">
        <v>4112</v>
      </c>
      <c r="B276" s="85" t="s">
        <v>5010</v>
      </c>
      <c r="C276" s="85">
        <v>4</v>
      </c>
      <c r="D276" s="118">
        <v>0.0015417486671337054</v>
      </c>
      <c r="E276" s="118">
        <v>2.526339277389844</v>
      </c>
      <c r="F276" s="85" t="s">
        <v>5469</v>
      </c>
      <c r="G276" s="85" t="b">
        <v>1</v>
      </c>
      <c r="H276" s="85" t="b">
        <v>0</v>
      </c>
      <c r="I276" s="85" t="b">
        <v>0</v>
      </c>
      <c r="J276" s="85" t="b">
        <v>0</v>
      </c>
      <c r="K276" s="85" t="b">
        <v>0</v>
      </c>
      <c r="L276" s="85" t="b">
        <v>0</v>
      </c>
    </row>
    <row r="277" spans="1:12" ht="15">
      <c r="A277" s="85" t="s">
        <v>5086</v>
      </c>
      <c r="B277" s="85" t="s">
        <v>4857</v>
      </c>
      <c r="C277" s="85">
        <v>4</v>
      </c>
      <c r="D277" s="118">
        <v>0.001642893161453317</v>
      </c>
      <c r="E277" s="118">
        <v>2.6232492903979003</v>
      </c>
      <c r="F277" s="85" t="s">
        <v>5469</v>
      </c>
      <c r="G277" s="85" t="b">
        <v>0</v>
      </c>
      <c r="H277" s="85" t="b">
        <v>0</v>
      </c>
      <c r="I277" s="85" t="b">
        <v>0</v>
      </c>
      <c r="J277" s="85" t="b">
        <v>0</v>
      </c>
      <c r="K277" s="85" t="b">
        <v>0</v>
      </c>
      <c r="L277" s="85" t="b">
        <v>0</v>
      </c>
    </row>
    <row r="278" spans="1:12" ht="15">
      <c r="A278" s="85" t="s">
        <v>5090</v>
      </c>
      <c r="B278" s="85" t="s">
        <v>5091</v>
      </c>
      <c r="C278" s="85">
        <v>4</v>
      </c>
      <c r="D278" s="118">
        <v>0.0015417486671337054</v>
      </c>
      <c r="E278" s="118">
        <v>3.062581984228163</v>
      </c>
      <c r="F278" s="85" t="s">
        <v>5469</v>
      </c>
      <c r="G278" s="85" t="b">
        <v>0</v>
      </c>
      <c r="H278" s="85" t="b">
        <v>0</v>
      </c>
      <c r="I278" s="85" t="b">
        <v>0</v>
      </c>
      <c r="J278" s="85" t="b">
        <v>0</v>
      </c>
      <c r="K278" s="85" t="b">
        <v>0</v>
      </c>
      <c r="L278" s="85" t="b">
        <v>0</v>
      </c>
    </row>
    <row r="279" spans="1:12" ht="15">
      <c r="A279" s="85" t="s">
        <v>5091</v>
      </c>
      <c r="B279" s="85" t="s">
        <v>5092</v>
      </c>
      <c r="C279" s="85">
        <v>4</v>
      </c>
      <c r="D279" s="118">
        <v>0.0015417486671337054</v>
      </c>
      <c r="E279" s="118">
        <v>3.062581984228163</v>
      </c>
      <c r="F279" s="85" t="s">
        <v>5469</v>
      </c>
      <c r="G279" s="85" t="b">
        <v>0</v>
      </c>
      <c r="H279" s="85" t="b">
        <v>0</v>
      </c>
      <c r="I279" s="85" t="b">
        <v>0</v>
      </c>
      <c r="J279" s="85" t="b">
        <v>0</v>
      </c>
      <c r="K279" s="85" t="b">
        <v>0</v>
      </c>
      <c r="L279" s="85" t="b">
        <v>0</v>
      </c>
    </row>
    <row r="280" spans="1:12" ht="15">
      <c r="A280" s="85" t="s">
        <v>5092</v>
      </c>
      <c r="B280" s="85" t="s">
        <v>4084</v>
      </c>
      <c r="C280" s="85">
        <v>4</v>
      </c>
      <c r="D280" s="118">
        <v>0.0015417486671337054</v>
      </c>
      <c r="E280" s="118">
        <v>1.3222192947339193</v>
      </c>
      <c r="F280" s="85" t="s">
        <v>5469</v>
      </c>
      <c r="G280" s="85" t="b">
        <v>0</v>
      </c>
      <c r="H280" s="85" t="b">
        <v>0</v>
      </c>
      <c r="I280" s="85" t="b">
        <v>0</v>
      </c>
      <c r="J280" s="85" t="b">
        <v>0</v>
      </c>
      <c r="K280" s="85" t="b">
        <v>0</v>
      </c>
      <c r="L280" s="85" t="b">
        <v>0</v>
      </c>
    </row>
    <row r="281" spans="1:12" ht="15">
      <c r="A281" s="85" t="s">
        <v>4084</v>
      </c>
      <c r="B281" s="85" t="s">
        <v>5011</v>
      </c>
      <c r="C281" s="85">
        <v>4</v>
      </c>
      <c r="D281" s="118">
        <v>0.0015417486671337054</v>
      </c>
      <c r="E281" s="118">
        <v>1.2866985953003416</v>
      </c>
      <c r="F281" s="85" t="s">
        <v>5469</v>
      </c>
      <c r="G281" s="85" t="b">
        <v>0</v>
      </c>
      <c r="H281" s="85" t="b">
        <v>0</v>
      </c>
      <c r="I281" s="85" t="b">
        <v>0</v>
      </c>
      <c r="J281" s="85" t="b">
        <v>0</v>
      </c>
      <c r="K281" s="85" t="b">
        <v>0</v>
      </c>
      <c r="L281" s="85" t="b">
        <v>0</v>
      </c>
    </row>
    <row r="282" spans="1:12" ht="15">
      <c r="A282" s="85" t="s">
        <v>5011</v>
      </c>
      <c r="B282" s="85" t="s">
        <v>5093</v>
      </c>
      <c r="C282" s="85">
        <v>4</v>
      </c>
      <c r="D282" s="118">
        <v>0.0015417486671337054</v>
      </c>
      <c r="E282" s="118">
        <v>2.9656719712201065</v>
      </c>
      <c r="F282" s="85" t="s">
        <v>5469</v>
      </c>
      <c r="G282" s="85" t="b">
        <v>0</v>
      </c>
      <c r="H282" s="85" t="b">
        <v>0</v>
      </c>
      <c r="I282" s="85" t="b">
        <v>0</v>
      </c>
      <c r="J282" s="85" t="b">
        <v>0</v>
      </c>
      <c r="K282" s="85" t="b">
        <v>0</v>
      </c>
      <c r="L282" s="85" t="b">
        <v>0</v>
      </c>
    </row>
    <row r="283" spans="1:12" ht="15">
      <c r="A283" s="85" t="s">
        <v>5093</v>
      </c>
      <c r="B283" s="85" t="s">
        <v>5094</v>
      </c>
      <c r="C283" s="85">
        <v>4</v>
      </c>
      <c r="D283" s="118">
        <v>0.0015417486671337054</v>
      </c>
      <c r="E283" s="118">
        <v>3.062581984228163</v>
      </c>
      <c r="F283" s="85" t="s">
        <v>5469</v>
      </c>
      <c r="G283" s="85" t="b">
        <v>0</v>
      </c>
      <c r="H283" s="85" t="b">
        <v>0</v>
      </c>
      <c r="I283" s="85" t="b">
        <v>0</v>
      </c>
      <c r="J283" s="85" t="b">
        <v>0</v>
      </c>
      <c r="K283" s="85" t="b">
        <v>0</v>
      </c>
      <c r="L283" s="85" t="b">
        <v>0</v>
      </c>
    </row>
    <row r="284" spans="1:12" ht="15">
      <c r="A284" s="85" t="s">
        <v>5094</v>
      </c>
      <c r="B284" s="85" t="s">
        <v>4086</v>
      </c>
      <c r="C284" s="85">
        <v>4</v>
      </c>
      <c r="D284" s="118">
        <v>0.0015417486671337054</v>
      </c>
      <c r="E284" s="118">
        <v>2.0114294617807817</v>
      </c>
      <c r="F284" s="85" t="s">
        <v>5469</v>
      </c>
      <c r="G284" s="85" t="b">
        <v>0</v>
      </c>
      <c r="H284" s="85" t="b">
        <v>0</v>
      </c>
      <c r="I284" s="85" t="b">
        <v>0</v>
      </c>
      <c r="J284" s="85" t="b">
        <v>0</v>
      </c>
      <c r="K284" s="85" t="b">
        <v>0</v>
      </c>
      <c r="L284" s="85" t="b">
        <v>0</v>
      </c>
    </row>
    <row r="285" spans="1:12" ht="15">
      <c r="A285" s="85" t="s">
        <v>345</v>
      </c>
      <c r="B285" s="85" t="s">
        <v>4138</v>
      </c>
      <c r="C285" s="85">
        <v>4</v>
      </c>
      <c r="D285" s="118">
        <v>0.0015417486671337054</v>
      </c>
      <c r="E285" s="118">
        <v>2.5854607295085006</v>
      </c>
      <c r="F285" s="85" t="s">
        <v>5469</v>
      </c>
      <c r="G285" s="85" t="b">
        <v>0</v>
      </c>
      <c r="H285" s="85" t="b">
        <v>0</v>
      </c>
      <c r="I285" s="85" t="b">
        <v>0</v>
      </c>
      <c r="J285" s="85" t="b">
        <v>0</v>
      </c>
      <c r="K285" s="85" t="b">
        <v>0</v>
      </c>
      <c r="L285" s="85" t="b">
        <v>0</v>
      </c>
    </row>
    <row r="286" spans="1:12" ht="15">
      <c r="A286" s="85" t="s">
        <v>4137</v>
      </c>
      <c r="B286" s="85" t="s">
        <v>4134</v>
      </c>
      <c r="C286" s="85">
        <v>4</v>
      </c>
      <c r="D286" s="118">
        <v>0.0015417486671337054</v>
      </c>
      <c r="E286" s="118">
        <v>2.312459457444763</v>
      </c>
      <c r="F286" s="85" t="s">
        <v>5469</v>
      </c>
      <c r="G286" s="85" t="b">
        <v>0</v>
      </c>
      <c r="H286" s="85" t="b">
        <v>0</v>
      </c>
      <c r="I286" s="85" t="b">
        <v>0</v>
      </c>
      <c r="J286" s="85" t="b">
        <v>0</v>
      </c>
      <c r="K286" s="85" t="b">
        <v>0</v>
      </c>
      <c r="L286" s="85" t="b">
        <v>0</v>
      </c>
    </row>
    <row r="287" spans="1:12" ht="15">
      <c r="A287" s="85" t="s">
        <v>4962</v>
      </c>
      <c r="B287" s="85" t="s">
        <v>4105</v>
      </c>
      <c r="C287" s="85">
        <v>4</v>
      </c>
      <c r="D287" s="118">
        <v>0.0015417486671337054</v>
      </c>
      <c r="E287" s="118">
        <v>1.9700367766225568</v>
      </c>
      <c r="F287" s="85" t="s">
        <v>5469</v>
      </c>
      <c r="G287" s="85" t="b">
        <v>0</v>
      </c>
      <c r="H287" s="85" t="b">
        <v>0</v>
      </c>
      <c r="I287" s="85" t="b">
        <v>0</v>
      </c>
      <c r="J287" s="85" t="b">
        <v>0</v>
      </c>
      <c r="K287" s="85" t="b">
        <v>0</v>
      </c>
      <c r="L287" s="85" t="b">
        <v>0</v>
      </c>
    </row>
    <row r="288" spans="1:12" ht="15">
      <c r="A288" s="85" t="s">
        <v>4105</v>
      </c>
      <c r="B288" s="85" t="s">
        <v>5095</v>
      </c>
      <c r="C288" s="85">
        <v>4</v>
      </c>
      <c r="D288" s="118">
        <v>0.0015417486671337054</v>
      </c>
      <c r="E288" s="118">
        <v>2.1594919972362194</v>
      </c>
      <c r="F288" s="85" t="s">
        <v>5469</v>
      </c>
      <c r="G288" s="85" t="b">
        <v>0</v>
      </c>
      <c r="H288" s="85" t="b">
        <v>0</v>
      </c>
      <c r="I288" s="85" t="b">
        <v>0</v>
      </c>
      <c r="J288" s="85" t="b">
        <v>0</v>
      </c>
      <c r="K288" s="85" t="b">
        <v>0</v>
      </c>
      <c r="L288" s="85" t="b">
        <v>0</v>
      </c>
    </row>
    <row r="289" spans="1:12" ht="15">
      <c r="A289" s="85" t="s">
        <v>5095</v>
      </c>
      <c r="B289" s="85" t="s">
        <v>4866</v>
      </c>
      <c r="C289" s="85">
        <v>4</v>
      </c>
      <c r="D289" s="118">
        <v>0.0015417486671337054</v>
      </c>
      <c r="E289" s="118">
        <v>2.6646419755561257</v>
      </c>
      <c r="F289" s="85" t="s">
        <v>5469</v>
      </c>
      <c r="G289" s="85" t="b">
        <v>0</v>
      </c>
      <c r="H289" s="85" t="b">
        <v>0</v>
      </c>
      <c r="I289" s="85" t="b">
        <v>0</v>
      </c>
      <c r="J289" s="85" t="b">
        <v>0</v>
      </c>
      <c r="K289" s="85" t="b">
        <v>0</v>
      </c>
      <c r="L289" s="85" t="b">
        <v>0</v>
      </c>
    </row>
    <row r="290" spans="1:12" ht="15">
      <c r="A290" s="85" t="s">
        <v>4866</v>
      </c>
      <c r="B290" s="85" t="s">
        <v>5096</v>
      </c>
      <c r="C290" s="85">
        <v>4</v>
      </c>
      <c r="D290" s="118">
        <v>0.0015417486671337054</v>
      </c>
      <c r="E290" s="118">
        <v>2.6646419755561257</v>
      </c>
      <c r="F290" s="85" t="s">
        <v>5469</v>
      </c>
      <c r="G290" s="85" t="b">
        <v>0</v>
      </c>
      <c r="H290" s="85" t="b">
        <v>0</v>
      </c>
      <c r="I290" s="85" t="b">
        <v>0</v>
      </c>
      <c r="J290" s="85" t="b">
        <v>0</v>
      </c>
      <c r="K290" s="85" t="b">
        <v>0</v>
      </c>
      <c r="L290" s="85" t="b">
        <v>0</v>
      </c>
    </row>
    <row r="291" spans="1:12" ht="15">
      <c r="A291" s="85" t="s">
        <v>5096</v>
      </c>
      <c r="B291" s="85" t="s">
        <v>5097</v>
      </c>
      <c r="C291" s="85">
        <v>4</v>
      </c>
      <c r="D291" s="118">
        <v>0.0015417486671337054</v>
      </c>
      <c r="E291" s="118">
        <v>3.062581984228163</v>
      </c>
      <c r="F291" s="85" t="s">
        <v>5469</v>
      </c>
      <c r="G291" s="85" t="b">
        <v>0</v>
      </c>
      <c r="H291" s="85" t="b">
        <v>0</v>
      </c>
      <c r="I291" s="85" t="b">
        <v>0</v>
      </c>
      <c r="J291" s="85" t="b">
        <v>0</v>
      </c>
      <c r="K291" s="85" t="b">
        <v>0</v>
      </c>
      <c r="L291" s="85" t="b">
        <v>0</v>
      </c>
    </row>
    <row r="292" spans="1:12" ht="15">
      <c r="A292" s="85" t="s">
        <v>5097</v>
      </c>
      <c r="B292" s="85" t="s">
        <v>5098</v>
      </c>
      <c r="C292" s="85">
        <v>4</v>
      </c>
      <c r="D292" s="118">
        <v>0.0015417486671337054</v>
      </c>
      <c r="E292" s="118">
        <v>3.062581984228163</v>
      </c>
      <c r="F292" s="85" t="s">
        <v>5469</v>
      </c>
      <c r="G292" s="85" t="b">
        <v>0</v>
      </c>
      <c r="H292" s="85" t="b">
        <v>0</v>
      </c>
      <c r="I292" s="85" t="b">
        <v>0</v>
      </c>
      <c r="J292" s="85" t="b">
        <v>0</v>
      </c>
      <c r="K292" s="85" t="b">
        <v>0</v>
      </c>
      <c r="L292" s="85" t="b">
        <v>0</v>
      </c>
    </row>
    <row r="293" spans="1:12" ht="15">
      <c r="A293" s="85" t="s">
        <v>5098</v>
      </c>
      <c r="B293" s="85" t="s">
        <v>5099</v>
      </c>
      <c r="C293" s="85">
        <v>4</v>
      </c>
      <c r="D293" s="118">
        <v>0.0015417486671337054</v>
      </c>
      <c r="E293" s="118">
        <v>3.062581984228163</v>
      </c>
      <c r="F293" s="85" t="s">
        <v>5469</v>
      </c>
      <c r="G293" s="85" t="b">
        <v>0</v>
      </c>
      <c r="H293" s="85" t="b">
        <v>0</v>
      </c>
      <c r="I293" s="85" t="b">
        <v>0</v>
      </c>
      <c r="J293" s="85" t="b">
        <v>0</v>
      </c>
      <c r="K293" s="85" t="b">
        <v>0</v>
      </c>
      <c r="L293" s="85" t="b">
        <v>0</v>
      </c>
    </row>
    <row r="294" spans="1:12" ht="15">
      <c r="A294" s="85" t="s">
        <v>5099</v>
      </c>
      <c r="B294" s="85" t="s">
        <v>5100</v>
      </c>
      <c r="C294" s="85">
        <v>4</v>
      </c>
      <c r="D294" s="118">
        <v>0.0015417486671337054</v>
      </c>
      <c r="E294" s="118">
        <v>3.062581984228163</v>
      </c>
      <c r="F294" s="85" t="s">
        <v>5469</v>
      </c>
      <c r="G294" s="85" t="b">
        <v>0</v>
      </c>
      <c r="H294" s="85" t="b">
        <v>0</v>
      </c>
      <c r="I294" s="85" t="b">
        <v>0</v>
      </c>
      <c r="J294" s="85" t="b">
        <v>0</v>
      </c>
      <c r="K294" s="85" t="b">
        <v>0</v>
      </c>
      <c r="L294" s="85" t="b">
        <v>0</v>
      </c>
    </row>
    <row r="295" spans="1:12" ht="15">
      <c r="A295" s="85" t="s">
        <v>5100</v>
      </c>
      <c r="B295" s="85" t="s">
        <v>4084</v>
      </c>
      <c r="C295" s="85">
        <v>4</v>
      </c>
      <c r="D295" s="118">
        <v>0.0015417486671337054</v>
      </c>
      <c r="E295" s="118">
        <v>1.3222192947339193</v>
      </c>
      <c r="F295" s="85" t="s">
        <v>5469</v>
      </c>
      <c r="G295" s="85" t="b">
        <v>0</v>
      </c>
      <c r="H295" s="85" t="b">
        <v>0</v>
      </c>
      <c r="I295" s="85" t="b">
        <v>0</v>
      </c>
      <c r="J295" s="85" t="b">
        <v>0</v>
      </c>
      <c r="K295" s="85" t="b">
        <v>0</v>
      </c>
      <c r="L295" s="85" t="b">
        <v>0</v>
      </c>
    </row>
    <row r="296" spans="1:12" ht="15">
      <c r="A296" s="85" t="s">
        <v>4084</v>
      </c>
      <c r="B296" s="85" t="s">
        <v>5101</v>
      </c>
      <c r="C296" s="85">
        <v>4</v>
      </c>
      <c r="D296" s="118">
        <v>0.0015417486671337054</v>
      </c>
      <c r="E296" s="118">
        <v>1.383608608308398</v>
      </c>
      <c r="F296" s="85" t="s">
        <v>5469</v>
      </c>
      <c r="G296" s="85" t="b">
        <v>0</v>
      </c>
      <c r="H296" s="85" t="b">
        <v>0</v>
      </c>
      <c r="I296" s="85" t="b">
        <v>0</v>
      </c>
      <c r="J296" s="85" t="b">
        <v>0</v>
      </c>
      <c r="K296" s="85" t="b">
        <v>0</v>
      </c>
      <c r="L296" s="85" t="b">
        <v>0</v>
      </c>
    </row>
    <row r="297" spans="1:12" ht="15">
      <c r="A297" s="85" t="s">
        <v>5110</v>
      </c>
      <c r="B297" s="85" t="s">
        <v>4906</v>
      </c>
      <c r="C297" s="85">
        <v>3</v>
      </c>
      <c r="D297" s="118">
        <v>0.0012321698710899877</v>
      </c>
      <c r="E297" s="118">
        <v>2.8195439355418688</v>
      </c>
      <c r="F297" s="85" t="s">
        <v>5469</v>
      </c>
      <c r="G297" s="85" t="b">
        <v>0</v>
      </c>
      <c r="H297" s="85" t="b">
        <v>0</v>
      </c>
      <c r="I297" s="85" t="b">
        <v>0</v>
      </c>
      <c r="J297" s="85" t="b">
        <v>0</v>
      </c>
      <c r="K297" s="85" t="b">
        <v>0</v>
      </c>
      <c r="L297" s="85" t="b">
        <v>0</v>
      </c>
    </row>
    <row r="298" spans="1:12" ht="15">
      <c r="A298" s="85" t="s">
        <v>4906</v>
      </c>
      <c r="B298" s="85" t="s">
        <v>4905</v>
      </c>
      <c r="C298" s="85">
        <v>3</v>
      </c>
      <c r="D298" s="118">
        <v>0.0012321698710899877</v>
      </c>
      <c r="E298" s="118">
        <v>2.4515671502472745</v>
      </c>
      <c r="F298" s="85" t="s">
        <v>5469</v>
      </c>
      <c r="G298" s="85" t="b">
        <v>0</v>
      </c>
      <c r="H298" s="85" t="b">
        <v>0</v>
      </c>
      <c r="I298" s="85" t="b">
        <v>0</v>
      </c>
      <c r="J298" s="85" t="b">
        <v>0</v>
      </c>
      <c r="K298" s="85" t="b">
        <v>0</v>
      </c>
      <c r="L298" s="85" t="b">
        <v>0</v>
      </c>
    </row>
    <row r="299" spans="1:12" ht="15">
      <c r="A299" s="85" t="s">
        <v>5026</v>
      </c>
      <c r="B299" s="85" t="s">
        <v>4907</v>
      </c>
      <c r="C299" s="85">
        <v>3</v>
      </c>
      <c r="D299" s="118">
        <v>0.0012321698710899877</v>
      </c>
      <c r="E299" s="118">
        <v>2.694605198933569</v>
      </c>
      <c r="F299" s="85" t="s">
        <v>5469</v>
      </c>
      <c r="G299" s="85" t="b">
        <v>0</v>
      </c>
      <c r="H299" s="85" t="b">
        <v>0</v>
      </c>
      <c r="I299" s="85" t="b">
        <v>0</v>
      </c>
      <c r="J299" s="85" t="b">
        <v>0</v>
      </c>
      <c r="K299" s="85" t="b">
        <v>0</v>
      </c>
      <c r="L299" s="85" t="b">
        <v>0</v>
      </c>
    </row>
    <row r="300" spans="1:12" ht="15">
      <c r="A300" s="85" t="s">
        <v>4141</v>
      </c>
      <c r="B300" s="85" t="s">
        <v>1998</v>
      </c>
      <c r="C300" s="85">
        <v>3</v>
      </c>
      <c r="D300" s="118">
        <v>0.0012321698710899877</v>
      </c>
      <c r="E300" s="118">
        <v>2.5397032389478253</v>
      </c>
      <c r="F300" s="85" t="s">
        <v>5469</v>
      </c>
      <c r="G300" s="85" t="b">
        <v>0</v>
      </c>
      <c r="H300" s="85" t="b">
        <v>0</v>
      </c>
      <c r="I300" s="85" t="b">
        <v>0</v>
      </c>
      <c r="J300" s="85" t="b">
        <v>0</v>
      </c>
      <c r="K300" s="85" t="b">
        <v>0</v>
      </c>
      <c r="L300" s="85" t="b">
        <v>0</v>
      </c>
    </row>
    <row r="301" spans="1:12" ht="15">
      <c r="A301" s="85" t="s">
        <v>1998</v>
      </c>
      <c r="B301" s="85" t="s">
        <v>5028</v>
      </c>
      <c r="C301" s="85">
        <v>3</v>
      </c>
      <c r="D301" s="118">
        <v>0.0012321698710899877</v>
      </c>
      <c r="E301" s="118">
        <v>3.062581984228163</v>
      </c>
      <c r="F301" s="85" t="s">
        <v>5469</v>
      </c>
      <c r="G301" s="85" t="b">
        <v>0</v>
      </c>
      <c r="H301" s="85" t="b">
        <v>0</v>
      </c>
      <c r="I301" s="85" t="b">
        <v>0</v>
      </c>
      <c r="J301" s="85" t="b">
        <v>0</v>
      </c>
      <c r="K301" s="85" t="b">
        <v>0</v>
      </c>
      <c r="L301" s="85" t="b">
        <v>0</v>
      </c>
    </row>
    <row r="302" spans="1:12" ht="15">
      <c r="A302" s="85" t="s">
        <v>5028</v>
      </c>
      <c r="B302" s="85" t="s">
        <v>4013</v>
      </c>
      <c r="C302" s="85">
        <v>3</v>
      </c>
      <c r="D302" s="118">
        <v>0.0012321698710899877</v>
      </c>
      <c r="E302" s="118">
        <v>2.1083394747888384</v>
      </c>
      <c r="F302" s="85" t="s">
        <v>5469</v>
      </c>
      <c r="G302" s="85" t="b">
        <v>0</v>
      </c>
      <c r="H302" s="85" t="b">
        <v>0</v>
      </c>
      <c r="I302" s="85" t="b">
        <v>0</v>
      </c>
      <c r="J302" s="85" t="b">
        <v>0</v>
      </c>
      <c r="K302" s="85" t="b">
        <v>0</v>
      </c>
      <c r="L302" s="85" t="b">
        <v>0</v>
      </c>
    </row>
    <row r="303" spans="1:12" ht="15">
      <c r="A303" s="85" t="s">
        <v>4876</v>
      </c>
      <c r="B303" s="85" t="s">
        <v>5119</v>
      </c>
      <c r="C303" s="85">
        <v>3</v>
      </c>
      <c r="D303" s="118">
        <v>0.0012321698710899877</v>
      </c>
      <c r="E303" s="118">
        <v>2.761551988564182</v>
      </c>
      <c r="F303" s="85" t="s">
        <v>5469</v>
      </c>
      <c r="G303" s="85" t="b">
        <v>0</v>
      </c>
      <c r="H303" s="85" t="b">
        <v>0</v>
      </c>
      <c r="I303" s="85" t="b">
        <v>0</v>
      </c>
      <c r="J303" s="85" t="b">
        <v>0</v>
      </c>
      <c r="K303" s="85" t="b">
        <v>0</v>
      </c>
      <c r="L303" s="85" t="b">
        <v>0</v>
      </c>
    </row>
    <row r="304" spans="1:12" ht="15">
      <c r="A304" s="85" t="s">
        <v>5119</v>
      </c>
      <c r="B304" s="85" t="s">
        <v>4877</v>
      </c>
      <c r="C304" s="85">
        <v>3</v>
      </c>
      <c r="D304" s="118">
        <v>0.0012321698710899877</v>
      </c>
      <c r="E304" s="118">
        <v>2.761551988564182</v>
      </c>
      <c r="F304" s="85" t="s">
        <v>5469</v>
      </c>
      <c r="G304" s="85" t="b">
        <v>0</v>
      </c>
      <c r="H304" s="85" t="b">
        <v>0</v>
      </c>
      <c r="I304" s="85" t="b">
        <v>0</v>
      </c>
      <c r="J304" s="85" t="b">
        <v>1</v>
      </c>
      <c r="K304" s="85" t="b">
        <v>0</v>
      </c>
      <c r="L304" s="85" t="b">
        <v>0</v>
      </c>
    </row>
    <row r="305" spans="1:12" ht="15">
      <c r="A305" s="85" t="s">
        <v>4877</v>
      </c>
      <c r="B305" s="85" t="s">
        <v>4966</v>
      </c>
      <c r="C305" s="85">
        <v>3</v>
      </c>
      <c r="D305" s="118">
        <v>0.0012321698710899877</v>
      </c>
      <c r="E305" s="118">
        <v>2.5397032389478253</v>
      </c>
      <c r="F305" s="85" t="s">
        <v>5469</v>
      </c>
      <c r="G305" s="85" t="b">
        <v>1</v>
      </c>
      <c r="H305" s="85" t="b">
        <v>0</v>
      </c>
      <c r="I305" s="85" t="b">
        <v>0</v>
      </c>
      <c r="J305" s="85" t="b">
        <v>0</v>
      </c>
      <c r="K305" s="85" t="b">
        <v>0</v>
      </c>
      <c r="L305" s="85" t="b">
        <v>0</v>
      </c>
    </row>
    <row r="306" spans="1:12" ht="15">
      <c r="A306" s="85" t="s">
        <v>4966</v>
      </c>
      <c r="B306" s="85" t="s">
        <v>4087</v>
      </c>
      <c r="C306" s="85">
        <v>3</v>
      </c>
      <c r="D306" s="118">
        <v>0.0012321698710899877</v>
      </c>
      <c r="E306" s="118">
        <v>1.7895807121644254</v>
      </c>
      <c r="F306" s="85" t="s">
        <v>5469</v>
      </c>
      <c r="G306" s="85" t="b">
        <v>0</v>
      </c>
      <c r="H306" s="85" t="b">
        <v>0</v>
      </c>
      <c r="I306" s="85" t="b">
        <v>0</v>
      </c>
      <c r="J306" s="85" t="b">
        <v>0</v>
      </c>
      <c r="K306" s="85" t="b">
        <v>0</v>
      </c>
      <c r="L306" s="85" t="b">
        <v>0</v>
      </c>
    </row>
    <row r="307" spans="1:12" ht="15">
      <c r="A307" s="85" t="s">
        <v>4084</v>
      </c>
      <c r="B307" s="85" t="s">
        <v>5125</v>
      </c>
      <c r="C307" s="85">
        <v>3</v>
      </c>
      <c r="D307" s="118">
        <v>0.0012321698710899877</v>
      </c>
      <c r="E307" s="118">
        <v>1.383608608308398</v>
      </c>
      <c r="F307" s="85" t="s">
        <v>5469</v>
      </c>
      <c r="G307" s="85" t="b">
        <v>0</v>
      </c>
      <c r="H307" s="85" t="b">
        <v>0</v>
      </c>
      <c r="I307" s="85" t="b">
        <v>0</v>
      </c>
      <c r="J307" s="85" t="b">
        <v>0</v>
      </c>
      <c r="K307" s="85" t="b">
        <v>0</v>
      </c>
      <c r="L307" s="85" t="b">
        <v>0</v>
      </c>
    </row>
    <row r="308" spans="1:12" ht="15">
      <c r="A308" s="85" t="s">
        <v>4084</v>
      </c>
      <c r="B308" s="85" t="s">
        <v>5126</v>
      </c>
      <c r="C308" s="85">
        <v>3</v>
      </c>
      <c r="D308" s="118">
        <v>0.0012321698710899877</v>
      </c>
      <c r="E308" s="118">
        <v>1.383608608308398</v>
      </c>
      <c r="F308" s="85" t="s">
        <v>5469</v>
      </c>
      <c r="G308" s="85" t="b">
        <v>0</v>
      </c>
      <c r="H308" s="85" t="b">
        <v>0</v>
      </c>
      <c r="I308" s="85" t="b">
        <v>0</v>
      </c>
      <c r="J308" s="85" t="b">
        <v>0</v>
      </c>
      <c r="K308" s="85" t="b">
        <v>0</v>
      </c>
      <c r="L308" s="85" t="b">
        <v>0</v>
      </c>
    </row>
    <row r="309" spans="1:12" ht="15">
      <c r="A309" s="85" t="s">
        <v>5126</v>
      </c>
      <c r="B309" s="85" t="s">
        <v>5127</v>
      </c>
      <c r="C309" s="85">
        <v>3</v>
      </c>
      <c r="D309" s="118">
        <v>0.0012321698710899877</v>
      </c>
      <c r="E309" s="118">
        <v>3.187520720836463</v>
      </c>
      <c r="F309" s="85" t="s">
        <v>5469</v>
      </c>
      <c r="G309" s="85" t="b">
        <v>0</v>
      </c>
      <c r="H309" s="85" t="b">
        <v>0</v>
      </c>
      <c r="I309" s="85" t="b">
        <v>0</v>
      </c>
      <c r="J309" s="85" t="b">
        <v>0</v>
      </c>
      <c r="K309" s="85" t="b">
        <v>0</v>
      </c>
      <c r="L309" s="85" t="b">
        <v>0</v>
      </c>
    </row>
    <row r="310" spans="1:12" ht="15">
      <c r="A310" s="85" t="s">
        <v>5127</v>
      </c>
      <c r="B310" s="85" t="s">
        <v>4129</v>
      </c>
      <c r="C310" s="85">
        <v>3</v>
      </c>
      <c r="D310" s="118">
        <v>0.0012321698710899877</v>
      </c>
      <c r="E310" s="118">
        <v>2.4341930541778516</v>
      </c>
      <c r="F310" s="85" t="s">
        <v>5469</v>
      </c>
      <c r="G310" s="85" t="b">
        <v>0</v>
      </c>
      <c r="H310" s="85" t="b">
        <v>0</v>
      </c>
      <c r="I310" s="85" t="b">
        <v>0</v>
      </c>
      <c r="J310" s="85" t="b">
        <v>0</v>
      </c>
      <c r="K310" s="85" t="b">
        <v>0</v>
      </c>
      <c r="L310" s="85" t="b">
        <v>0</v>
      </c>
    </row>
    <row r="311" spans="1:12" ht="15">
      <c r="A311" s="85" t="s">
        <v>4911</v>
      </c>
      <c r="B311" s="85" t="s">
        <v>4086</v>
      </c>
      <c r="C311" s="85">
        <v>3</v>
      </c>
      <c r="D311" s="118">
        <v>0.0012321698710899877</v>
      </c>
      <c r="E311" s="118">
        <v>1.6434526764861874</v>
      </c>
      <c r="F311" s="85" t="s">
        <v>5469</v>
      </c>
      <c r="G311" s="85" t="b">
        <v>0</v>
      </c>
      <c r="H311" s="85" t="b">
        <v>0</v>
      </c>
      <c r="I311" s="85" t="b">
        <v>0</v>
      </c>
      <c r="J311" s="85" t="b">
        <v>0</v>
      </c>
      <c r="K311" s="85" t="b">
        <v>0</v>
      </c>
      <c r="L311" s="85" t="b">
        <v>0</v>
      </c>
    </row>
    <row r="312" spans="1:12" ht="15">
      <c r="A312" s="85" t="s">
        <v>4086</v>
      </c>
      <c r="B312" s="85" t="s">
        <v>4038</v>
      </c>
      <c r="C312" s="85">
        <v>3</v>
      </c>
      <c r="D312" s="118">
        <v>0.0012321698710899877</v>
      </c>
      <c r="E312" s="118">
        <v>1.4569178686313755</v>
      </c>
      <c r="F312" s="85" t="s">
        <v>5469</v>
      </c>
      <c r="G312" s="85" t="b">
        <v>0</v>
      </c>
      <c r="H312" s="85" t="b">
        <v>0</v>
      </c>
      <c r="I312" s="85" t="b">
        <v>0</v>
      </c>
      <c r="J312" s="85" t="b">
        <v>0</v>
      </c>
      <c r="K312" s="85" t="b">
        <v>0</v>
      </c>
      <c r="L312" s="85" t="b">
        <v>0</v>
      </c>
    </row>
    <row r="313" spans="1:12" ht="15">
      <c r="A313" s="85" t="s">
        <v>4038</v>
      </c>
      <c r="B313" s="85" t="s">
        <v>4977</v>
      </c>
      <c r="C313" s="85">
        <v>3</v>
      </c>
      <c r="D313" s="118">
        <v>0.0012321698710899877</v>
      </c>
      <c r="E313" s="118">
        <v>2.401400540781544</v>
      </c>
      <c r="F313" s="85" t="s">
        <v>5469</v>
      </c>
      <c r="G313" s="85" t="b">
        <v>0</v>
      </c>
      <c r="H313" s="85" t="b">
        <v>0</v>
      </c>
      <c r="I313" s="85" t="b">
        <v>0</v>
      </c>
      <c r="J313" s="85" t="b">
        <v>1</v>
      </c>
      <c r="K313" s="85" t="b">
        <v>0</v>
      </c>
      <c r="L313" s="85" t="b">
        <v>0</v>
      </c>
    </row>
    <row r="314" spans="1:12" ht="15">
      <c r="A314" s="85" t="s">
        <v>4977</v>
      </c>
      <c r="B314" s="85" t="s">
        <v>4862</v>
      </c>
      <c r="C314" s="85">
        <v>3</v>
      </c>
      <c r="D314" s="118">
        <v>0.0012321698710899877</v>
      </c>
      <c r="E314" s="118">
        <v>2.442793225939769</v>
      </c>
      <c r="F314" s="85" t="s">
        <v>5469</v>
      </c>
      <c r="G314" s="85" t="b">
        <v>1</v>
      </c>
      <c r="H314" s="85" t="b">
        <v>0</v>
      </c>
      <c r="I314" s="85" t="b">
        <v>0</v>
      </c>
      <c r="J314" s="85" t="b">
        <v>0</v>
      </c>
      <c r="K314" s="85" t="b">
        <v>0</v>
      </c>
      <c r="L314" s="85" t="b">
        <v>0</v>
      </c>
    </row>
    <row r="315" spans="1:12" ht="15">
      <c r="A315" s="85" t="s">
        <v>4144</v>
      </c>
      <c r="B315" s="85" t="s">
        <v>4145</v>
      </c>
      <c r="C315" s="85">
        <v>3</v>
      </c>
      <c r="D315" s="118">
        <v>0.0012321698710899877</v>
      </c>
      <c r="E315" s="118">
        <v>3.187520720836463</v>
      </c>
      <c r="F315" s="85" t="s">
        <v>5469</v>
      </c>
      <c r="G315" s="85" t="b">
        <v>1</v>
      </c>
      <c r="H315" s="85" t="b">
        <v>0</v>
      </c>
      <c r="I315" s="85" t="b">
        <v>0</v>
      </c>
      <c r="J315" s="85" t="b">
        <v>0</v>
      </c>
      <c r="K315" s="85" t="b">
        <v>0</v>
      </c>
      <c r="L315" s="85" t="b">
        <v>0</v>
      </c>
    </row>
    <row r="316" spans="1:12" ht="15">
      <c r="A316" s="85" t="s">
        <v>4145</v>
      </c>
      <c r="B316" s="85" t="s">
        <v>4146</v>
      </c>
      <c r="C316" s="85">
        <v>3</v>
      </c>
      <c r="D316" s="118">
        <v>0.0012321698710899877</v>
      </c>
      <c r="E316" s="118">
        <v>3.187520720836463</v>
      </c>
      <c r="F316" s="85" t="s">
        <v>5469</v>
      </c>
      <c r="G316" s="85" t="b">
        <v>0</v>
      </c>
      <c r="H316" s="85" t="b">
        <v>0</v>
      </c>
      <c r="I316" s="85" t="b">
        <v>0</v>
      </c>
      <c r="J316" s="85" t="b">
        <v>0</v>
      </c>
      <c r="K316" s="85" t="b">
        <v>0</v>
      </c>
      <c r="L316" s="85" t="b">
        <v>0</v>
      </c>
    </row>
    <row r="317" spans="1:12" ht="15">
      <c r="A317" s="85" t="s">
        <v>4146</v>
      </c>
      <c r="B317" s="85" t="s">
        <v>4147</v>
      </c>
      <c r="C317" s="85">
        <v>3</v>
      </c>
      <c r="D317" s="118">
        <v>0.0012321698710899877</v>
      </c>
      <c r="E317" s="118">
        <v>3.187520720836463</v>
      </c>
      <c r="F317" s="85" t="s">
        <v>5469</v>
      </c>
      <c r="G317" s="85" t="b">
        <v>0</v>
      </c>
      <c r="H317" s="85" t="b">
        <v>0</v>
      </c>
      <c r="I317" s="85" t="b">
        <v>0</v>
      </c>
      <c r="J317" s="85" t="b">
        <v>0</v>
      </c>
      <c r="K317" s="85" t="b">
        <v>0</v>
      </c>
      <c r="L317" s="85" t="b">
        <v>0</v>
      </c>
    </row>
    <row r="318" spans="1:12" ht="15">
      <c r="A318" s="85" t="s">
        <v>4147</v>
      </c>
      <c r="B318" s="85" t="s">
        <v>4148</v>
      </c>
      <c r="C318" s="85">
        <v>3</v>
      </c>
      <c r="D318" s="118">
        <v>0.0012321698710899877</v>
      </c>
      <c r="E318" s="118">
        <v>3.187520720836463</v>
      </c>
      <c r="F318" s="85" t="s">
        <v>5469</v>
      </c>
      <c r="G318" s="85" t="b">
        <v>0</v>
      </c>
      <c r="H318" s="85" t="b">
        <v>0</v>
      </c>
      <c r="I318" s="85" t="b">
        <v>0</v>
      </c>
      <c r="J318" s="85" t="b">
        <v>0</v>
      </c>
      <c r="K318" s="85" t="b">
        <v>0</v>
      </c>
      <c r="L318" s="85" t="b">
        <v>0</v>
      </c>
    </row>
    <row r="319" spans="1:12" ht="15">
      <c r="A319" s="85" t="s">
        <v>4148</v>
      </c>
      <c r="B319" s="85" t="s">
        <v>4149</v>
      </c>
      <c r="C319" s="85">
        <v>3</v>
      </c>
      <c r="D319" s="118">
        <v>0.0012321698710899877</v>
      </c>
      <c r="E319" s="118">
        <v>2.7103994661168005</v>
      </c>
      <c r="F319" s="85" t="s">
        <v>5469</v>
      </c>
      <c r="G319" s="85" t="b">
        <v>0</v>
      </c>
      <c r="H319" s="85" t="b">
        <v>0</v>
      </c>
      <c r="I319" s="85" t="b">
        <v>0</v>
      </c>
      <c r="J319" s="85" t="b">
        <v>0</v>
      </c>
      <c r="K319" s="85" t="b">
        <v>0</v>
      </c>
      <c r="L319" s="85" t="b">
        <v>0</v>
      </c>
    </row>
    <row r="320" spans="1:12" ht="15">
      <c r="A320" s="85" t="s">
        <v>4098</v>
      </c>
      <c r="B320" s="85" t="s">
        <v>4150</v>
      </c>
      <c r="C320" s="85">
        <v>3</v>
      </c>
      <c r="D320" s="118">
        <v>0.0012321698710899877</v>
      </c>
      <c r="E320" s="118">
        <v>2.2667019668840878</v>
      </c>
      <c r="F320" s="85" t="s">
        <v>5469</v>
      </c>
      <c r="G320" s="85" t="b">
        <v>0</v>
      </c>
      <c r="H320" s="85" t="b">
        <v>0</v>
      </c>
      <c r="I320" s="85" t="b">
        <v>0</v>
      </c>
      <c r="J320" s="85" t="b">
        <v>0</v>
      </c>
      <c r="K320" s="85" t="b">
        <v>0</v>
      </c>
      <c r="L320" s="85" t="b">
        <v>0</v>
      </c>
    </row>
    <row r="321" spans="1:12" ht="15">
      <c r="A321" s="85" t="s">
        <v>4084</v>
      </c>
      <c r="B321" s="85" t="s">
        <v>4151</v>
      </c>
      <c r="C321" s="85">
        <v>3</v>
      </c>
      <c r="D321" s="118">
        <v>0.0012321698710899877</v>
      </c>
      <c r="E321" s="118">
        <v>1.383608608308398</v>
      </c>
      <c r="F321" s="85" t="s">
        <v>5469</v>
      </c>
      <c r="G321" s="85" t="b">
        <v>0</v>
      </c>
      <c r="H321" s="85" t="b">
        <v>0</v>
      </c>
      <c r="I321" s="85" t="b">
        <v>0</v>
      </c>
      <c r="J321" s="85" t="b">
        <v>0</v>
      </c>
      <c r="K321" s="85" t="b">
        <v>0</v>
      </c>
      <c r="L321" s="85" t="b">
        <v>0</v>
      </c>
    </row>
    <row r="322" spans="1:12" ht="15">
      <c r="A322" s="85" t="s">
        <v>4151</v>
      </c>
      <c r="B322" s="85" t="s">
        <v>480</v>
      </c>
      <c r="C322" s="85">
        <v>3</v>
      </c>
      <c r="D322" s="118">
        <v>0.0012321698710899877</v>
      </c>
      <c r="E322" s="118">
        <v>3.187520720836463</v>
      </c>
      <c r="F322" s="85" t="s">
        <v>5469</v>
      </c>
      <c r="G322" s="85" t="b">
        <v>0</v>
      </c>
      <c r="H322" s="85" t="b">
        <v>0</v>
      </c>
      <c r="I322" s="85" t="b">
        <v>0</v>
      </c>
      <c r="J322" s="85" t="b">
        <v>0</v>
      </c>
      <c r="K322" s="85" t="b">
        <v>0</v>
      </c>
      <c r="L322" s="85" t="b">
        <v>0</v>
      </c>
    </row>
    <row r="323" spans="1:12" ht="15">
      <c r="A323" s="85" t="s">
        <v>5042</v>
      </c>
      <c r="B323" s="85" t="s">
        <v>5142</v>
      </c>
      <c r="C323" s="85">
        <v>3</v>
      </c>
      <c r="D323" s="118">
        <v>0.0012321698710899877</v>
      </c>
      <c r="E323" s="118">
        <v>3.062581984228163</v>
      </c>
      <c r="F323" s="85" t="s">
        <v>5469</v>
      </c>
      <c r="G323" s="85" t="b">
        <v>1</v>
      </c>
      <c r="H323" s="85" t="b">
        <v>0</v>
      </c>
      <c r="I323" s="85" t="b">
        <v>0</v>
      </c>
      <c r="J323" s="85" t="b">
        <v>0</v>
      </c>
      <c r="K323" s="85" t="b">
        <v>0</v>
      </c>
      <c r="L323" s="85" t="b">
        <v>0</v>
      </c>
    </row>
    <row r="324" spans="1:12" ht="15">
      <c r="A324" s="85" t="s">
        <v>5142</v>
      </c>
      <c r="B324" s="85" t="s">
        <v>5143</v>
      </c>
      <c r="C324" s="85">
        <v>3</v>
      </c>
      <c r="D324" s="118">
        <v>0.0012321698710899877</v>
      </c>
      <c r="E324" s="118">
        <v>3.187520720836463</v>
      </c>
      <c r="F324" s="85" t="s">
        <v>5469</v>
      </c>
      <c r="G324" s="85" t="b">
        <v>0</v>
      </c>
      <c r="H324" s="85" t="b">
        <v>0</v>
      </c>
      <c r="I324" s="85" t="b">
        <v>0</v>
      </c>
      <c r="J324" s="85" t="b">
        <v>0</v>
      </c>
      <c r="K324" s="85" t="b">
        <v>0</v>
      </c>
      <c r="L324" s="85" t="b">
        <v>0</v>
      </c>
    </row>
    <row r="325" spans="1:12" ht="15">
      <c r="A325" s="85" t="s">
        <v>5143</v>
      </c>
      <c r="B325" s="85" t="s">
        <v>4848</v>
      </c>
      <c r="C325" s="85">
        <v>3</v>
      </c>
      <c r="D325" s="118">
        <v>0.0012321698710899877</v>
      </c>
      <c r="E325" s="118">
        <v>2.5854607295085006</v>
      </c>
      <c r="F325" s="85" t="s">
        <v>5469</v>
      </c>
      <c r="G325" s="85" t="b">
        <v>0</v>
      </c>
      <c r="H325" s="85" t="b">
        <v>0</v>
      </c>
      <c r="I325" s="85" t="b">
        <v>0</v>
      </c>
      <c r="J325" s="85" t="b">
        <v>0</v>
      </c>
      <c r="K325" s="85" t="b">
        <v>0</v>
      </c>
      <c r="L325" s="85" t="b">
        <v>0</v>
      </c>
    </row>
    <row r="326" spans="1:12" ht="15">
      <c r="A326" s="85" t="s">
        <v>4848</v>
      </c>
      <c r="B326" s="85" t="s">
        <v>5144</v>
      </c>
      <c r="C326" s="85">
        <v>3</v>
      </c>
      <c r="D326" s="118">
        <v>0.0012321698710899877</v>
      </c>
      <c r="E326" s="118">
        <v>2.5854607295085006</v>
      </c>
      <c r="F326" s="85" t="s">
        <v>5469</v>
      </c>
      <c r="G326" s="85" t="b">
        <v>0</v>
      </c>
      <c r="H326" s="85" t="b">
        <v>0</v>
      </c>
      <c r="I326" s="85" t="b">
        <v>0</v>
      </c>
      <c r="J326" s="85" t="b">
        <v>0</v>
      </c>
      <c r="K326" s="85" t="b">
        <v>0</v>
      </c>
      <c r="L326" s="85" t="b">
        <v>0</v>
      </c>
    </row>
    <row r="327" spans="1:12" ht="15">
      <c r="A327" s="85" t="s">
        <v>5144</v>
      </c>
      <c r="B327" s="85" t="s">
        <v>5145</v>
      </c>
      <c r="C327" s="85">
        <v>3</v>
      </c>
      <c r="D327" s="118">
        <v>0.0012321698710899877</v>
      </c>
      <c r="E327" s="118">
        <v>3.187520720836463</v>
      </c>
      <c r="F327" s="85" t="s">
        <v>5469</v>
      </c>
      <c r="G327" s="85" t="b">
        <v>0</v>
      </c>
      <c r="H327" s="85" t="b">
        <v>0</v>
      </c>
      <c r="I327" s="85" t="b">
        <v>0</v>
      </c>
      <c r="J327" s="85" t="b">
        <v>0</v>
      </c>
      <c r="K327" s="85" t="b">
        <v>0</v>
      </c>
      <c r="L327" s="85" t="b">
        <v>0</v>
      </c>
    </row>
    <row r="328" spans="1:12" ht="15">
      <c r="A328" s="85" t="s">
        <v>5145</v>
      </c>
      <c r="B328" s="85" t="s">
        <v>4915</v>
      </c>
      <c r="C328" s="85">
        <v>3</v>
      </c>
      <c r="D328" s="118">
        <v>0.0012321698710899877</v>
      </c>
      <c r="E328" s="118">
        <v>2.8195439355418688</v>
      </c>
      <c r="F328" s="85" t="s">
        <v>5469</v>
      </c>
      <c r="G328" s="85" t="b">
        <v>0</v>
      </c>
      <c r="H328" s="85" t="b">
        <v>0</v>
      </c>
      <c r="I328" s="85" t="b">
        <v>0</v>
      </c>
      <c r="J328" s="85" t="b">
        <v>0</v>
      </c>
      <c r="K328" s="85" t="b">
        <v>0</v>
      </c>
      <c r="L328" s="85" t="b">
        <v>0</v>
      </c>
    </row>
    <row r="329" spans="1:12" ht="15">
      <c r="A329" s="85" t="s">
        <v>4915</v>
      </c>
      <c r="B329" s="85" t="s">
        <v>4848</v>
      </c>
      <c r="C329" s="85">
        <v>3</v>
      </c>
      <c r="D329" s="118">
        <v>0.0012321698710899877</v>
      </c>
      <c r="E329" s="118">
        <v>2.2174839442139063</v>
      </c>
      <c r="F329" s="85" t="s">
        <v>5469</v>
      </c>
      <c r="G329" s="85" t="b">
        <v>0</v>
      </c>
      <c r="H329" s="85" t="b">
        <v>0</v>
      </c>
      <c r="I329" s="85" t="b">
        <v>0</v>
      </c>
      <c r="J329" s="85" t="b">
        <v>0</v>
      </c>
      <c r="K329" s="85" t="b">
        <v>0</v>
      </c>
      <c r="L329" s="85" t="b">
        <v>0</v>
      </c>
    </row>
    <row r="330" spans="1:12" ht="15">
      <c r="A330" s="85" t="s">
        <v>4848</v>
      </c>
      <c r="B330" s="85" t="s">
        <v>4856</v>
      </c>
      <c r="C330" s="85">
        <v>3</v>
      </c>
      <c r="D330" s="118">
        <v>0.0012321698710899877</v>
      </c>
      <c r="E330" s="118">
        <v>2.062581984228163</v>
      </c>
      <c r="F330" s="85" t="s">
        <v>5469</v>
      </c>
      <c r="G330" s="85" t="b">
        <v>0</v>
      </c>
      <c r="H330" s="85" t="b">
        <v>0</v>
      </c>
      <c r="I330" s="85" t="b">
        <v>0</v>
      </c>
      <c r="J330" s="85" t="b">
        <v>0</v>
      </c>
      <c r="K330" s="85" t="b">
        <v>0</v>
      </c>
      <c r="L330" s="85" t="b">
        <v>0</v>
      </c>
    </row>
    <row r="331" spans="1:12" ht="15">
      <c r="A331" s="85" t="s">
        <v>4856</v>
      </c>
      <c r="B331" s="85" t="s">
        <v>5146</v>
      </c>
      <c r="C331" s="85">
        <v>3</v>
      </c>
      <c r="D331" s="118">
        <v>0.0012321698710899877</v>
      </c>
      <c r="E331" s="118">
        <v>2.6232492903979003</v>
      </c>
      <c r="F331" s="85" t="s">
        <v>5469</v>
      </c>
      <c r="G331" s="85" t="b">
        <v>0</v>
      </c>
      <c r="H331" s="85" t="b">
        <v>0</v>
      </c>
      <c r="I331" s="85" t="b">
        <v>0</v>
      </c>
      <c r="J331" s="85" t="b">
        <v>0</v>
      </c>
      <c r="K331" s="85" t="b">
        <v>0</v>
      </c>
      <c r="L331" s="85" t="b">
        <v>0</v>
      </c>
    </row>
    <row r="332" spans="1:12" ht="15">
      <c r="A332" s="85" t="s">
        <v>5146</v>
      </c>
      <c r="B332" s="85" t="s">
        <v>5043</v>
      </c>
      <c r="C332" s="85">
        <v>3</v>
      </c>
      <c r="D332" s="118">
        <v>0.0012321698710899877</v>
      </c>
      <c r="E332" s="118">
        <v>3.062581984228163</v>
      </c>
      <c r="F332" s="85" t="s">
        <v>5469</v>
      </c>
      <c r="G332" s="85" t="b">
        <v>0</v>
      </c>
      <c r="H332" s="85" t="b">
        <v>0</v>
      </c>
      <c r="I332" s="85" t="b">
        <v>0</v>
      </c>
      <c r="J332" s="85" t="b">
        <v>0</v>
      </c>
      <c r="K332" s="85" t="b">
        <v>0</v>
      </c>
      <c r="L332" s="85" t="b">
        <v>0</v>
      </c>
    </row>
    <row r="333" spans="1:12" ht="15">
      <c r="A333" s="85" t="s">
        <v>5043</v>
      </c>
      <c r="B333" s="85" t="s">
        <v>5044</v>
      </c>
      <c r="C333" s="85">
        <v>3</v>
      </c>
      <c r="D333" s="118">
        <v>0.0012321698710899877</v>
      </c>
      <c r="E333" s="118">
        <v>2.9376432476198633</v>
      </c>
      <c r="F333" s="85" t="s">
        <v>5469</v>
      </c>
      <c r="G333" s="85" t="b">
        <v>0</v>
      </c>
      <c r="H333" s="85" t="b">
        <v>0</v>
      </c>
      <c r="I333" s="85" t="b">
        <v>0</v>
      </c>
      <c r="J333" s="85" t="b">
        <v>0</v>
      </c>
      <c r="K333" s="85" t="b">
        <v>0</v>
      </c>
      <c r="L333" s="85" t="b">
        <v>0</v>
      </c>
    </row>
    <row r="334" spans="1:12" ht="15">
      <c r="A334" s="85" t="s">
        <v>5148</v>
      </c>
      <c r="B334" s="85" t="s">
        <v>5149</v>
      </c>
      <c r="C334" s="85">
        <v>3</v>
      </c>
      <c r="D334" s="118">
        <v>0.0012321698710899877</v>
      </c>
      <c r="E334" s="118">
        <v>3.187520720836463</v>
      </c>
      <c r="F334" s="85" t="s">
        <v>5469</v>
      </c>
      <c r="G334" s="85" t="b">
        <v>0</v>
      </c>
      <c r="H334" s="85" t="b">
        <v>0</v>
      </c>
      <c r="I334" s="85" t="b">
        <v>0</v>
      </c>
      <c r="J334" s="85" t="b">
        <v>0</v>
      </c>
      <c r="K334" s="85" t="b">
        <v>0</v>
      </c>
      <c r="L334" s="85" t="b">
        <v>0</v>
      </c>
    </row>
    <row r="335" spans="1:12" ht="15">
      <c r="A335" s="85" t="s">
        <v>5149</v>
      </c>
      <c r="B335" s="85" t="s">
        <v>4115</v>
      </c>
      <c r="C335" s="85">
        <v>3</v>
      </c>
      <c r="D335" s="118">
        <v>0.0012321698710899877</v>
      </c>
      <c r="E335" s="118">
        <v>2.6646419755561257</v>
      </c>
      <c r="F335" s="85" t="s">
        <v>5469</v>
      </c>
      <c r="G335" s="85" t="b">
        <v>0</v>
      </c>
      <c r="H335" s="85" t="b">
        <v>0</v>
      </c>
      <c r="I335" s="85" t="b">
        <v>0</v>
      </c>
      <c r="J335" s="85" t="b">
        <v>0</v>
      </c>
      <c r="K335" s="85" t="b">
        <v>0</v>
      </c>
      <c r="L335" s="85" t="b">
        <v>0</v>
      </c>
    </row>
    <row r="336" spans="1:12" ht="15">
      <c r="A336" s="85" t="s">
        <v>4115</v>
      </c>
      <c r="B336" s="85" t="s">
        <v>4149</v>
      </c>
      <c r="C336" s="85">
        <v>3</v>
      </c>
      <c r="D336" s="118">
        <v>0.0012321698710899877</v>
      </c>
      <c r="E336" s="118">
        <v>2.187520720836463</v>
      </c>
      <c r="F336" s="85" t="s">
        <v>5469</v>
      </c>
      <c r="G336" s="85" t="b">
        <v>0</v>
      </c>
      <c r="H336" s="85" t="b">
        <v>0</v>
      </c>
      <c r="I336" s="85" t="b">
        <v>0</v>
      </c>
      <c r="J336" s="85" t="b">
        <v>0</v>
      </c>
      <c r="K336" s="85" t="b">
        <v>0</v>
      </c>
      <c r="L336" s="85" t="b">
        <v>0</v>
      </c>
    </row>
    <row r="337" spans="1:12" ht="15">
      <c r="A337" s="85" t="s">
        <v>4098</v>
      </c>
      <c r="B337" s="85" t="s">
        <v>4990</v>
      </c>
      <c r="C337" s="85">
        <v>3</v>
      </c>
      <c r="D337" s="118">
        <v>0.0012321698710899877</v>
      </c>
      <c r="E337" s="118">
        <v>2.2667019668840878</v>
      </c>
      <c r="F337" s="85" t="s">
        <v>5469</v>
      </c>
      <c r="G337" s="85" t="b">
        <v>0</v>
      </c>
      <c r="H337" s="85" t="b">
        <v>0</v>
      </c>
      <c r="I337" s="85" t="b">
        <v>0</v>
      </c>
      <c r="J337" s="85" t="b">
        <v>0</v>
      </c>
      <c r="K337" s="85" t="b">
        <v>0</v>
      </c>
      <c r="L337" s="85" t="b">
        <v>0</v>
      </c>
    </row>
    <row r="338" spans="1:12" ht="15">
      <c r="A338" s="85" t="s">
        <v>4990</v>
      </c>
      <c r="B338" s="85" t="s">
        <v>4084</v>
      </c>
      <c r="C338" s="85">
        <v>3</v>
      </c>
      <c r="D338" s="118">
        <v>0.0012321698710899877</v>
      </c>
      <c r="E338" s="118">
        <v>1.100370545117563</v>
      </c>
      <c r="F338" s="85" t="s">
        <v>5469</v>
      </c>
      <c r="G338" s="85" t="b">
        <v>0</v>
      </c>
      <c r="H338" s="85" t="b">
        <v>0</v>
      </c>
      <c r="I338" s="85" t="b">
        <v>0</v>
      </c>
      <c r="J338" s="85" t="b">
        <v>0</v>
      </c>
      <c r="K338" s="85" t="b">
        <v>0</v>
      </c>
      <c r="L338" s="85" t="b">
        <v>0</v>
      </c>
    </row>
    <row r="339" spans="1:12" ht="15">
      <c r="A339" s="85" t="s">
        <v>4871</v>
      </c>
      <c r="B339" s="85" t="s">
        <v>4835</v>
      </c>
      <c r="C339" s="85">
        <v>3</v>
      </c>
      <c r="D339" s="118">
        <v>0.0012321698710899877</v>
      </c>
      <c r="E339" s="118">
        <v>2.062581984228163</v>
      </c>
      <c r="F339" s="85" t="s">
        <v>5469</v>
      </c>
      <c r="G339" s="85" t="b">
        <v>0</v>
      </c>
      <c r="H339" s="85" t="b">
        <v>0</v>
      </c>
      <c r="I339" s="85" t="b">
        <v>0</v>
      </c>
      <c r="J339" s="85" t="b">
        <v>0</v>
      </c>
      <c r="K339" s="85" t="b">
        <v>0</v>
      </c>
      <c r="L339" s="85" t="b">
        <v>0</v>
      </c>
    </row>
    <row r="340" spans="1:12" ht="15">
      <c r="A340" s="85" t="s">
        <v>4835</v>
      </c>
      <c r="B340" s="85" t="s">
        <v>401</v>
      </c>
      <c r="C340" s="85">
        <v>3</v>
      </c>
      <c r="D340" s="118">
        <v>0.0012321698710899877</v>
      </c>
      <c r="E340" s="118">
        <v>1.9542425094393248</v>
      </c>
      <c r="F340" s="85" t="s">
        <v>5469</v>
      </c>
      <c r="G340" s="85" t="b">
        <v>0</v>
      </c>
      <c r="H340" s="85" t="b">
        <v>0</v>
      </c>
      <c r="I340" s="85" t="b">
        <v>0</v>
      </c>
      <c r="J340" s="85" t="b">
        <v>0</v>
      </c>
      <c r="K340" s="85" t="b">
        <v>0</v>
      </c>
      <c r="L340" s="85" t="b">
        <v>0</v>
      </c>
    </row>
    <row r="341" spans="1:12" ht="15">
      <c r="A341" s="85" t="s">
        <v>4919</v>
      </c>
      <c r="B341" s="85" t="s">
        <v>4013</v>
      </c>
      <c r="C341" s="85">
        <v>3</v>
      </c>
      <c r="D341" s="118">
        <v>0.0012321698710899877</v>
      </c>
      <c r="E341" s="118">
        <v>1.8653014261025438</v>
      </c>
      <c r="F341" s="85" t="s">
        <v>5469</v>
      </c>
      <c r="G341" s="85" t="b">
        <v>0</v>
      </c>
      <c r="H341" s="85" t="b">
        <v>0</v>
      </c>
      <c r="I341" s="85" t="b">
        <v>0</v>
      </c>
      <c r="J341" s="85" t="b">
        <v>0</v>
      </c>
      <c r="K341" s="85" t="b">
        <v>0</v>
      </c>
      <c r="L341" s="85" t="b">
        <v>0</v>
      </c>
    </row>
    <row r="342" spans="1:12" ht="15">
      <c r="A342" s="85" t="s">
        <v>408</v>
      </c>
      <c r="B342" s="85" t="s">
        <v>5057</v>
      </c>
      <c r="C342" s="85">
        <v>3</v>
      </c>
      <c r="D342" s="118">
        <v>0.0012321698710899877</v>
      </c>
      <c r="E342" s="118">
        <v>2.6232492903979003</v>
      </c>
      <c r="F342" s="85" t="s">
        <v>5469</v>
      </c>
      <c r="G342" s="85" t="b">
        <v>0</v>
      </c>
      <c r="H342" s="85" t="b">
        <v>0</v>
      </c>
      <c r="I342" s="85" t="b">
        <v>0</v>
      </c>
      <c r="J342" s="85" t="b">
        <v>1</v>
      </c>
      <c r="K342" s="85" t="b">
        <v>0</v>
      </c>
      <c r="L342" s="85" t="b">
        <v>0</v>
      </c>
    </row>
    <row r="343" spans="1:12" ht="15">
      <c r="A343" s="85" t="s">
        <v>4135</v>
      </c>
      <c r="B343" s="85" t="s">
        <v>5152</v>
      </c>
      <c r="C343" s="85">
        <v>3</v>
      </c>
      <c r="D343" s="118">
        <v>0.0012321698710899877</v>
      </c>
      <c r="E343" s="118">
        <v>2.6646419755561257</v>
      </c>
      <c r="F343" s="85" t="s">
        <v>5469</v>
      </c>
      <c r="G343" s="85" t="b">
        <v>0</v>
      </c>
      <c r="H343" s="85" t="b">
        <v>0</v>
      </c>
      <c r="I343" s="85" t="b">
        <v>0</v>
      </c>
      <c r="J343" s="85" t="b">
        <v>0</v>
      </c>
      <c r="K343" s="85" t="b">
        <v>0</v>
      </c>
      <c r="L343" s="85" t="b">
        <v>0</v>
      </c>
    </row>
    <row r="344" spans="1:12" ht="15">
      <c r="A344" s="85" t="s">
        <v>5023</v>
      </c>
      <c r="B344" s="85" t="s">
        <v>5058</v>
      </c>
      <c r="C344" s="85">
        <v>3</v>
      </c>
      <c r="D344" s="118">
        <v>0.0012321698710899877</v>
      </c>
      <c r="E344" s="118">
        <v>2.9376432476198633</v>
      </c>
      <c r="F344" s="85" t="s">
        <v>5469</v>
      </c>
      <c r="G344" s="85" t="b">
        <v>0</v>
      </c>
      <c r="H344" s="85" t="b">
        <v>0</v>
      </c>
      <c r="I344" s="85" t="b">
        <v>0</v>
      </c>
      <c r="J344" s="85" t="b">
        <v>0</v>
      </c>
      <c r="K344" s="85" t="b">
        <v>0</v>
      </c>
      <c r="L344" s="85" t="b">
        <v>0</v>
      </c>
    </row>
    <row r="345" spans="1:12" ht="15">
      <c r="A345" s="85" t="s">
        <v>4084</v>
      </c>
      <c r="B345" s="85" t="s">
        <v>4085</v>
      </c>
      <c r="C345" s="85">
        <v>3</v>
      </c>
      <c r="D345" s="118">
        <v>0.0012321698710899877</v>
      </c>
      <c r="E345" s="118">
        <v>0.13645399342727144</v>
      </c>
      <c r="F345" s="85" t="s">
        <v>5469</v>
      </c>
      <c r="G345" s="85" t="b">
        <v>0</v>
      </c>
      <c r="H345" s="85" t="b">
        <v>0</v>
      </c>
      <c r="I345" s="85" t="b">
        <v>0</v>
      </c>
      <c r="J345" s="85" t="b">
        <v>0</v>
      </c>
      <c r="K345" s="85" t="b">
        <v>0</v>
      </c>
      <c r="L345" s="85" t="b">
        <v>0</v>
      </c>
    </row>
    <row r="346" spans="1:12" ht="15">
      <c r="A346" s="85" t="s">
        <v>5154</v>
      </c>
      <c r="B346" s="85" t="s">
        <v>4084</v>
      </c>
      <c r="C346" s="85">
        <v>3</v>
      </c>
      <c r="D346" s="118">
        <v>0.0012321698710899877</v>
      </c>
      <c r="E346" s="118">
        <v>1.3222192947339193</v>
      </c>
      <c r="F346" s="85" t="s">
        <v>5469</v>
      </c>
      <c r="G346" s="85" t="b">
        <v>0</v>
      </c>
      <c r="H346" s="85" t="b">
        <v>0</v>
      </c>
      <c r="I346" s="85" t="b">
        <v>0</v>
      </c>
      <c r="J346" s="85" t="b">
        <v>0</v>
      </c>
      <c r="K346" s="85" t="b">
        <v>0</v>
      </c>
      <c r="L346" s="85" t="b">
        <v>0</v>
      </c>
    </row>
    <row r="347" spans="1:12" ht="15">
      <c r="A347" s="85" t="s">
        <v>4991</v>
      </c>
      <c r="B347" s="85" t="s">
        <v>5048</v>
      </c>
      <c r="C347" s="85">
        <v>3</v>
      </c>
      <c r="D347" s="118">
        <v>0.0012321698710899877</v>
      </c>
      <c r="E347" s="118">
        <v>2.8407332346118066</v>
      </c>
      <c r="F347" s="85" t="s">
        <v>5469</v>
      </c>
      <c r="G347" s="85" t="b">
        <v>0</v>
      </c>
      <c r="H347" s="85" t="b">
        <v>0</v>
      </c>
      <c r="I347" s="85" t="b">
        <v>0</v>
      </c>
      <c r="J347" s="85" t="b">
        <v>0</v>
      </c>
      <c r="K347" s="85" t="b">
        <v>0</v>
      </c>
      <c r="L347" s="85" t="b">
        <v>0</v>
      </c>
    </row>
    <row r="348" spans="1:12" ht="15">
      <c r="A348" s="85" t="s">
        <v>5157</v>
      </c>
      <c r="B348" s="85" t="s">
        <v>5062</v>
      </c>
      <c r="C348" s="85">
        <v>3</v>
      </c>
      <c r="D348" s="118">
        <v>0.0012321698710899877</v>
      </c>
      <c r="E348" s="118">
        <v>3.062581984228163</v>
      </c>
      <c r="F348" s="85" t="s">
        <v>5469</v>
      </c>
      <c r="G348" s="85" t="b">
        <v>0</v>
      </c>
      <c r="H348" s="85" t="b">
        <v>0</v>
      </c>
      <c r="I348" s="85" t="b">
        <v>0</v>
      </c>
      <c r="J348" s="85" t="b">
        <v>0</v>
      </c>
      <c r="K348" s="85" t="b">
        <v>0</v>
      </c>
      <c r="L348" s="85" t="b">
        <v>0</v>
      </c>
    </row>
    <row r="349" spans="1:12" ht="15">
      <c r="A349" s="85" t="s">
        <v>5062</v>
      </c>
      <c r="B349" s="85" t="s">
        <v>5158</v>
      </c>
      <c r="C349" s="85">
        <v>3</v>
      </c>
      <c r="D349" s="118">
        <v>0.0012321698710899877</v>
      </c>
      <c r="E349" s="118">
        <v>3.062581984228163</v>
      </c>
      <c r="F349" s="85" t="s">
        <v>5469</v>
      </c>
      <c r="G349" s="85" t="b">
        <v>0</v>
      </c>
      <c r="H349" s="85" t="b">
        <v>0</v>
      </c>
      <c r="I349" s="85" t="b">
        <v>0</v>
      </c>
      <c r="J349" s="85" t="b">
        <v>0</v>
      </c>
      <c r="K349" s="85" t="b">
        <v>0</v>
      </c>
      <c r="L349" s="85" t="b">
        <v>0</v>
      </c>
    </row>
    <row r="350" spans="1:12" ht="15">
      <c r="A350" s="85" t="s">
        <v>5158</v>
      </c>
      <c r="B350" s="85" t="s">
        <v>5159</v>
      </c>
      <c r="C350" s="85">
        <v>3</v>
      </c>
      <c r="D350" s="118">
        <v>0.0012321698710899877</v>
      </c>
      <c r="E350" s="118">
        <v>3.187520720836463</v>
      </c>
      <c r="F350" s="85" t="s">
        <v>5469</v>
      </c>
      <c r="G350" s="85" t="b">
        <v>0</v>
      </c>
      <c r="H350" s="85" t="b">
        <v>0</v>
      </c>
      <c r="I350" s="85" t="b">
        <v>0</v>
      </c>
      <c r="J350" s="85" t="b">
        <v>1</v>
      </c>
      <c r="K350" s="85" t="b">
        <v>0</v>
      </c>
      <c r="L350" s="85" t="b">
        <v>0</v>
      </c>
    </row>
    <row r="351" spans="1:12" ht="15">
      <c r="A351" s="85" t="s">
        <v>5159</v>
      </c>
      <c r="B351" s="85" t="s">
        <v>4946</v>
      </c>
      <c r="C351" s="85">
        <v>3</v>
      </c>
      <c r="D351" s="118">
        <v>0.0012321698710899877</v>
      </c>
      <c r="E351" s="118">
        <v>2.886490725172482</v>
      </c>
      <c r="F351" s="85" t="s">
        <v>5469</v>
      </c>
      <c r="G351" s="85" t="b">
        <v>1</v>
      </c>
      <c r="H351" s="85" t="b">
        <v>0</v>
      </c>
      <c r="I351" s="85" t="b">
        <v>0</v>
      </c>
      <c r="J351" s="85" t="b">
        <v>0</v>
      </c>
      <c r="K351" s="85" t="b">
        <v>0</v>
      </c>
      <c r="L351" s="85" t="b">
        <v>0</v>
      </c>
    </row>
    <row r="352" spans="1:12" ht="15">
      <c r="A352" s="85" t="s">
        <v>4946</v>
      </c>
      <c r="B352" s="85" t="s">
        <v>5059</v>
      </c>
      <c r="C352" s="85">
        <v>3</v>
      </c>
      <c r="D352" s="118">
        <v>0.0012321698710899877</v>
      </c>
      <c r="E352" s="118">
        <v>2.761551988564182</v>
      </c>
      <c r="F352" s="85" t="s">
        <v>5469</v>
      </c>
      <c r="G352" s="85" t="b">
        <v>0</v>
      </c>
      <c r="H352" s="85" t="b">
        <v>0</v>
      </c>
      <c r="I352" s="85" t="b">
        <v>0</v>
      </c>
      <c r="J352" s="85" t="b">
        <v>0</v>
      </c>
      <c r="K352" s="85" t="b">
        <v>0</v>
      </c>
      <c r="L352" s="85" t="b">
        <v>0</v>
      </c>
    </row>
    <row r="353" spans="1:12" ht="15">
      <c r="A353" s="85" t="s">
        <v>4890</v>
      </c>
      <c r="B353" s="85" t="s">
        <v>5160</v>
      </c>
      <c r="C353" s="85">
        <v>3</v>
      </c>
      <c r="D353" s="118">
        <v>0.0012321698710899877</v>
      </c>
      <c r="E353" s="118">
        <v>2.761551988564182</v>
      </c>
      <c r="F353" s="85" t="s">
        <v>5469</v>
      </c>
      <c r="G353" s="85" t="b">
        <v>0</v>
      </c>
      <c r="H353" s="85" t="b">
        <v>0</v>
      </c>
      <c r="I353" s="85" t="b">
        <v>0</v>
      </c>
      <c r="J353" s="85" t="b">
        <v>0</v>
      </c>
      <c r="K353" s="85" t="b">
        <v>0</v>
      </c>
      <c r="L353" s="85" t="b">
        <v>0</v>
      </c>
    </row>
    <row r="354" spans="1:12" ht="15">
      <c r="A354" s="85" t="s">
        <v>5160</v>
      </c>
      <c r="B354" s="85" t="s">
        <v>4854</v>
      </c>
      <c r="C354" s="85">
        <v>3</v>
      </c>
      <c r="D354" s="118">
        <v>0.0012321698710899877</v>
      </c>
      <c r="E354" s="118">
        <v>2.6232492903979003</v>
      </c>
      <c r="F354" s="85" t="s">
        <v>5469</v>
      </c>
      <c r="G354" s="85" t="b">
        <v>0</v>
      </c>
      <c r="H354" s="85" t="b">
        <v>0</v>
      </c>
      <c r="I354" s="85" t="b">
        <v>0</v>
      </c>
      <c r="J354" s="85" t="b">
        <v>0</v>
      </c>
      <c r="K354" s="85" t="b">
        <v>0</v>
      </c>
      <c r="L354" s="85" t="b">
        <v>0</v>
      </c>
    </row>
    <row r="355" spans="1:12" ht="15">
      <c r="A355" s="85" t="s">
        <v>4854</v>
      </c>
      <c r="B355" s="85" t="s">
        <v>5063</v>
      </c>
      <c r="C355" s="85">
        <v>3</v>
      </c>
      <c r="D355" s="118">
        <v>0.0012321698710899877</v>
      </c>
      <c r="E355" s="118">
        <v>2.4983105537896004</v>
      </c>
      <c r="F355" s="85" t="s">
        <v>5469</v>
      </c>
      <c r="G355" s="85" t="b">
        <v>0</v>
      </c>
      <c r="H355" s="85" t="b">
        <v>0</v>
      </c>
      <c r="I355" s="85" t="b">
        <v>0</v>
      </c>
      <c r="J355" s="85" t="b">
        <v>0</v>
      </c>
      <c r="K355" s="85" t="b">
        <v>0</v>
      </c>
      <c r="L355" s="85" t="b">
        <v>0</v>
      </c>
    </row>
    <row r="356" spans="1:12" ht="15">
      <c r="A356" s="85" t="s">
        <v>4124</v>
      </c>
      <c r="B356" s="85" t="s">
        <v>4085</v>
      </c>
      <c r="C356" s="85">
        <v>3</v>
      </c>
      <c r="D356" s="118">
        <v>0.0012321698710899877</v>
      </c>
      <c r="E356" s="118">
        <v>1.271359324996761</v>
      </c>
      <c r="F356" s="85" t="s">
        <v>5469</v>
      </c>
      <c r="G356" s="85" t="b">
        <v>0</v>
      </c>
      <c r="H356" s="85" t="b">
        <v>0</v>
      </c>
      <c r="I356" s="85" t="b">
        <v>0</v>
      </c>
      <c r="J356" s="85" t="b">
        <v>0</v>
      </c>
      <c r="K356" s="85" t="b">
        <v>0</v>
      </c>
      <c r="L356" s="85" t="b">
        <v>0</v>
      </c>
    </row>
    <row r="357" spans="1:12" ht="15">
      <c r="A357" s="85" t="s">
        <v>4140</v>
      </c>
      <c r="B357" s="85" t="s">
        <v>5163</v>
      </c>
      <c r="C357" s="85">
        <v>3</v>
      </c>
      <c r="D357" s="118">
        <v>0.0012321698710899877</v>
      </c>
      <c r="E357" s="118">
        <v>2.322219294733919</v>
      </c>
      <c r="F357" s="85" t="s">
        <v>5469</v>
      </c>
      <c r="G357" s="85" t="b">
        <v>0</v>
      </c>
      <c r="H357" s="85" t="b">
        <v>0</v>
      </c>
      <c r="I357" s="85" t="b">
        <v>0</v>
      </c>
      <c r="J357" s="85" t="b">
        <v>0</v>
      </c>
      <c r="K357" s="85" t="b">
        <v>0</v>
      </c>
      <c r="L357" s="85" t="b">
        <v>0</v>
      </c>
    </row>
    <row r="358" spans="1:12" ht="15">
      <c r="A358" s="85" t="s">
        <v>5163</v>
      </c>
      <c r="B358" s="85" t="s">
        <v>5164</v>
      </c>
      <c r="C358" s="85">
        <v>3</v>
      </c>
      <c r="D358" s="118">
        <v>0.0012321698710899877</v>
      </c>
      <c r="E358" s="118">
        <v>3.187520720836463</v>
      </c>
      <c r="F358" s="85" t="s">
        <v>5469</v>
      </c>
      <c r="G358" s="85" t="b">
        <v>0</v>
      </c>
      <c r="H358" s="85" t="b">
        <v>0</v>
      </c>
      <c r="I358" s="85" t="b">
        <v>0</v>
      </c>
      <c r="J358" s="85" t="b">
        <v>0</v>
      </c>
      <c r="K358" s="85" t="b">
        <v>0</v>
      </c>
      <c r="L358" s="85" t="b">
        <v>0</v>
      </c>
    </row>
    <row r="359" spans="1:12" ht="15">
      <c r="A359" s="85" t="s">
        <v>5164</v>
      </c>
      <c r="B359" s="85" t="s">
        <v>5165</v>
      </c>
      <c r="C359" s="85">
        <v>3</v>
      </c>
      <c r="D359" s="118">
        <v>0.0012321698710899877</v>
      </c>
      <c r="E359" s="118">
        <v>3.187520720836463</v>
      </c>
      <c r="F359" s="85" t="s">
        <v>5469</v>
      </c>
      <c r="G359" s="85" t="b">
        <v>0</v>
      </c>
      <c r="H359" s="85" t="b">
        <v>0</v>
      </c>
      <c r="I359" s="85" t="b">
        <v>0</v>
      </c>
      <c r="J359" s="85" t="b">
        <v>0</v>
      </c>
      <c r="K359" s="85" t="b">
        <v>0</v>
      </c>
      <c r="L359" s="85" t="b">
        <v>0</v>
      </c>
    </row>
    <row r="360" spans="1:12" ht="15">
      <c r="A360" s="85" t="s">
        <v>5165</v>
      </c>
      <c r="B360" s="85" t="s">
        <v>4999</v>
      </c>
      <c r="C360" s="85">
        <v>3</v>
      </c>
      <c r="D360" s="118">
        <v>0.0012321698710899877</v>
      </c>
      <c r="E360" s="118">
        <v>2.9656719712201065</v>
      </c>
      <c r="F360" s="85" t="s">
        <v>5469</v>
      </c>
      <c r="G360" s="85" t="b">
        <v>0</v>
      </c>
      <c r="H360" s="85" t="b">
        <v>0</v>
      </c>
      <c r="I360" s="85" t="b">
        <v>0</v>
      </c>
      <c r="J360" s="85" t="b">
        <v>0</v>
      </c>
      <c r="K360" s="85" t="b">
        <v>0</v>
      </c>
      <c r="L360" s="85" t="b">
        <v>0</v>
      </c>
    </row>
    <row r="361" spans="1:12" ht="15">
      <c r="A361" s="85" t="s">
        <v>4999</v>
      </c>
      <c r="B361" s="85" t="s">
        <v>5166</v>
      </c>
      <c r="C361" s="85">
        <v>3</v>
      </c>
      <c r="D361" s="118">
        <v>0.0012321698710899877</v>
      </c>
      <c r="E361" s="118">
        <v>2.9656719712201065</v>
      </c>
      <c r="F361" s="85" t="s">
        <v>5469</v>
      </c>
      <c r="G361" s="85" t="b">
        <v>0</v>
      </c>
      <c r="H361" s="85" t="b">
        <v>0</v>
      </c>
      <c r="I361" s="85" t="b">
        <v>0</v>
      </c>
      <c r="J361" s="85" t="b">
        <v>0</v>
      </c>
      <c r="K361" s="85" t="b">
        <v>0</v>
      </c>
      <c r="L361" s="85" t="b">
        <v>0</v>
      </c>
    </row>
    <row r="362" spans="1:12" ht="15">
      <c r="A362" s="85" t="s">
        <v>5166</v>
      </c>
      <c r="B362" s="85" t="s">
        <v>5000</v>
      </c>
      <c r="C362" s="85">
        <v>3</v>
      </c>
      <c r="D362" s="118">
        <v>0.0012321698710899877</v>
      </c>
      <c r="E362" s="118">
        <v>2.9656719712201065</v>
      </c>
      <c r="F362" s="85" t="s">
        <v>5469</v>
      </c>
      <c r="G362" s="85" t="b">
        <v>0</v>
      </c>
      <c r="H362" s="85" t="b">
        <v>0</v>
      </c>
      <c r="I362" s="85" t="b">
        <v>0</v>
      </c>
      <c r="J362" s="85" t="b">
        <v>0</v>
      </c>
      <c r="K362" s="85" t="b">
        <v>0</v>
      </c>
      <c r="L362" s="85" t="b">
        <v>0</v>
      </c>
    </row>
    <row r="363" spans="1:12" ht="15">
      <c r="A363" s="85" t="s">
        <v>5000</v>
      </c>
      <c r="B363" s="85" t="s">
        <v>5001</v>
      </c>
      <c r="C363" s="85">
        <v>3</v>
      </c>
      <c r="D363" s="118">
        <v>0.0012321698710899877</v>
      </c>
      <c r="E363" s="118">
        <v>2.7438232216037504</v>
      </c>
      <c r="F363" s="85" t="s">
        <v>5469</v>
      </c>
      <c r="G363" s="85" t="b">
        <v>0</v>
      </c>
      <c r="H363" s="85" t="b">
        <v>0</v>
      </c>
      <c r="I363" s="85" t="b">
        <v>0</v>
      </c>
      <c r="J363" s="85" t="b">
        <v>0</v>
      </c>
      <c r="K363" s="85" t="b">
        <v>0</v>
      </c>
      <c r="L363" s="85" t="b">
        <v>0</v>
      </c>
    </row>
    <row r="364" spans="1:12" ht="15">
      <c r="A364" s="85" t="s">
        <v>5001</v>
      </c>
      <c r="B364" s="85" t="s">
        <v>4850</v>
      </c>
      <c r="C364" s="85">
        <v>3</v>
      </c>
      <c r="D364" s="118">
        <v>0.0012321698710899877</v>
      </c>
      <c r="E364" s="118">
        <v>2.3636119798921444</v>
      </c>
      <c r="F364" s="85" t="s">
        <v>5469</v>
      </c>
      <c r="G364" s="85" t="b">
        <v>0</v>
      </c>
      <c r="H364" s="85" t="b">
        <v>0</v>
      </c>
      <c r="I364" s="85" t="b">
        <v>0</v>
      </c>
      <c r="J364" s="85" t="b">
        <v>0</v>
      </c>
      <c r="K364" s="85" t="b">
        <v>0</v>
      </c>
      <c r="L364" s="85" t="b">
        <v>0</v>
      </c>
    </row>
    <row r="365" spans="1:12" ht="15">
      <c r="A365" s="85" t="s">
        <v>5168</v>
      </c>
      <c r="B365" s="85" t="s">
        <v>4949</v>
      </c>
      <c r="C365" s="85">
        <v>3</v>
      </c>
      <c r="D365" s="118">
        <v>0.0012321698710899877</v>
      </c>
      <c r="E365" s="118">
        <v>2.886490725172482</v>
      </c>
      <c r="F365" s="85" t="s">
        <v>5469</v>
      </c>
      <c r="G365" s="85" t="b">
        <v>0</v>
      </c>
      <c r="H365" s="85" t="b">
        <v>0</v>
      </c>
      <c r="I365" s="85" t="b">
        <v>0</v>
      </c>
      <c r="J365" s="85" t="b">
        <v>0</v>
      </c>
      <c r="K365" s="85" t="b">
        <v>0</v>
      </c>
      <c r="L365" s="85" t="b">
        <v>0</v>
      </c>
    </row>
    <row r="366" spans="1:12" ht="15">
      <c r="A366" s="85" t="s">
        <v>4949</v>
      </c>
      <c r="B366" s="85" t="s">
        <v>5169</v>
      </c>
      <c r="C366" s="85">
        <v>3</v>
      </c>
      <c r="D366" s="118">
        <v>0.0012321698710899877</v>
      </c>
      <c r="E366" s="118">
        <v>2.886490725172482</v>
      </c>
      <c r="F366" s="85" t="s">
        <v>5469</v>
      </c>
      <c r="G366" s="85" t="b">
        <v>0</v>
      </c>
      <c r="H366" s="85" t="b">
        <v>0</v>
      </c>
      <c r="I366" s="85" t="b">
        <v>0</v>
      </c>
      <c r="J366" s="85" t="b">
        <v>0</v>
      </c>
      <c r="K366" s="85" t="b">
        <v>0</v>
      </c>
      <c r="L366" s="85" t="b">
        <v>0</v>
      </c>
    </row>
    <row r="367" spans="1:12" ht="15">
      <c r="A367" s="85" t="s">
        <v>5169</v>
      </c>
      <c r="B367" s="85" t="s">
        <v>445</v>
      </c>
      <c r="C367" s="85">
        <v>3</v>
      </c>
      <c r="D367" s="118">
        <v>0.0012321698710899877</v>
      </c>
      <c r="E367" s="118">
        <v>3.187520720836463</v>
      </c>
      <c r="F367" s="85" t="s">
        <v>5469</v>
      </c>
      <c r="G367" s="85" t="b">
        <v>0</v>
      </c>
      <c r="H367" s="85" t="b">
        <v>0</v>
      </c>
      <c r="I367" s="85" t="b">
        <v>0</v>
      </c>
      <c r="J367" s="85" t="b">
        <v>0</v>
      </c>
      <c r="K367" s="85" t="b">
        <v>0</v>
      </c>
      <c r="L367" s="85" t="b">
        <v>0</v>
      </c>
    </row>
    <row r="368" spans="1:12" ht="15">
      <c r="A368" s="85" t="s">
        <v>445</v>
      </c>
      <c r="B368" s="85" t="s">
        <v>5170</v>
      </c>
      <c r="C368" s="85">
        <v>3</v>
      </c>
      <c r="D368" s="118">
        <v>0.0012321698710899877</v>
      </c>
      <c r="E368" s="118">
        <v>3.187520720836463</v>
      </c>
      <c r="F368" s="85" t="s">
        <v>5469</v>
      </c>
      <c r="G368" s="85" t="b">
        <v>0</v>
      </c>
      <c r="H368" s="85" t="b">
        <v>0</v>
      </c>
      <c r="I368" s="85" t="b">
        <v>0</v>
      </c>
      <c r="J368" s="85" t="b">
        <v>0</v>
      </c>
      <c r="K368" s="85" t="b">
        <v>0</v>
      </c>
      <c r="L368" s="85" t="b">
        <v>0</v>
      </c>
    </row>
    <row r="369" spans="1:12" ht="15">
      <c r="A369" s="85" t="s">
        <v>5170</v>
      </c>
      <c r="B369" s="85" t="s">
        <v>5171</v>
      </c>
      <c r="C369" s="85">
        <v>3</v>
      </c>
      <c r="D369" s="118">
        <v>0.0012321698710899877</v>
      </c>
      <c r="E369" s="118">
        <v>3.187520720836463</v>
      </c>
      <c r="F369" s="85" t="s">
        <v>5469</v>
      </c>
      <c r="G369" s="85" t="b">
        <v>0</v>
      </c>
      <c r="H369" s="85" t="b">
        <v>0</v>
      </c>
      <c r="I369" s="85" t="b">
        <v>0</v>
      </c>
      <c r="J369" s="85" t="b">
        <v>0</v>
      </c>
      <c r="K369" s="85" t="b">
        <v>0</v>
      </c>
      <c r="L369" s="85" t="b">
        <v>0</v>
      </c>
    </row>
    <row r="370" spans="1:12" ht="15">
      <c r="A370" s="85" t="s">
        <v>5171</v>
      </c>
      <c r="B370" s="85" t="s">
        <v>5172</v>
      </c>
      <c r="C370" s="85">
        <v>3</v>
      </c>
      <c r="D370" s="118">
        <v>0.0012321698710899877</v>
      </c>
      <c r="E370" s="118">
        <v>3.187520720836463</v>
      </c>
      <c r="F370" s="85" t="s">
        <v>5469</v>
      </c>
      <c r="G370" s="85" t="b">
        <v>0</v>
      </c>
      <c r="H370" s="85" t="b">
        <v>0</v>
      </c>
      <c r="I370" s="85" t="b">
        <v>0</v>
      </c>
      <c r="J370" s="85" t="b">
        <v>0</v>
      </c>
      <c r="K370" s="85" t="b">
        <v>0</v>
      </c>
      <c r="L370" s="85" t="b">
        <v>0</v>
      </c>
    </row>
    <row r="371" spans="1:12" ht="15">
      <c r="A371" s="85" t="s">
        <v>5172</v>
      </c>
      <c r="B371" s="85" t="s">
        <v>5173</v>
      </c>
      <c r="C371" s="85">
        <v>3</v>
      </c>
      <c r="D371" s="118">
        <v>0.0012321698710899877</v>
      </c>
      <c r="E371" s="118">
        <v>3.187520720836463</v>
      </c>
      <c r="F371" s="85" t="s">
        <v>5469</v>
      </c>
      <c r="G371" s="85" t="b">
        <v>0</v>
      </c>
      <c r="H371" s="85" t="b">
        <v>0</v>
      </c>
      <c r="I371" s="85" t="b">
        <v>0</v>
      </c>
      <c r="J371" s="85" t="b">
        <v>0</v>
      </c>
      <c r="K371" s="85" t="b">
        <v>0</v>
      </c>
      <c r="L371" s="85" t="b">
        <v>0</v>
      </c>
    </row>
    <row r="372" spans="1:12" ht="15">
      <c r="A372" s="85" t="s">
        <v>5173</v>
      </c>
      <c r="B372" s="85" t="s">
        <v>930</v>
      </c>
      <c r="C372" s="85">
        <v>3</v>
      </c>
      <c r="D372" s="118">
        <v>0.0012321698710899877</v>
      </c>
      <c r="E372" s="118">
        <v>2.886490725172482</v>
      </c>
      <c r="F372" s="85" t="s">
        <v>5469</v>
      </c>
      <c r="G372" s="85" t="b">
        <v>0</v>
      </c>
      <c r="H372" s="85" t="b">
        <v>0</v>
      </c>
      <c r="I372" s="85" t="b">
        <v>0</v>
      </c>
      <c r="J372" s="85" t="b">
        <v>0</v>
      </c>
      <c r="K372" s="85" t="b">
        <v>0</v>
      </c>
      <c r="L372" s="85" t="b">
        <v>0</v>
      </c>
    </row>
    <row r="373" spans="1:12" ht="15">
      <c r="A373" s="85" t="s">
        <v>930</v>
      </c>
      <c r="B373" s="85" t="s">
        <v>4087</v>
      </c>
      <c r="C373" s="85">
        <v>3</v>
      </c>
      <c r="D373" s="118">
        <v>0.0012321698710899877</v>
      </c>
      <c r="E373" s="118">
        <v>1.7103994661168007</v>
      </c>
      <c r="F373" s="85" t="s">
        <v>5469</v>
      </c>
      <c r="G373" s="85" t="b">
        <v>0</v>
      </c>
      <c r="H373" s="85" t="b">
        <v>0</v>
      </c>
      <c r="I373" s="85" t="b">
        <v>0</v>
      </c>
      <c r="J373" s="85" t="b">
        <v>0</v>
      </c>
      <c r="K373" s="85" t="b">
        <v>0</v>
      </c>
      <c r="L373" s="85" t="b">
        <v>0</v>
      </c>
    </row>
    <row r="374" spans="1:12" ht="15">
      <c r="A374" s="85" t="s">
        <v>333</v>
      </c>
      <c r="B374" s="85" t="s">
        <v>4891</v>
      </c>
      <c r="C374" s="85">
        <v>3</v>
      </c>
      <c r="D374" s="118">
        <v>0.0012321698710899877</v>
      </c>
      <c r="E374" s="118">
        <v>2.8195439355418688</v>
      </c>
      <c r="F374" s="85" t="s">
        <v>5469</v>
      </c>
      <c r="G374" s="85" t="b">
        <v>0</v>
      </c>
      <c r="H374" s="85" t="b">
        <v>0</v>
      </c>
      <c r="I374" s="85" t="b">
        <v>0</v>
      </c>
      <c r="J374" s="85" t="b">
        <v>0</v>
      </c>
      <c r="K374" s="85" t="b">
        <v>0</v>
      </c>
      <c r="L374" s="85" t="b">
        <v>0</v>
      </c>
    </row>
    <row r="375" spans="1:12" ht="15">
      <c r="A375" s="85" t="s">
        <v>4842</v>
      </c>
      <c r="B375" s="85" t="s">
        <v>5002</v>
      </c>
      <c r="C375" s="85">
        <v>3</v>
      </c>
      <c r="D375" s="118">
        <v>0.0012321698710899877</v>
      </c>
      <c r="E375" s="118">
        <v>2.328849873632932</v>
      </c>
      <c r="F375" s="85" t="s">
        <v>5469</v>
      </c>
      <c r="G375" s="85" t="b">
        <v>0</v>
      </c>
      <c r="H375" s="85" t="b">
        <v>0</v>
      </c>
      <c r="I375" s="85" t="b">
        <v>0</v>
      </c>
      <c r="J375" s="85" t="b">
        <v>0</v>
      </c>
      <c r="K375" s="85" t="b">
        <v>0</v>
      </c>
      <c r="L375" s="85" t="b">
        <v>0</v>
      </c>
    </row>
    <row r="376" spans="1:12" ht="15">
      <c r="A376" s="85" t="s">
        <v>322</v>
      </c>
      <c r="B376" s="85" t="s">
        <v>5071</v>
      </c>
      <c r="C376" s="85">
        <v>3</v>
      </c>
      <c r="D376" s="118">
        <v>0.0012321698710899877</v>
      </c>
      <c r="E376" s="118">
        <v>3.187520720836463</v>
      </c>
      <c r="F376" s="85" t="s">
        <v>5469</v>
      </c>
      <c r="G376" s="85" t="b">
        <v>0</v>
      </c>
      <c r="H376" s="85" t="b">
        <v>0</v>
      </c>
      <c r="I376" s="85" t="b">
        <v>0</v>
      </c>
      <c r="J376" s="85" t="b">
        <v>0</v>
      </c>
      <c r="K376" s="85" t="b">
        <v>0</v>
      </c>
      <c r="L376" s="85" t="b">
        <v>0</v>
      </c>
    </row>
    <row r="377" spans="1:12" ht="15">
      <c r="A377" s="85" t="s">
        <v>4887</v>
      </c>
      <c r="B377" s="85" t="s">
        <v>5050</v>
      </c>
      <c r="C377" s="85">
        <v>3</v>
      </c>
      <c r="D377" s="118">
        <v>0.0012321698710899877</v>
      </c>
      <c r="E377" s="118">
        <v>2.636613251955882</v>
      </c>
      <c r="F377" s="85" t="s">
        <v>5469</v>
      </c>
      <c r="G377" s="85" t="b">
        <v>0</v>
      </c>
      <c r="H377" s="85" t="b">
        <v>0</v>
      </c>
      <c r="I377" s="85" t="b">
        <v>0</v>
      </c>
      <c r="J377" s="85" t="b">
        <v>0</v>
      </c>
      <c r="K377" s="85" t="b">
        <v>0</v>
      </c>
      <c r="L377" s="85" t="b">
        <v>0</v>
      </c>
    </row>
    <row r="378" spans="1:12" ht="15">
      <c r="A378" s="85" t="s">
        <v>5050</v>
      </c>
      <c r="B378" s="85" t="s">
        <v>5175</v>
      </c>
      <c r="C378" s="85">
        <v>3</v>
      </c>
      <c r="D378" s="118">
        <v>0.0012321698710899877</v>
      </c>
      <c r="E378" s="118">
        <v>3.062581984228163</v>
      </c>
      <c r="F378" s="85" t="s">
        <v>5469</v>
      </c>
      <c r="G378" s="85" t="b">
        <v>0</v>
      </c>
      <c r="H378" s="85" t="b">
        <v>0</v>
      </c>
      <c r="I378" s="85" t="b">
        <v>0</v>
      </c>
      <c r="J378" s="85" t="b">
        <v>0</v>
      </c>
      <c r="K378" s="85" t="b">
        <v>0</v>
      </c>
      <c r="L378" s="85" t="b">
        <v>0</v>
      </c>
    </row>
    <row r="379" spans="1:12" ht="15">
      <c r="A379" s="85" t="s">
        <v>5175</v>
      </c>
      <c r="B379" s="85" t="s">
        <v>4833</v>
      </c>
      <c r="C379" s="85">
        <v>3</v>
      </c>
      <c r="D379" s="118">
        <v>0.0012321698710899877</v>
      </c>
      <c r="E379" s="118">
        <v>2.4605219929002007</v>
      </c>
      <c r="F379" s="85" t="s">
        <v>5469</v>
      </c>
      <c r="G379" s="85" t="b">
        <v>0</v>
      </c>
      <c r="H379" s="85" t="b">
        <v>0</v>
      </c>
      <c r="I379" s="85" t="b">
        <v>0</v>
      </c>
      <c r="J379" s="85" t="b">
        <v>0</v>
      </c>
      <c r="K379" s="85" t="b">
        <v>0</v>
      </c>
      <c r="L379" s="85" t="b">
        <v>0</v>
      </c>
    </row>
    <row r="380" spans="1:12" ht="15">
      <c r="A380" s="85" t="s">
        <v>4833</v>
      </c>
      <c r="B380" s="85" t="s">
        <v>4011</v>
      </c>
      <c r="C380" s="85">
        <v>3</v>
      </c>
      <c r="D380" s="118">
        <v>0.0012321698710899877</v>
      </c>
      <c r="E380" s="118">
        <v>1.4191293077419758</v>
      </c>
      <c r="F380" s="85" t="s">
        <v>5469</v>
      </c>
      <c r="G380" s="85" t="b">
        <v>0</v>
      </c>
      <c r="H380" s="85" t="b">
        <v>0</v>
      </c>
      <c r="I380" s="85" t="b">
        <v>0</v>
      </c>
      <c r="J380" s="85" t="b">
        <v>0</v>
      </c>
      <c r="K380" s="85" t="b">
        <v>1</v>
      </c>
      <c r="L380" s="85" t="b">
        <v>0</v>
      </c>
    </row>
    <row r="381" spans="1:12" ht="15">
      <c r="A381" s="85" t="s">
        <v>4011</v>
      </c>
      <c r="B381" s="85" t="s">
        <v>910</v>
      </c>
      <c r="C381" s="85">
        <v>3</v>
      </c>
      <c r="D381" s="118">
        <v>0.0012321698710899877</v>
      </c>
      <c r="E381" s="118">
        <v>0.8802624570775077</v>
      </c>
      <c r="F381" s="85" t="s">
        <v>5469</v>
      </c>
      <c r="G381" s="85" t="b">
        <v>0</v>
      </c>
      <c r="H381" s="85" t="b">
        <v>1</v>
      </c>
      <c r="I381" s="85" t="b">
        <v>0</v>
      </c>
      <c r="J381" s="85" t="b">
        <v>0</v>
      </c>
      <c r="K381" s="85" t="b">
        <v>0</v>
      </c>
      <c r="L381" s="85" t="b">
        <v>0</v>
      </c>
    </row>
    <row r="382" spans="1:12" ht="15">
      <c r="A382" s="85" t="s">
        <v>910</v>
      </c>
      <c r="B382" s="85" t="s">
        <v>4846</v>
      </c>
      <c r="C382" s="85">
        <v>3</v>
      </c>
      <c r="D382" s="118">
        <v>0.0012321698710899877</v>
      </c>
      <c r="E382" s="118">
        <v>1.1331630585138703</v>
      </c>
      <c r="F382" s="85" t="s">
        <v>5469</v>
      </c>
      <c r="G382" s="85" t="b">
        <v>0</v>
      </c>
      <c r="H382" s="85" t="b">
        <v>0</v>
      </c>
      <c r="I382" s="85" t="b">
        <v>0</v>
      </c>
      <c r="J382" s="85" t="b">
        <v>0</v>
      </c>
      <c r="K382" s="85" t="b">
        <v>0</v>
      </c>
      <c r="L382" s="85" t="b">
        <v>0</v>
      </c>
    </row>
    <row r="383" spans="1:12" ht="15">
      <c r="A383" s="85" t="s">
        <v>4840</v>
      </c>
      <c r="B383" s="85" t="s">
        <v>4086</v>
      </c>
      <c r="C383" s="85">
        <v>3</v>
      </c>
      <c r="D383" s="118">
        <v>0.0012321698710899877</v>
      </c>
      <c r="E383" s="118">
        <v>1.3746073641936074</v>
      </c>
      <c r="F383" s="85" t="s">
        <v>5469</v>
      </c>
      <c r="G383" s="85" t="b">
        <v>0</v>
      </c>
      <c r="H383" s="85" t="b">
        <v>0</v>
      </c>
      <c r="I383" s="85" t="b">
        <v>0</v>
      </c>
      <c r="J383" s="85" t="b">
        <v>0</v>
      </c>
      <c r="K383" s="85" t="b">
        <v>0</v>
      </c>
      <c r="L383" s="85" t="b">
        <v>0</v>
      </c>
    </row>
    <row r="384" spans="1:12" ht="15">
      <c r="A384" s="85" t="s">
        <v>4086</v>
      </c>
      <c r="B384" s="85" t="s">
        <v>5176</v>
      </c>
      <c r="C384" s="85">
        <v>3</v>
      </c>
      <c r="D384" s="118">
        <v>0.0012321698710899877</v>
      </c>
      <c r="E384" s="118">
        <v>2.0211892990699383</v>
      </c>
      <c r="F384" s="85" t="s">
        <v>5469</v>
      </c>
      <c r="G384" s="85" t="b">
        <v>0</v>
      </c>
      <c r="H384" s="85" t="b">
        <v>0</v>
      </c>
      <c r="I384" s="85" t="b">
        <v>0</v>
      </c>
      <c r="J384" s="85" t="b">
        <v>0</v>
      </c>
      <c r="K384" s="85" t="b">
        <v>0</v>
      </c>
      <c r="L384" s="85" t="b">
        <v>0</v>
      </c>
    </row>
    <row r="385" spans="1:12" ht="15">
      <c r="A385" s="85" t="s">
        <v>5176</v>
      </c>
      <c r="B385" s="85" t="s">
        <v>5177</v>
      </c>
      <c r="C385" s="85">
        <v>3</v>
      </c>
      <c r="D385" s="118">
        <v>0.0012321698710899877</v>
      </c>
      <c r="E385" s="118">
        <v>3.187520720836463</v>
      </c>
      <c r="F385" s="85" t="s">
        <v>5469</v>
      </c>
      <c r="G385" s="85" t="b">
        <v>0</v>
      </c>
      <c r="H385" s="85" t="b">
        <v>0</v>
      </c>
      <c r="I385" s="85" t="b">
        <v>0</v>
      </c>
      <c r="J385" s="85" t="b">
        <v>0</v>
      </c>
      <c r="K385" s="85" t="b">
        <v>0</v>
      </c>
      <c r="L385" s="85" t="b">
        <v>0</v>
      </c>
    </row>
    <row r="386" spans="1:12" ht="15">
      <c r="A386" s="85" t="s">
        <v>399</v>
      </c>
      <c r="B386" s="85" t="s">
        <v>5078</v>
      </c>
      <c r="C386" s="85">
        <v>3</v>
      </c>
      <c r="D386" s="118">
        <v>0.0012321698710899877</v>
      </c>
      <c r="E386" s="118">
        <v>3.062581984228163</v>
      </c>
      <c r="F386" s="85" t="s">
        <v>5469</v>
      </c>
      <c r="G386" s="85" t="b">
        <v>0</v>
      </c>
      <c r="H386" s="85" t="b">
        <v>0</v>
      </c>
      <c r="I386" s="85" t="b">
        <v>0</v>
      </c>
      <c r="J386" s="85" t="b">
        <v>0</v>
      </c>
      <c r="K386" s="85" t="b">
        <v>0</v>
      </c>
      <c r="L386" s="85" t="b">
        <v>0</v>
      </c>
    </row>
    <row r="387" spans="1:12" ht="15">
      <c r="A387" s="85" t="s">
        <v>4860</v>
      </c>
      <c r="B387" s="85" t="s">
        <v>4108</v>
      </c>
      <c r="C387" s="85">
        <v>3</v>
      </c>
      <c r="D387" s="118">
        <v>0.0012321698710899877</v>
      </c>
      <c r="E387" s="118">
        <v>1.8699216237392888</v>
      </c>
      <c r="F387" s="85" t="s">
        <v>5469</v>
      </c>
      <c r="G387" s="85" t="b">
        <v>0</v>
      </c>
      <c r="H387" s="85" t="b">
        <v>0</v>
      </c>
      <c r="I387" s="85" t="b">
        <v>0</v>
      </c>
      <c r="J387" s="85" t="b">
        <v>1</v>
      </c>
      <c r="K387" s="85" t="b">
        <v>0</v>
      </c>
      <c r="L387" s="85" t="b">
        <v>0</v>
      </c>
    </row>
    <row r="388" spans="1:12" ht="15">
      <c r="A388" s="85" t="s">
        <v>4872</v>
      </c>
      <c r="B388" s="85" t="s">
        <v>5179</v>
      </c>
      <c r="C388" s="85">
        <v>3</v>
      </c>
      <c r="D388" s="118">
        <v>0.0012321698710899877</v>
      </c>
      <c r="E388" s="118">
        <v>2.7103994661168005</v>
      </c>
      <c r="F388" s="85" t="s">
        <v>5469</v>
      </c>
      <c r="G388" s="85" t="b">
        <v>0</v>
      </c>
      <c r="H388" s="85" t="b">
        <v>0</v>
      </c>
      <c r="I388" s="85" t="b">
        <v>0</v>
      </c>
      <c r="J388" s="85" t="b">
        <v>0</v>
      </c>
      <c r="K388" s="85" t="b">
        <v>0</v>
      </c>
      <c r="L388" s="85" t="b">
        <v>0</v>
      </c>
    </row>
    <row r="389" spans="1:12" ht="15">
      <c r="A389" s="85" t="s">
        <v>5179</v>
      </c>
      <c r="B389" s="85" t="s">
        <v>5180</v>
      </c>
      <c r="C389" s="85">
        <v>3</v>
      </c>
      <c r="D389" s="118">
        <v>0.0012321698710899877</v>
      </c>
      <c r="E389" s="118">
        <v>3.187520720836463</v>
      </c>
      <c r="F389" s="85" t="s">
        <v>5469</v>
      </c>
      <c r="G389" s="85" t="b">
        <v>0</v>
      </c>
      <c r="H389" s="85" t="b">
        <v>0</v>
      </c>
      <c r="I389" s="85" t="b">
        <v>0</v>
      </c>
      <c r="J389" s="85" t="b">
        <v>0</v>
      </c>
      <c r="K389" s="85" t="b">
        <v>0</v>
      </c>
      <c r="L389" s="85" t="b">
        <v>0</v>
      </c>
    </row>
    <row r="390" spans="1:12" ht="15">
      <c r="A390" s="85" t="s">
        <v>5180</v>
      </c>
      <c r="B390" s="85" t="s">
        <v>5181</v>
      </c>
      <c r="C390" s="85">
        <v>3</v>
      </c>
      <c r="D390" s="118">
        <v>0.0012321698710899877</v>
      </c>
      <c r="E390" s="118">
        <v>3.187520720836463</v>
      </c>
      <c r="F390" s="85" t="s">
        <v>5469</v>
      </c>
      <c r="G390" s="85" t="b">
        <v>0</v>
      </c>
      <c r="H390" s="85" t="b">
        <v>0</v>
      </c>
      <c r="I390" s="85" t="b">
        <v>0</v>
      </c>
      <c r="J390" s="85" t="b">
        <v>0</v>
      </c>
      <c r="K390" s="85" t="b">
        <v>0</v>
      </c>
      <c r="L390" s="85" t="b">
        <v>0</v>
      </c>
    </row>
    <row r="391" spans="1:12" ht="15">
      <c r="A391" s="85" t="s">
        <v>5182</v>
      </c>
      <c r="B391" s="85" t="s">
        <v>4941</v>
      </c>
      <c r="C391" s="85">
        <v>3</v>
      </c>
      <c r="D391" s="118">
        <v>0.0012321698710899877</v>
      </c>
      <c r="E391" s="118">
        <v>2.886490725172482</v>
      </c>
      <c r="F391" s="85" t="s">
        <v>5469</v>
      </c>
      <c r="G391" s="85" t="b">
        <v>0</v>
      </c>
      <c r="H391" s="85" t="b">
        <v>0</v>
      </c>
      <c r="I391" s="85" t="b">
        <v>0</v>
      </c>
      <c r="J391" s="85" t="b">
        <v>0</v>
      </c>
      <c r="K391" s="85" t="b">
        <v>0</v>
      </c>
      <c r="L391" s="85" t="b">
        <v>0</v>
      </c>
    </row>
    <row r="392" spans="1:12" ht="15">
      <c r="A392" s="85" t="s">
        <v>4886</v>
      </c>
      <c r="B392" s="85" t="s">
        <v>5186</v>
      </c>
      <c r="C392" s="85">
        <v>3</v>
      </c>
      <c r="D392" s="118">
        <v>0.0012321698710899877</v>
      </c>
      <c r="E392" s="118">
        <v>2.761551988564182</v>
      </c>
      <c r="F392" s="85" t="s">
        <v>5469</v>
      </c>
      <c r="G392" s="85" t="b">
        <v>0</v>
      </c>
      <c r="H392" s="85" t="b">
        <v>0</v>
      </c>
      <c r="I392" s="85" t="b">
        <v>0</v>
      </c>
      <c r="J392" s="85" t="b">
        <v>0</v>
      </c>
      <c r="K392" s="85" t="b">
        <v>0</v>
      </c>
      <c r="L392" s="85" t="b">
        <v>0</v>
      </c>
    </row>
    <row r="393" spans="1:12" ht="15">
      <c r="A393" s="85" t="s">
        <v>5067</v>
      </c>
      <c r="B393" s="85" t="s">
        <v>4159</v>
      </c>
      <c r="C393" s="85">
        <v>3</v>
      </c>
      <c r="D393" s="118">
        <v>0.0012321698710899877</v>
      </c>
      <c r="E393" s="118">
        <v>2.2844307338445193</v>
      </c>
      <c r="F393" s="85" t="s">
        <v>5469</v>
      </c>
      <c r="G393" s="85" t="b">
        <v>0</v>
      </c>
      <c r="H393" s="85" t="b">
        <v>1</v>
      </c>
      <c r="I393" s="85" t="b">
        <v>0</v>
      </c>
      <c r="J393" s="85" t="b">
        <v>0</v>
      </c>
      <c r="K393" s="85" t="b">
        <v>0</v>
      </c>
      <c r="L393" s="85" t="b">
        <v>0</v>
      </c>
    </row>
    <row r="394" spans="1:12" ht="15">
      <c r="A394" s="85" t="s">
        <v>4159</v>
      </c>
      <c r="B394" s="85" t="s">
        <v>4842</v>
      </c>
      <c r="C394" s="85">
        <v>3</v>
      </c>
      <c r="D394" s="118">
        <v>0.0012321698710899877</v>
      </c>
      <c r="E394" s="118">
        <v>1.8236998953130263</v>
      </c>
      <c r="F394" s="85" t="s">
        <v>5469</v>
      </c>
      <c r="G394" s="85" t="b">
        <v>0</v>
      </c>
      <c r="H394" s="85" t="b">
        <v>0</v>
      </c>
      <c r="I394" s="85" t="b">
        <v>0</v>
      </c>
      <c r="J394" s="85" t="b">
        <v>0</v>
      </c>
      <c r="K394" s="85" t="b">
        <v>0</v>
      </c>
      <c r="L394" s="85" t="b">
        <v>0</v>
      </c>
    </row>
    <row r="395" spans="1:12" ht="15">
      <c r="A395" s="85" t="s">
        <v>4842</v>
      </c>
      <c r="B395" s="85" t="s">
        <v>5085</v>
      </c>
      <c r="C395" s="85">
        <v>3</v>
      </c>
      <c r="D395" s="118">
        <v>0.0012321698710899877</v>
      </c>
      <c r="E395" s="118">
        <v>2.425759886640989</v>
      </c>
      <c r="F395" s="85" t="s">
        <v>5469</v>
      </c>
      <c r="G395" s="85" t="b">
        <v>0</v>
      </c>
      <c r="H395" s="85" t="b">
        <v>0</v>
      </c>
      <c r="I395" s="85" t="b">
        <v>0</v>
      </c>
      <c r="J395" s="85" t="b">
        <v>0</v>
      </c>
      <c r="K395" s="85" t="b">
        <v>0</v>
      </c>
      <c r="L395" s="85" t="b">
        <v>0</v>
      </c>
    </row>
    <row r="396" spans="1:12" ht="15">
      <c r="A396" s="85" t="s">
        <v>5085</v>
      </c>
      <c r="B396" s="85" t="s">
        <v>5068</v>
      </c>
      <c r="C396" s="85">
        <v>3</v>
      </c>
      <c r="D396" s="118">
        <v>0.0012321698710899877</v>
      </c>
      <c r="E396" s="118">
        <v>2.9376432476198633</v>
      </c>
      <c r="F396" s="85" t="s">
        <v>5469</v>
      </c>
      <c r="G396" s="85" t="b">
        <v>0</v>
      </c>
      <c r="H396" s="85" t="b">
        <v>0</v>
      </c>
      <c r="I396" s="85" t="b">
        <v>0</v>
      </c>
      <c r="J396" s="85" t="b">
        <v>0</v>
      </c>
      <c r="K396" s="85" t="b">
        <v>0</v>
      </c>
      <c r="L396" s="85" t="b">
        <v>0</v>
      </c>
    </row>
    <row r="397" spans="1:12" ht="15">
      <c r="A397" s="85" t="s">
        <v>4922</v>
      </c>
      <c r="B397" s="85" t="s">
        <v>5188</v>
      </c>
      <c r="C397" s="85">
        <v>3</v>
      </c>
      <c r="D397" s="118">
        <v>0.0012321698710899877</v>
      </c>
      <c r="E397" s="118">
        <v>2.8195439355418688</v>
      </c>
      <c r="F397" s="85" t="s">
        <v>5469</v>
      </c>
      <c r="G397" s="85" t="b">
        <v>0</v>
      </c>
      <c r="H397" s="85" t="b">
        <v>0</v>
      </c>
      <c r="I397" s="85" t="b">
        <v>0</v>
      </c>
      <c r="J397" s="85" t="b">
        <v>0</v>
      </c>
      <c r="K397" s="85" t="b">
        <v>0</v>
      </c>
      <c r="L397" s="85" t="b">
        <v>0</v>
      </c>
    </row>
    <row r="398" spans="1:12" ht="15">
      <c r="A398" s="85" t="s">
        <v>5188</v>
      </c>
      <c r="B398" s="85" t="s">
        <v>4949</v>
      </c>
      <c r="C398" s="85">
        <v>3</v>
      </c>
      <c r="D398" s="118">
        <v>0.0012321698710899877</v>
      </c>
      <c r="E398" s="118">
        <v>2.886490725172482</v>
      </c>
      <c r="F398" s="85" t="s">
        <v>5469</v>
      </c>
      <c r="G398" s="85" t="b">
        <v>0</v>
      </c>
      <c r="H398" s="85" t="b">
        <v>0</v>
      </c>
      <c r="I398" s="85" t="b">
        <v>0</v>
      </c>
      <c r="J398" s="85" t="b">
        <v>0</v>
      </c>
      <c r="K398" s="85" t="b">
        <v>0</v>
      </c>
      <c r="L398" s="85" t="b">
        <v>0</v>
      </c>
    </row>
    <row r="399" spans="1:12" ht="15">
      <c r="A399" s="85" t="s">
        <v>4949</v>
      </c>
      <c r="B399" s="85" t="s">
        <v>5189</v>
      </c>
      <c r="C399" s="85">
        <v>3</v>
      </c>
      <c r="D399" s="118">
        <v>0.0012321698710899877</v>
      </c>
      <c r="E399" s="118">
        <v>2.886490725172482</v>
      </c>
      <c r="F399" s="85" t="s">
        <v>5469</v>
      </c>
      <c r="G399" s="85" t="b">
        <v>0</v>
      </c>
      <c r="H399" s="85" t="b">
        <v>0</v>
      </c>
      <c r="I399" s="85" t="b">
        <v>0</v>
      </c>
      <c r="J399" s="85" t="b">
        <v>1</v>
      </c>
      <c r="K399" s="85" t="b">
        <v>0</v>
      </c>
      <c r="L399" s="85" t="b">
        <v>0</v>
      </c>
    </row>
    <row r="400" spans="1:12" ht="15">
      <c r="A400" s="85" t="s">
        <v>5189</v>
      </c>
      <c r="B400" s="85" t="s">
        <v>4921</v>
      </c>
      <c r="C400" s="85">
        <v>3</v>
      </c>
      <c r="D400" s="118">
        <v>0.0012321698710899877</v>
      </c>
      <c r="E400" s="118">
        <v>2.8195439355418688</v>
      </c>
      <c r="F400" s="85" t="s">
        <v>5469</v>
      </c>
      <c r="G400" s="85" t="b">
        <v>1</v>
      </c>
      <c r="H400" s="85" t="b">
        <v>0</v>
      </c>
      <c r="I400" s="85" t="b">
        <v>0</v>
      </c>
      <c r="J400" s="85" t="b">
        <v>0</v>
      </c>
      <c r="K400" s="85" t="b">
        <v>0</v>
      </c>
      <c r="L400" s="85" t="b">
        <v>0</v>
      </c>
    </row>
    <row r="401" spans="1:12" ht="15">
      <c r="A401" s="85" t="s">
        <v>4921</v>
      </c>
      <c r="B401" s="85" t="s">
        <v>5086</v>
      </c>
      <c r="C401" s="85">
        <v>3</v>
      </c>
      <c r="D401" s="118">
        <v>0.0012321698710899877</v>
      </c>
      <c r="E401" s="118">
        <v>2.694605198933569</v>
      </c>
      <c r="F401" s="85" t="s">
        <v>5469</v>
      </c>
      <c r="G401" s="85" t="b">
        <v>0</v>
      </c>
      <c r="H401" s="85" t="b">
        <v>0</v>
      </c>
      <c r="I401" s="85" t="b">
        <v>0</v>
      </c>
      <c r="J401" s="85" t="b">
        <v>0</v>
      </c>
      <c r="K401" s="85" t="b">
        <v>0</v>
      </c>
      <c r="L401" s="85" t="b">
        <v>0</v>
      </c>
    </row>
    <row r="402" spans="1:12" ht="15">
      <c r="A402" s="85" t="s">
        <v>4857</v>
      </c>
      <c r="B402" s="85" t="s">
        <v>5190</v>
      </c>
      <c r="C402" s="85">
        <v>3</v>
      </c>
      <c r="D402" s="118">
        <v>0.0012321698710899877</v>
      </c>
      <c r="E402" s="118">
        <v>2.6232492903979003</v>
      </c>
      <c r="F402" s="85" t="s">
        <v>5469</v>
      </c>
      <c r="G402" s="85" t="b">
        <v>0</v>
      </c>
      <c r="H402" s="85" t="b">
        <v>0</v>
      </c>
      <c r="I402" s="85" t="b">
        <v>0</v>
      </c>
      <c r="J402" s="85" t="b">
        <v>0</v>
      </c>
      <c r="K402" s="85" t="b">
        <v>0</v>
      </c>
      <c r="L402" s="85" t="b">
        <v>0</v>
      </c>
    </row>
    <row r="403" spans="1:12" ht="15">
      <c r="A403" s="85" t="s">
        <v>5190</v>
      </c>
      <c r="B403" s="85" t="s">
        <v>5191</v>
      </c>
      <c r="C403" s="85">
        <v>3</v>
      </c>
      <c r="D403" s="118">
        <v>0.0012321698710899877</v>
      </c>
      <c r="E403" s="118">
        <v>3.187520720836463</v>
      </c>
      <c r="F403" s="85" t="s">
        <v>5469</v>
      </c>
      <c r="G403" s="85" t="b">
        <v>0</v>
      </c>
      <c r="H403" s="85" t="b">
        <v>0</v>
      </c>
      <c r="I403" s="85" t="b">
        <v>0</v>
      </c>
      <c r="J403" s="85" t="b">
        <v>0</v>
      </c>
      <c r="K403" s="85" t="b">
        <v>0</v>
      </c>
      <c r="L403" s="85" t="b">
        <v>0</v>
      </c>
    </row>
    <row r="404" spans="1:12" ht="15">
      <c r="A404" s="85" t="s">
        <v>5191</v>
      </c>
      <c r="B404" s="85" t="s">
        <v>5192</v>
      </c>
      <c r="C404" s="85">
        <v>3</v>
      </c>
      <c r="D404" s="118">
        <v>0.0012321698710899877</v>
      </c>
      <c r="E404" s="118">
        <v>3.187520720836463</v>
      </c>
      <c r="F404" s="85" t="s">
        <v>5469</v>
      </c>
      <c r="G404" s="85" t="b">
        <v>0</v>
      </c>
      <c r="H404" s="85" t="b">
        <v>0</v>
      </c>
      <c r="I404" s="85" t="b">
        <v>0</v>
      </c>
      <c r="J404" s="85" t="b">
        <v>0</v>
      </c>
      <c r="K404" s="85" t="b">
        <v>0</v>
      </c>
      <c r="L404" s="85" t="b">
        <v>0</v>
      </c>
    </row>
    <row r="405" spans="1:12" ht="15">
      <c r="A405" s="85" t="s">
        <v>5192</v>
      </c>
      <c r="B405" s="85" t="s">
        <v>5193</v>
      </c>
      <c r="C405" s="85">
        <v>3</v>
      </c>
      <c r="D405" s="118">
        <v>0.0012321698710899877</v>
      </c>
      <c r="E405" s="118">
        <v>3.187520720836463</v>
      </c>
      <c r="F405" s="85" t="s">
        <v>5469</v>
      </c>
      <c r="G405" s="85" t="b">
        <v>0</v>
      </c>
      <c r="H405" s="85" t="b">
        <v>0</v>
      </c>
      <c r="I405" s="85" t="b">
        <v>0</v>
      </c>
      <c r="J405" s="85" t="b">
        <v>0</v>
      </c>
      <c r="K405" s="85" t="b">
        <v>0</v>
      </c>
      <c r="L405" s="85" t="b">
        <v>0</v>
      </c>
    </row>
    <row r="406" spans="1:12" ht="15">
      <c r="A406" s="85" t="s">
        <v>5193</v>
      </c>
      <c r="B406" s="85" t="s">
        <v>5045</v>
      </c>
      <c r="C406" s="85">
        <v>3</v>
      </c>
      <c r="D406" s="118">
        <v>0.0012321698710899877</v>
      </c>
      <c r="E406" s="118">
        <v>3.062581984228163</v>
      </c>
      <c r="F406" s="85" t="s">
        <v>5469</v>
      </c>
      <c r="G406" s="85" t="b">
        <v>0</v>
      </c>
      <c r="H406" s="85" t="b">
        <v>0</v>
      </c>
      <c r="I406" s="85" t="b">
        <v>0</v>
      </c>
      <c r="J406" s="85" t="b">
        <v>0</v>
      </c>
      <c r="K406" s="85" t="b">
        <v>0</v>
      </c>
      <c r="L406" s="85" t="b">
        <v>0</v>
      </c>
    </row>
    <row r="407" spans="1:12" ht="15">
      <c r="A407" s="85" t="s">
        <v>5045</v>
      </c>
      <c r="B407" s="85" t="s">
        <v>5194</v>
      </c>
      <c r="C407" s="85">
        <v>3</v>
      </c>
      <c r="D407" s="118">
        <v>0.0012321698710899877</v>
      </c>
      <c r="E407" s="118">
        <v>3.062581984228163</v>
      </c>
      <c r="F407" s="85" t="s">
        <v>5469</v>
      </c>
      <c r="G407" s="85" t="b">
        <v>0</v>
      </c>
      <c r="H407" s="85" t="b">
        <v>0</v>
      </c>
      <c r="I407" s="85" t="b">
        <v>0</v>
      </c>
      <c r="J407" s="85" t="b">
        <v>0</v>
      </c>
      <c r="K407" s="85" t="b">
        <v>0</v>
      </c>
      <c r="L407" s="85" t="b">
        <v>0</v>
      </c>
    </row>
    <row r="408" spans="1:12" ht="15">
      <c r="A408" s="85" t="s">
        <v>5087</v>
      </c>
      <c r="B408" s="85" t="s">
        <v>4084</v>
      </c>
      <c r="C408" s="85">
        <v>3</v>
      </c>
      <c r="D408" s="118">
        <v>0.0012321698710899877</v>
      </c>
      <c r="E408" s="118">
        <v>1.1972805581256194</v>
      </c>
      <c r="F408" s="85" t="s">
        <v>5469</v>
      </c>
      <c r="G408" s="85" t="b">
        <v>0</v>
      </c>
      <c r="H408" s="85" t="b">
        <v>0</v>
      </c>
      <c r="I408" s="85" t="b">
        <v>0</v>
      </c>
      <c r="J408" s="85" t="b">
        <v>0</v>
      </c>
      <c r="K408" s="85" t="b">
        <v>0</v>
      </c>
      <c r="L408" s="85" t="b">
        <v>0</v>
      </c>
    </row>
    <row r="409" spans="1:12" ht="15">
      <c r="A409" s="85" t="s">
        <v>5013</v>
      </c>
      <c r="B409" s="85" t="s">
        <v>4112</v>
      </c>
      <c r="C409" s="85">
        <v>3</v>
      </c>
      <c r="D409" s="118">
        <v>0.0012321698710899877</v>
      </c>
      <c r="E409" s="118">
        <v>2.401400540781544</v>
      </c>
      <c r="F409" s="85" t="s">
        <v>5469</v>
      </c>
      <c r="G409" s="85" t="b">
        <v>0</v>
      </c>
      <c r="H409" s="85" t="b">
        <v>0</v>
      </c>
      <c r="I409" s="85" t="b">
        <v>0</v>
      </c>
      <c r="J409" s="85" t="b">
        <v>1</v>
      </c>
      <c r="K409" s="85" t="b">
        <v>0</v>
      </c>
      <c r="L409" s="85" t="b">
        <v>0</v>
      </c>
    </row>
    <row r="410" spans="1:12" ht="15">
      <c r="A410" s="85" t="s">
        <v>4112</v>
      </c>
      <c r="B410" s="85" t="s">
        <v>4964</v>
      </c>
      <c r="C410" s="85">
        <v>3</v>
      </c>
      <c r="D410" s="118">
        <v>0.0012321698710899877</v>
      </c>
      <c r="E410" s="118">
        <v>2.401400540781544</v>
      </c>
      <c r="F410" s="85" t="s">
        <v>5469</v>
      </c>
      <c r="G410" s="85" t="b">
        <v>1</v>
      </c>
      <c r="H410" s="85" t="b">
        <v>0</v>
      </c>
      <c r="I410" s="85" t="b">
        <v>0</v>
      </c>
      <c r="J410" s="85" t="b">
        <v>0</v>
      </c>
      <c r="K410" s="85" t="b">
        <v>0</v>
      </c>
      <c r="L410" s="85" t="b">
        <v>0</v>
      </c>
    </row>
    <row r="411" spans="1:12" ht="15">
      <c r="A411" s="85" t="s">
        <v>4964</v>
      </c>
      <c r="B411" s="85" t="s">
        <v>4889</v>
      </c>
      <c r="C411" s="85">
        <v>3</v>
      </c>
      <c r="D411" s="118">
        <v>0.0012321698710899877</v>
      </c>
      <c r="E411" s="118">
        <v>2.597695185925512</v>
      </c>
      <c r="F411" s="85" t="s">
        <v>5469</v>
      </c>
      <c r="G411" s="85" t="b">
        <v>0</v>
      </c>
      <c r="H411" s="85" t="b">
        <v>0</v>
      </c>
      <c r="I411" s="85" t="b">
        <v>0</v>
      </c>
      <c r="J411" s="85" t="b">
        <v>1</v>
      </c>
      <c r="K411" s="85" t="b">
        <v>0</v>
      </c>
      <c r="L411" s="85" t="b">
        <v>0</v>
      </c>
    </row>
    <row r="412" spans="1:12" ht="15">
      <c r="A412" s="85" t="s">
        <v>4889</v>
      </c>
      <c r="B412" s="85" t="s">
        <v>5084</v>
      </c>
      <c r="C412" s="85">
        <v>3</v>
      </c>
      <c r="D412" s="118">
        <v>0.0012321698710899877</v>
      </c>
      <c r="E412" s="118">
        <v>2.636613251955882</v>
      </c>
      <c r="F412" s="85" t="s">
        <v>5469</v>
      </c>
      <c r="G412" s="85" t="b">
        <v>1</v>
      </c>
      <c r="H412" s="85" t="b">
        <v>0</v>
      </c>
      <c r="I412" s="85" t="b">
        <v>0</v>
      </c>
      <c r="J412" s="85" t="b">
        <v>0</v>
      </c>
      <c r="K412" s="85" t="b">
        <v>0</v>
      </c>
      <c r="L412" s="85" t="b">
        <v>0</v>
      </c>
    </row>
    <row r="413" spans="1:12" ht="15">
      <c r="A413" s="85" t="s">
        <v>5084</v>
      </c>
      <c r="B413" s="85" t="s">
        <v>443</v>
      </c>
      <c r="C413" s="85">
        <v>3</v>
      </c>
      <c r="D413" s="118">
        <v>0.0012321698710899877</v>
      </c>
      <c r="E413" s="118">
        <v>2.8407332346118066</v>
      </c>
      <c r="F413" s="85" t="s">
        <v>5469</v>
      </c>
      <c r="G413" s="85" t="b">
        <v>0</v>
      </c>
      <c r="H413" s="85" t="b">
        <v>0</v>
      </c>
      <c r="I413" s="85" t="b">
        <v>0</v>
      </c>
      <c r="J413" s="85" t="b">
        <v>0</v>
      </c>
      <c r="K413" s="85" t="b">
        <v>0</v>
      </c>
      <c r="L413" s="85" t="b">
        <v>0</v>
      </c>
    </row>
    <row r="414" spans="1:12" ht="15">
      <c r="A414" s="85" t="s">
        <v>442</v>
      </c>
      <c r="B414" s="85" t="s">
        <v>4937</v>
      </c>
      <c r="C414" s="85">
        <v>3</v>
      </c>
      <c r="D414" s="118">
        <v>0.0012321698710899877</v>
      </c>
      <c r="E414" s="118">
        <v>2.6646419755561257</v>
      </c>
      <c r="F414" s="85" t="s">
        <v>5469</v>
      </c>
      <c r="G414" s="85" t="b">
        <v>0</v>
      </c>
      <c r="H414" s="85" t="b">
        <v>0</v>
      </c>
      <c r="I414" s="85" t="b">
        <v>0</v>
      </c>
      <c r="J414" s="85" t="b">
        <v>0</v>
      </c>
      <c r="K414" s="85" t="b">
        <v>0</v>
      </c>
      <c r="L414" s="85" t="b">
        <v>0</v>
      </c>
    </row>
    <row r="415" spans="1:12" ht="15">
      <c r="A415" s="85" t="s">
        <v>4937</v>
      </c>
      <c r="B415" s="85" t="s">
        <v>5088</v>
      </c>
      <c r="C415" s="85">
        <v>3</v>
      </c>
      <c r="D415" s="118">
        <v>0.0012321698710899877</v>
      </c>
      <c r="E415" s="118">
        <v>2.761551988564182</v>
      </c>
      <c r="F415" s="85" t="s">
        <v>5469</v>
      </c>
      <c r="G415" s="85" t="b">
        <v>0</v>
      </c>
      <c r="H415" s="85" t="b">
        <v>0</v>
      </c>
      <c r="I415" s="85" t="b">
        <v>0</v>
      </c>
      <c r="J415" s="85" t="b">
        <v>0</v>
      </c>
      <c r="K415" s="85" t="b">
        <v>0</v>
      </c>
      <c r="L415" s="85" t="b">
        <v>0</v>
      </c>
    </row>
    <row r="416" spans="1:12" ht="15">
      <c r="A416" s="85" t="s">
        <v>5088</v>
      </c>
      <c r="B416" s="85" t="s">
        <v>5195</v>
      </c>
      <c r="C416" s="85">
        <v>3</v>
      </c>
      <c r="D416" s="118">
        <v>0.0012321698710899877</v>
      </c>
      <c r="E416" s="118">
        <v>3.062581984228163</v>
      </c>
      <c r="F416" s="85" t="s">
        <v>5469</v>
      </c>
      <c r="G416" s="85" t="b">
        <v>0</v>
      </c>
      <c r="H416" s="85" t="b">
        <v>0</v>
      </c>
      <c r="I416" s="85" t="b">
        <v>0</v>
      </c>
      <c r="J416" s="85" t="b">
        <v>0</v>
      </c>
      <c r="K416" s="85" t="b">
        <v>0</v>
      </c>
      <c r="L416" s="85" t="b">
        <v>0</v>
      </c>
    </row>
    <row r="417" spans="1:12" ht="15">
      <c r="A417" s="85" t="s">
        <v>5195</v>
      </c>
      <c r="B417" s="85" t="s">
        <v>4940</v>
      </c>
      <c r="C417" s="85">
        <v>3</v>
      </c>
      <c r="D417" s="118">
        <v>0.0012321698710899877</v>
      </c>
      <c r="E417" s="118">
        <v>2.886490725172482</v>
      </c>
      <c r="F417" s="85" t="s">
        <v>5469</v>
      </c>
      <c r="G417" s="85" t="b">
        <v>0</v>
      </c>
      <c r="H417" s="85" t="b">
        <v>0</v>
      </c>
      <c r="I417" s="85" t="b">
        <v>0</v>
      </c>
      <c r="J417" s="85" t="b">
        <v>1</v>
      </c>
      <c r="K417" s="85" t="b">
        <v>0</v>
      </c>
      <c r="L417" s="85" t="b">
        <v>0</v>
      </c>
    </row>
    <row r="418" spans="1:12" ht="15">
      <c r="A418" s="85" t="s">
        <v>240</v>
      </c>
      <c r="B418" s="85" t="s">
        <v>5090</v>
      </c>
      <c r="C418" s="85">
        <v>3</v>
      </c>
      <c r="D418" s="118">
        <v>0.0012321698710899877</v>
      </c>
      <c r="E418" s="118">
        <v>3.187520720836463</v>
      </c>
      <c r="F418" s="85" t="s">
        <v>5469</v>
      </c>
      <c r="G418" s="85" t="b">
        <v>0</v>
      </c>
      <c r="H418" s="85" t="b">
        <v>0</v>
      </c>
      <c r="I418" s="85" t="b">
        <v>0</v>
      </c>
      <c r="J418" s="85" t="b">
        <v>0</v>
      </c>
      <c r="K418" s="85" t="b">
        <v>0</v>
      </c>
      <c r="L418" s="85" t="b">
        <v>0</v>
      </c>
    </row>
    <row r="419" spans="1:12" ht="15">
      <c r="A419" s="85" t="s">
        <v>4086</v>
      </c>
      <c r="B419" s="85" t="s">
        <v>5199</v>
      </c>
      <c r="C419" s="85">
        <v>3</v>
      </c>
      <c r="D419" s="118">
        <v>0.0012321698710899877</v>
      </c>
      <c r="E419" s="118">
        <v>2.0211892990699383</v>
      </c>
      <c r="F419" s="85" t="s">
        <v>5469</v>
      </c>
      <c r="G419" s="85" t="b">
        <v>0</v>
      </c>
      <c r="H419" s="85" t="b">
        <v>0</v>
      </c>
      <c r="I419" s="85" t="b">
        <v>0</v>
      </c>
      <c r="J419" s="85" t="b">
        <v>0</v>
      </c>
      <c r="K419" s="85" t="b">
        <v>0</v>
      </c>
      <c r="L419" s="85" t="b">
        <v>0</v>
      </c>
    </row>
    <row r="420" spans="1:12" ht="15">
      <c r="A420" s="85" t="s">
        <v>407</v>
      </c>
      <c r="B420" s="85" t="s">
        <v>408</v>
      </c>
      <c r="C420" s="85">
        <v>3</v>
      </c>
      <c r="D420" s="118">
        <v>0.0012321698710899877</v>
      </c>
      <c r="E420" s="118">
        <v>2.9656719712201065</v>
      </c>
      <c r="F420" s="85" t="s">
        <v>5469</v>
      </c>
      <c r="G420" s="85" t="b">
        <v>0</v>
      </c>
      <c r="H420" s="85" t="b">
        <v>0</v>
      </c>
      <c r="I420" s="85" t="b">
        <v>0</v>
      </c>
      <c r="J420" s="85" t="b">
        <v>0</v>
      </c>
      <c r="K420" s="85" t="b">
        <v>0</v>
      </c>
      <c r="L420" s="85" t="b">
        <v>0</v>
      </c>
    </row>
    <row r="421" spans="1:12" ht="15">
      <c r="A421" s="85" t="s">
        <v>5200</v>
      </c>
      <c r="B421" s="85" t="s">
        <v>5201</v>
      </c>
      <c r="C421" s="85">
        <v>3</v>
      </c>
      <c r="D421" s="118">
        <v>0.0012321698710899877</v>
      </c>
      <c r="E421" s="118">
        <v>3.187520720836463</v>
      </c>
      <c r="F421" s="85" t="s">
        <v>5469</v>
      </c>
      <c r="G421" s="85" t="b">
        <v>0</v>
      </c>
      <c r="H421" s="85" t="b">
        <v>0</v>
      </c>
      <c r="I421" s="85" t="b">
        <v>0</v>
      </c>
      <c r="J421" s="85" t="b">
        <v>0</v>
      </c>
      <c r="K421" s="85" t="b">
        <v>0</v>
      </c>
      <c r="L421" s="85" t="b">
        <v>0</v>
      </c>
    </row>
    <row r="422" spans="1:12" ht="15">
      <c r="A422" s="85" t="s">
        <v>4945</v>
      </c>
      <c r="B422" s="85" t="s">
        <v>4087</v>
      </c>
      <c r="C422" s="85">
        <v>3</v>
      </c>
      <c r="D422" s="118">
        <v>0.0012321698710899877</v>
      </c>
      <c r="E422" s="118">
        <v>1.7103994661168007</v>
      </c>
      <c r="F422" s="85" t="s">
        <v>5469</v>
      </c>
      <c r="G422" s="85" t="b">
        <v>0</v>
      </c>
      <c r="H422" s="85" t="b">
        <v>0</v>
      </c>
      <c r="I422" s="85" t="b">
        <v>0</v>
      </c>
      <c r="J422" s="85" t="b">
        <v>0</v>
      </c>
      <c r="K422" s="85" t="b">
        <v>0</v>
      </c>
      <c r="L422" s="85" t="b">
        <v>0</v>
      </c>
    </row>
    <row r="423" spans="1:12" ht="15">
      <c r="A423" s="85" t="s">
        <v>4877</v>
      </c>
      <c r="B423" s="85" t="s">
        <v>4991</v>
      </c>
      <c r="C423" s="85">
        <v>3</v>
      </c>
      <c r="D423" s="118">
        <v>0.0012321698710899877</v>
      </c>
      <c r="E423" s="118">
        <v>2.5397032389478253</v>
      </c>
      <c r="F423" s="85" t="s">
        <v>5469</v>
      </c>
      <c r="G423" s="85" t="b">
        <v>1</v>
      </c>
      <c r="H423" s="85" t="b">
        <v>0</v>
      </c>
      <c r="I423" s="85" t="b">
        <v>0</v>
      </c>
      <c r="J423" s="85" t="b">
        <v>0</v>
      </c>
      <c r="K423" s="85" t="b">
        <v>0</v>
      </c>
      <c r="L423" s="85" t="b">
        <v>0</v>
      </c>
    </row>
    <row r="424" spans="1:12" ht="15">
      <c r="A424" s="85" t="s">
        <v>4856</v>
      </c>
      <c r="B424" s="85" t="s">
        <v>4908</v>
      </c>
      <c r="C424" s="85">
        <v>3</v>
      </c>
      <c r="D424" s="118">
        <v>0.0013390862396726723</v>
      </c>
      <c r="E424" s="118">
        <v>2.255272505103306</v>
      </c>
      <c r="F424" s="85" t="s">
        <v>5469</v>
      </c>
      <c r="G424" s="85" t="b">
        <v>0</v>
      </c>
      <c r="H424" s="85" t="b">
        <v>0</v>
      </c>
      <c r="I424" s="85" t="b">
        <v>0</v>
      </c>
      <c r="J424" s="85" t="b">
        <v>0</v>
      </c>
      <c r="K424" s="85" t="b">
        <v>0</v>
      </c>
      <c r="L424" s="85" t="b">
        <v>0</v>
      </c>
    </row>
    <row r="425" spans="1:12" ht="15">
      <c r="A425" s="85" t="s">
        <v>4127</v>
      </c>
      <c r="B425" s="85" t="s">
        <v>5103</v>
      </c>
      <c r="C425" s="85">
        <v>2</v>
      </c>
      <c r="D425" s="118">
        <v>0.0008927241597817815</v>
      </c>
      <c r="E425" s="118">
        <v>2.3746073641936074</v>
      </c>
      <c r="F425" s="85" t="s">
        <v>5469</v>
      </c>
      <c r="G425" s="85" t="b">
        <v>0</v>
      </c>
      <c r="H425" s="85" t="b">
        <v>0</v>
      </c>
      <c r="I425" s="85" t="b">
        <v>0</v>
      </c>
      <c r="J425" s="85" t="b">
        <v>0</v>
      </c>
      <c r="K425" s="85" t="b">
        <v>0</v>
      </c>
      <c r="L425" s="85" t="b">
        <v>0</v>
      </c>
    </row>
    <row r="426" spans="1:12" ht="15">
      <c r="A426" s="85" t="s">
        <v>5103</v>
      </c>
      <c r="B426" s="85" t="s">
        <v>4129</v>
      </c>
      <c r="C426" s="85">
        <v>2</v>
      </c>
      <c r="D426" s="118">
        <v>0.0008927241597817815</v>
      </c>
      <c r="E426" s="118">
        <v>2.2581017951221702</v>
      </c>
      <c r="F426" s="85" t="s">
        <v>5469</v>
      </c>
      <c r="G426" s="85" t="b">
        <v>0</v>
      </c>
      <c r="H426" s="85" t="b">
        <v>0</v>
      </c>
      <c r="I426" s="85" t="b">
        <v>0</v>
      </c>
      <c r="J426" s="85" t="b">
        <v>0</v>
      </c>
      <c r="K426" s="85" t="b">
        <v>0</v>
      </c>
      <c r="L426" s="85" t="b">
        <v>0</v>
      </c>
    </row>
    <row r="427" spans="1:12" ht="15">
      <c r="A427" s="85" t="s">
        <v>5202</v>
      </c>
      <c r="B427" s="85" t="s">
        <v>4843</v>
      </c>
      <c r="C427" s="85">
        <v>2</v>
      </c>
      <c r="D427" s="118">
        <v>0.0008927241597817815</v>
      </c>
      <c r="E427" s="118">
        <v>2.5854607295085006</v>
      </c>
      <c r="F427" s="85" t="s">
        <v>5469</v>
      </c>
      <c r="G427" s="85" t="b">
        <v>0</v>
      </c>
      <c r="H427" s="85" t="b">
        <v>0</v>
      </c>
      <c r="I427" s="85" t="b">
        <v>0</v>
      </c>
      <c r="J427" s="85" t="b">
        <v>0</v>
      </c>
      <c r="K427" s="85" t="b">
        <v>0</v>
      </c>
      <c r="L427" s="85" t="b">
        <v>0</v>
      </c>
    </row>
    <row r="428" spans="1:12" ht="15">
      <c r="A428" s="85" t="s">
        <v>4843</v>
      </c>
      <c r="B428" s="85" t="s">
        <v>5019</v>
      </c>
      <c r="C428" s="85">
        <v>2</v>
      </c>
      <c r="D428" s="118">
        <v>0.0008927241597817815</v>
      </c>
      <c r="E428" s="118">
        <v>2.886490725172482</v>
      </c>
      <c r="F428" s="85" t="s">
        <v>5469</v>
      </c>
      <c r="G428" s="85" t="b">
        <v>0</v>
      </c>
      <c r="H428" s="85" t="b">
        <v>0</v>
      </c>
      <c r="I428" s="85" t="b">
        <v>0</v>
      </c>
      <c r="J428" s="85" t="b">
        <v>0</v>
      </c>
      <c r="K428" s="85" t="b">
        <v>0</v>
      </c>
      <c r="L428" s="85" t="b">
        <v>0</v>
      </c>
    </row>
    <row r="429" spans="1:12" ht="15">
      <c r="A429" s="85" t="s">
        <v>5019</v>
      </c>
      <c r="B429" s="85" t="s">
        <v>4357</v>
      </c>
      <c r="C429" s="85">
        <v>2</v>
      </c>
      <c r="D429" s="118">
        <v>0.0008927241597817815</v>
      </c>
      <c r="E429" s="118">
        <v>3.062581984228163</v>
      </c>
      <c r="F429" s="85" t="s">
        <v>5469</v>
      </c>
      <c r="G429" s="85" t="b">
        <v>0</v>
      </c>
      <c r="H429" s="85" t="b">
        <v>0</v>
      </c>
      <c r="I429" s="85" t="b">
        <v>0</v>
      </c>
      <c r="J429" s="85" t="b">
        <v>0</v>
      </c>
      <c r="K429" s="85" t="b">
        <v>0</v>
      </c>
      <c r="L429" s="85" t="b">
        <v>0</v>
      </c>
    </row>
    <row r="430" spans="1:12" ht="15">
      <c r="A430" s="85" t="s">
        <v>4357</v>
      </c>
      <c r="B430" s="85" t="s">
        <v>5203</v>
      </c>
      <c r="C430" s="85">
        <v>2</v>
      </c>
      <c r="D430" s="118">
        <v>0.0008927241597817815</v>
      </c>
      <c r="E430" s="118">
        <v>3.3636119798921444</v>
      </c>
      <c r="F430" s="85" t="s">
        <v>5469</v>
      </c>
      <c r="G430" s="85" t="b">
        <v>0</v>
      </c>
      <c r="H430" s="85" t="b">
        <v>0</v>
      </c>
      <c r="I430" s="85" t="b">
        <v>0</v>
      </c>
      <c r="J430" s="85" t="b">
        <v>0</v>
      </c>
      <c r="K430" s="85" t="b">
        <v>0</v>
      </c>
      <c r="L430" s="85" t="b">
        <v>0</v>
      </c>
    </row>
    <row r="431" spans="1:12" ht="15">
      <c r="A431" s="85" t="s">
        <v>5203</v>
      </c>
      <c r="B431" s="85" t="s">
        <v>5204</v>
      </c>
      <c r="C431" s="85">
        <v>2</v>
      </c>
      <c r="D431" s="118">
        <v>0.0008927241597817815</v>
      </c>
      <c r="E431" s="118">
        <v>3.3636119798921444</v>
      </c>
      <c r="F431" s="85" t="s">
        <v>5469</v>
      </c>
      <c r="G431" s="85" t="b">
        <v>0</v>
      </c>
      <c r="H431" s="85" t="b">
        <v>0</v>
      </c>
      <c r="I431" s="85" t="b">
        <v>0</v>
      </c>
      <c r="J431" s="85" t="b">
        <v>0</v>
      </c>
      <c r="K431" s="85" t="b">
        <v>0</v>
      </c>
      <c r="L431" s="85" t="b">
        <v>0</v>
      </c>
    </row>
    <row r="432" spans="1:12" ht="15">
      <c r="A432" s="85" t="s">
        <v>5204</v>
      </c>
      <c r="B432" s="85" t="s">
        <v>5205</v>
      </c>
      <c r="C432" s="85">
        <v>2</v>
      </c>
      <c r="D432" s="118">
        <v>0.0008927241597817815</v>
      </c>
      <c r="E432" s="118">
        <v>3.3636119798921444</v>
      </c>
      <c r="F432" s="85" t="s">
        <v>5469</v>
      </c>
      <c r="G432" s="85" t="b">
        <v>0</v>
      </c>
      <c r="H432" s="85" t="b">
        <v>0</v>
      </c>
      <c r="I432" s="85" t="b">
        <v>0</v>
      </c>
      <c r="J432" s="85" t="b">
        <v>0</v>
      </c>
      <c r="K432" s="85" t="b">
        <v>0</v>
      </c>
      <c r="L432" s="85" t="b">
        <v>0</v>
      </c>
    </row>
    <row r="433" spans="1:12" ht="15">
      <c r="A433" s="85" t="s">
        <v>5205</v>
      </c>
      <c r="B433" s="85" t="s">
        <v>4127</v>
      </c>
      <c r="C433" s="85">
        <v>2</v>
      </c>
      <c r="D433" s="118">
        <v>0.0008927241597817815</v>
      </c>
      <c r="E433" s="118">
        <v>2.5506986232492888</v>
      </c>
      <c r="F433" s="85" t="s">
        <v>5469</v>
      </c>
      <c r="G433" s="85" t="b">
        <v>0</v>
      </c>
      <c r="H433" s="85" t="b">
        <v>0</v>
      </c>
      <c r="I433" s="85" t="b">
        <v>0</v>
      </c>
      <c r="J433" s="85" t="b">
        <v>0</v>
      </c>
      <c r="K433" s="85" t="b">
        <v>0</v>
      </c>
      <c r="L433" s="85" t="b">
        <v>0</v>
      </c>
    </row>
    <row r="434" spans="1:12" ht="15">
      <c r="A434" s="85" t="s">
        <v>4127</v>
      </c>
      <c r="B434" s="85" t="s">
        <v>4844</v>
      </c>
      <c r="C434" s="85">
        <v>2</v>
      </c>
      <c r="D434" s="118">
        <v>0.0008927241597817815</v>
      </c>
      <c r="E434" s="118">
        <v>1.7725473728656451</v>
      </c>
      <c r="F434" s="85" t="s">
        <v>5469</v>
      </c>
      <c r="G434" s="85" t="b">
        <v>0</v>
      </c>
      <c r="H434" s="85" t="b">
        <v>0</v>
      </c>
      <c r="I434" s="85" t="b">
        <v>0</v>
      </c>
      <c r="J434" s="85" t="b">
        <v>0</v>
      </c>
      <c r="K434" s="85" t="b">
        <v>0</v>
      </c>
      <c r="L434" s="85" t="b">
        <v>0</v>
      </c>
    </row>
    <row r="435" spans="1:12" ht="15">
      <c r="A435" s="85" t="s">
        <v>4840</v>
      </c>
      <c r="B435" s="85" t="s">
        <v>5206</v>
      </c>
      <c r="C435" s="85">
        <v>2</v>
      </c>
      <c r="D435" s="118">
        <v>0.0008927241597817815</v>
      </c>
      <c r="E435" s="118">
        <v>2.5506986232492888</v>
      </c>
      <c r="F435" s="85" t="s">
        <v>5469</v>
      </c>
      <c r="G435" s="85" t="b">
        <v>0</v>
      </c>
      <c r="H435" s="85" t="b">
        <v>0</v>
      </c>
      <c r="I435" s="85" t="b">
        <v>0</v>
      </c>
      <c r="J435" s="85" t="b">
        <v>0</v>
      </c>
      <c r="K435" s="85" t="b">
        <v>0</v>
      </c>
      <c r="L435" s="85" t="b">
        <v>0</v>
      </c>
    </row>
    <row r="436" spans="1:12" ht="15">
      <c r="A436" s="85" t="s">
        <v>5206</v>
      </c>
      <c r="B436" s="85" t="s">
        <v>5207</v>
      </c>
      <c r="C436" s="85">
        <v>2</v>
      </c>
      <c r="D436" s="118">
        <v>0.0008927241597817815</v>
      </c>
      <c r="E436" s="118">
        <v>3.3636119798921444</v>
      </c>
      <c r="F436" s="85" t="s">
        <v>5469</v>
      </c>
      <c r="G436" s="85" t="b">
        <v>0</v>
      </c>
      <c r="H436" s="85" t="b">
        <v>0</v>
      </c>
      <c r="I436" s="85" t="b">
        <v>0</v>
      </c>
      <c r="J436" s="85" t="b">
        <v>0</v>
      </c>
      <c r="K436" s="85" t="b">
        <v>0</v>
      </c>
      <c r="L436" s="85" t="b">
        <v>0</v>
      </c>
    </row>
    <row r="437" spans="1:12" ht="15">
      <c r="A437" s="85" t="s">
        <v>5207</v>
      </c>
      <c r="B437" s="85" t="s">
        <v>5020</v>
      </c>
      <c r="C437" s="85">
        <v>2</v>
      </c>
      <c r="D437" s="118">
        <v>0.0008927241597817815</v>
      </c>
      <c r="E437" s="118">
        <v>3.062581984228163</v>
      </c>
      <c r="F437" s="85" t="s">
        <v>5469</v>
      </c>
      <c r="G437" s="85" t="b">
        <v>0</v>
      </c>
      <c r="H437" s="85" t="b">
        <v>0</v>
      </c>
      <c r="I437" s="85" t="b">
        <v>0</v>
      </c>
      <c r="J437" s="85" t="b">
        <v>0</v>
      </c>
      <c r="K437" s="85" t="b">
        <v>1</v>
      </c>
      <c r="L437" s="85" t="b">
        <v>0</v>
      </c>
    </row>
    <row r="438" spans="1:12" ht="15">
      <c r="A438" s="85" t="s">
        <v>5020</v>
      </c>
      <c r="B438" s="85" t="s">
        <v>4085</v>
      </c>
      <c r="C438" s="85">
        <v>2</v>
      </c>
      <c r="D438" s="118">
        <v>0.0008927241597817815</v>
      </c>
      <c r="E438" s="118">
        <v>1.6393361102913553</v>
      </c>
      <c r="F438" s="85" t="s">
        <v>5469</v>
      </c>
      <c r="G438" s="85" t="b">
        <v>0</v>
      </c>
      <c r="H438" s="85" t="b">
        <v>1</v>
      </c>
      <c r="I438" s="85" t="b">
        <v>0</v>
      </c>
      <c r="J438" s="85" t="b">
        <v>0</v>
      </c>
      <c r="K438" s="85" t="b">
        <v>0</v>
      </c>
      <c r="L438" s="85" t="b">
        <v>0</v>
      </c>
    </row>
    <row r="439" spans="1:12" ht="15">
      <c r="A439" s="85" t="s">
        <v>4085</v>
      </c>
      <c r="B439" s="85" t="s">
        <v>5208</v>
      </c>
      <c r="C439" s="85">
        <v>2</v>
      </c>
      <c r="D439" s="118">
        <v>0.0008927241597817815</v>
      </c>
      <c r="E439" s="118">
        <v>2.0018841438745514</v>
      </c>
      <c r="F439" s="85" t="s">
        <v>5469</v>
      </c>
      <c r="G439" s="85" t="b">
        <v>0</v>
      </c>
      <c r="H439" s="85" t="b">
        <v>0</v>
      </c>
      <c r="I439" s="85" t="b">
        <v>0</v>
      </c>
      <c r="J439" s="85" t="b">
        <v>0</v>
      </c>
      <c r="K439" s="85" t="b">
        <v>0</v>
      </c>
      <c r="L439" s="85" t="b">
        <v>0</v>
      </c>
    </row>
    <row r="440" spans="1:12" ht="15">
      <c r="A440" s="85" t="s">
        <v>5208</v>
      </c>
      <c r="B440" s="85" t="s">
        <v>5209</v>
      </c>
      <c r="C440" s="85">
        <v>2</v>
      </c>
      <c r="D440" s="118">
        <v>0.0008927241597817815</v>
      </c>
      <c r="E440" s="118">
        <v>3.3636119798921444</v>
      </c>
      <c r="F440" s="85" t="s">
        <v>5469</v>
      </c>
      <c r="G440" s="85" t="b">
        <v>0</v>
      </c>
      <c r="H440" s="85" t="b">
        <v>0</v>
      </c>
      <c r="I440" s="85" t="b">
        <v>0</v>
      </c>
      <c r="J440" s="85" t="b">
        <v>0</v>
      </c>
      <c r="K440" s="85" t="b">
        <v>0</v>
      </c>
      <c r="L440" s="85" t="b">
        <v>0</v>
      </c>
    </row>
    <row r="441" spans="1:12" ht="15">
      <c r="A441" s="85" t="s">
        <v>5209</v>
      </c>
      <c r="B441" s="85" t="s">
        <v>4926</v>
      </c>
      <c r="C441" s="85">
        <v>2</v>
      </c>
      <c r="D441" s="118">
        <v>0.0008927241597817815</v>
      </c>
      <c r="E441" s="118">
        <v>2.886490725172482</v>
      </c>
      <c r="F441" s="85" t="s">
        <v>5469</v>
      </c>
      <c r="G441" s="85" t="b">
        <v>0</v>
      </c>
      <c r="H441" s="85" t="b">
        <v>0</v>
      </c>
      <c r="I441" s="85" t="b">
        <v>0</v>
      </c>
      <c r="J441" s="85" t="b">
        <v>0</v>
      </c>
      <c r="K441" s="85" t="b">
        <v>0</v>
      </c>
      <c r="L441" s="85" t="b">
        <v>0</v>
      </c>
    </row>
    <row r="442" spans="1:12" ht="15">
      <c r="A442" s="85" t="s">
        <v>4926</v>
      </c>
      <c r="B442" s="85" t="s">
        <v>5210</v>
      </c>
      <c r="C442" s="85">
        <v>2</v>
      </c>
      <c r="D442" s="118">
        <v>0.0008927241597817815</v>
      </c>
      <c r="E442" s="118">
        <v>2.886490725172482</v>
      </c>
      <c r="F442" s="85" t="s">
        <v>5469</v>
      </c>
      <c r="G442" s="85" t="b">
        <v>0</v>
      </c>
      <c r="H442" s="85" t="b">
        <v>0</v>
      </c>
      <c r="I442" s="85" t="b">
        <v>0</v>
      </c>
      <c r="J442" s="85" t="b">
        <v>0</v>
      </c>
      <c r="K442" s="85" t="b">
        <v>0</v>
      </c>
      <c r="L442" s="85" t="b">
        <v>0</v>
      </c>
    </row>
    <row r="443" spans="1:12" ht="15">
      <c r="A443" s="85" t="s">
        <v>5210</v>
      </c>
      <c r="B443" s="85" t="s">
        <v>5211</v>
      </c>
      <c r="C443" s="85">
        <v>2</v>
      </c>
      <c r="D443" s="118">
        <v>0.0008927241597817815</v>
      </c>
      <c r="E443" s="118">
        <v>3.3636119798921444</v>
      </c>
      <c r="F443" s="85" t="s">
        <v>5469</v>
      </c>
      <c r="G443" s="85" t="b">
        <v>0</v>
      </c>
      <c r="H443" s="85" t="b">
        <v>0</v>
      </c>
      <c r="I443" s="85" t="b">
        <v>0</v>
      </c>
      <c r="J443" s="85" t="b">
        <v>0</v>
      </c>
      <c r="K443" s="85" t="b">
        <v>0</v>
      </c>
      <c r="L443" s="85" t="b">
        <v>0</v>
      </c>
    </row>
    <row r="444" spans="1:12" ht="15">
      <c r="A444" s="85" t="s">
        <v>5211</v>
      </c>
      <c r="B444" s="85" t="s">
        <v>5212</v>
      </c>
      <c r="C444" s="85">
        <v>2</v>
      </c>
      <c r="D444" s="118">
        <v>0.0008927241597817815</v>
      </c>
      <c r="E444" s="118">
        <v>3.3636119798921444</v>
      </c>
      <c r="F444" s="85" t="s">
        <v>5469</v>
      </c>
      <c r="G444" s="85" t="b">
        <v>0</v>
      </c>
      <c r="H444" s="85" t="b">
        <v>0</v>
      </c>
      <c r="I444" s="85" t="b">
        <v>0</v>
      </c>
      <c r="J444" s="85" t="b">
        <v>0</v>
      </c>
      <c r="K444" s="85" t="b">
        <v>0</v>
      </c>
      <c r="L444" s="85" t="b">
        <v>0</v>
      </c>
    </row>
    <row r="445" spans="1:12" ht="15">
      <c r="A445" s="85" t="s">
        <v>5215</v>
      </c>
      <c r="B445" s="85" t="s">
        <v>5105</v>
      </c>
      <c r="C445" s="85">
        <v>2</v>
      </c>
      <c r="D445" s="118">
        <v>0.0008927241597817815</v>
      </c>
      <c r="E445" s="118">
        <v>3.187520720836463</v>
      </c>
      <c r="F445" s="85" t="s">
        <v>5469</v>
      </c>
      <c r="G445" s="85" t="b">
        <v>0</v>
      </c>
      <c r="H445" s="85" t="b">
        <v>0</v>
      </c>
      <c r="I445" s="85" t="b">
        <v>0</v>
      </c>
      <c r="J445" s="85" t="b">
        <v>0</v>
      </c>
      <c r="K445" s="85" t="b">
        <v>0</v>
      </c>
      <c r="L445" s="85" t="b">
        <v>0</v>
      </c>
    </row>
    <row r="446" spans="1:12" ht="15">
      <c r="A446" s="85" t="s">
        <v>5105</v>
      </c>
      <c r="B446" s="85" t="s">
        <v>5021</v>
      </c>
      <c r="C446" s="85">
        <v>2</v>
      </c>
      <c r="D446" s="118">
        <v>0.0008927241597817815</v>
      </c>
      <c r="E446" s="118">
        <v>2.886490725172482</v>
      </c>
      <c r="F446" s="85" t="s">
        <v>5469</v>
      </c>
      <c r="G446" s="85" t="b">
        <v>0</v>
      </c>
      <c r="H446" s="85" t="b">
        <v>0</v>
      </c>
      <c r="I446" s="85" t="b">
        <v>0</v>
      </c>
      <c r="J446" s="85" t="b">
        <v>0</v>
      </c>
      <c r="K446" s="85" t="b">
        <v>0</v>
      </c>
      <c r="L446" s="85" t="b">
        <v>0</v>
      </c>
    </row>
    <row r="447" spans="1:12" ht="15">
      <c r="A447" s="85" t="s">
        <v>5021</v>
      </c>
      <c r="B447" s="85" t="s">
        <v>5106</v>
      </c>
      <c r="C447" s="85">
        <v>2</v>
      </c>
      <c r="D447" s="118">
        <v>0.0008927241597817815</v>
      </c>
      <c r="E447" s="118">
        <v>2.886490725172482</v>
      </c>
      <c r="F447" s="85" t="s">
        <v>5469</v>
      </c>
      <c r="G447" s="85" t="b">
        <v>0</v>
      </c>
      <c r="H447" s="85" t="b">
        <v>0</v>
      </c>
      <c r="I447" s="85" t="b">
        <v>0</v>
      </c>
      <c r="J447" s="85" t="b">
        <v>0</v>
      </c>
      <c r="K447" s="85" t="b">
        <v>1</v>
      </c>
      <c r="L447" s="85" t="b">
        <v>0</v>
      </c>
    </row>
    <row r="448" spans="1:12" ht="15">
      <c r="A448" s="85" t="s">
        <v>5106</v>
      </c>
      <c r="B448" s="85" t="s">
        <v>910</v>
      </c>
      <c r="C448" s="85">
        <v>2</v>
      </c>
      <c r="D448" s="118">
        <v>0.0008927241597817815</v>
      </c>
      <c r="E448" s="118">
        <v>1.5694726241243704</v>
      </c>
      <c r="F448" s="85" t="s">
        <v>5469</v>
      </c>
      <c r="G448" s="85" t="b">
        <v>0</v>
      </c>
      <c r="H448" s="85" t="b">
        <v>1</v>
      </c>
      <c r="I448" s="85" t="b">
        <v>0</v>
      </c>
      <c r="J448" s="85" t="b">
        <v>0</v>
      </c>
      <c r="K448" s="85" t="b">
        <v>0</v>
      </c>
      <c r="L448" s="85" t="b">
        <v>0</v>
      </c>
    </row>
    <row r="449" spans="1:12" ht="15">
      <c r="A449" s="85" t="s">
        <v>910</v>
      </c>
      <c r="B449" s="85" t="s">
        <v>5216</v>
      </c>
      <c r="C449" s="85">
        <v>2</v>
      </c>
      <c r="D449" s="118">
        <v>0.0008927241597817815</v>
      </c>
      <c r="E449" s="118">
        <v>1.7352230498418328</v>
      </c>
      <c r="F449" s="85" t="s">
        <v>5469</v>
      </c>
      <c r="G449" s="85" t="b">
        <v>0</v>
      </c>
      <c r="H449" s="85" t="b">
        <v>0</v>
      </c>
      <c r="I449" s="85" t="b">
        <v>0</v>
      </c>
      <c r="J449" s="85" t="b">
        <v>0</v>
      </c>
      <c r="K449" s="85" t="b">
        <v>0</v>
      </c>
      <c r="L449" s="85" t="b">
        <v>0</v>
      </c>
    </row>
    <row r="450" spans="1:12" ht="15">
      <c r="A450" s="85" t="s">
        <v>5216</v>
      </c>
      <c r="B450" s="85" t="s">
        <v>4903</v>
      </c>
      <c r="C450" s="85">
        <v>2</v>
      </c>
      <c r="D450" s="118">
        <v>0.0008927241597817815</v>
      </c>
      <c r="E450" s="118">
        <v>2.8195439355418688</v>
      </c>
      <c r="F450" s="85" t="s">
        <v>5469</v>
      </c>
      <c r="G450" s="85" t="b">
        <v>0</v>
      </c>
      <c r="H450" s="85" t="b">
        <v>0</v>
      </c>
      <c r="I450" s="85" t="b">
        <v>0</v>
      </c>
      <c r="J450" s="85" t="b">
        <v>0</v>
      </c>
      <c r="K450" s="85" t="b">
        <v>0</v>
      </c>
      <c r="L450" s="85" t="b">
        <v>0</v>
      </c>
    </row>
    <row r="451" spans="1:12" ht="15">
      <c r="A451" s="85" t="s">
        <v>4903</v>
      </c>
      <c r="B451" s="85" t="s">
        <v>5217</v>
      </c>
      <c r="C451" s="85">
        <v>2</v>
      </c>
      <c r="D451" s="118">
        <v>0.0008927241597817815</v>
      </c>
      <c r="E451" s="118">
        <v>2.8195439355418688</v>
      </c>
      <c r="F451" s="85" t="s">
        <v>5469</v>
      </c>
      <c r="G451" s="85" t="b">
        <v>0</v>
      </c>
      <c r="H451" s="85" t="b">
        <v>0</v>
      </c>
      <c r="I451" s="85" t="b">
        <v>0</v>
      </c>
      <c r="J451" s="85" t="b">
        <v>0</v>
      </c>
      <c r="K451" s="85" t="b">
        <v>0</v>
      </c>
      <c r="L451" s="85" t="b">
        <v>0</v>
      </c>
    </row>
    <row r="452" spans="1:12" ht="15">
      <c r="A452" s="85" t="s">
        <v>5217</v>
      </c>
      <c r="B452" s="85" t="s">
        <v>4086</v>
      </c>
      <c r="C452" s="85">
        <v>2</v>
      </c>
      <c r="D452" s="118">
        <v>0.0008927241597817815</v>
      </c>
      <c r="E452" s="118">
        <v>2.0114294617807817</v>
      </c>
      <c r="F452" s="85" t="s">
        <v>5469</v>
      </c>
      <c r="G452" s="85" t="b">
        <v>0</v>
      </c>
      <c r="H452" s="85" t="b">
        <v>0</v>
      </c>
      <c r="I452" s="85" t="b">
        <v>0</v>
      </c>
      <c r="J452" s="85" t="b">
        <v>0</v>
      </c>
      <c r="K452" s="85" t="b">
        <v>0</v>
      </c>
      <c r="L452" s="85" t="b">
        <v>0</v>
      </c>
    </row>
    <row r="453" spans="1:12" ht="15">
      <c r="A453" s="85" t="s">
        <v>4086</v>
      </c>
      <c r="B453" s="85" t="s">
        <v>4845</v>
      </c>
      <c r="C453" s="85">
        <v>2</v>
      </c>
      <c r="D453" s="118">
        <v>0.0008927241597817815</v>
      </c>
      <c r="E453" s="118">
        <v>1.2430380486862944</v>
      </c>
      <c r="F453" s="85" t="s">
        <v>5469</v>
      </c>
      <c r="G453" s="85" t="b">
        <v>0</v>
      </c>
      <c r="H453" s="85" t="b">
        <v>0</v>
      </c>
      <c r="I453" s="85" t="b">
        <v>0</v>
      </c>
      <c r="J453" s="85" t="b">
        <v>0</v>
      </c>
      <c r="K453" s="85" t="b">
        <v>0</v>
      </c>
      <c r="L453" s="85" t="b">
        <v>0</v>
      </c>
    </row>
    <row r="454" spans="1:12" ht="15">
      <c r="A454" s="85" t="s">
        <v>4105</v>
      </c>
      <c r="B454" s="85" t="s">
        <v>4904</v>
      </c>
      <c r="C454" s="85">
        <v>2</v>
      </c>
      <c r="D454" s="118">
        <v>0.0008927241597817815</v>
      </c>
      <c r="E454" s="118">
        <v>1.615423952885944</v>
      </c>
      <c r="F454" s="85" t="s">
        <v>5469</v>
      </c>
      <c r="G454" s="85" t="b">
        <v>0</v>
      </c>
      <c r="H454" s="85" t="b">
        <v>0</v>
      </c>
      <c r="I454" s="85" t="b">
        <v>0</v>
      </c>
      <c r="J454" s="85" t="b">
        <v>0</v>
      </c>
      <c r="K454" s="85" t="b">
        <v>0</v>
      </c>
      <c r="L454" s="85" t="b">
        <v>0</v>
      </c>
    </row>
    <row r="455" spans="1:12" ht="15">
      <c r="A455" s="85" t="s">
        <v>4927</v>
      </c>
      <c r="B455" s="85" t="s">
        <v>5218</v>
      </c>
      <c r="C455" s="85">
        <v>2</v>
      </c>
      <c r="D455" s="118">
        <v>0.0008927241597817815</v>
      </c>
      <c r="E455" s="118">
        <v>2.886490725172482</v>
      </c>
      <c r="F455" s="85" t="s">
        <v>5469</v>
      </c>
      <c r="G455" s="85" t="b">
        <v>0</v>
      </c>
      <c r="H455" s="85" t="b">
        <v>0</v>
      </c>
      <c r="I455" s="85" t="b">
        <v>0</v>
      </c>
      <c r="J455" s="85" t="b">
        <v>0</v>
      </c>
      <c r="K455" s="85" t="b">
        <v>0</v>
      </c>
      <c r="L455" s="85" t="b">
        <v>0</v>
      </c>
    </row>
    <row r="456" spans="1:12" ht="15">
      <c r="A456" s="85" t="s">
        <v>5218</v>
      </c>
      <c r="B456" s="85" t="s">
        <v>4084</v>
      </c>
      <c r="C456" s="85">
        <v>2</v>
      </c>
      <c r="D456" s="118">
        <v>0.0008927241597817815</v>
      </c>
      <c r="E456" s="118">
        <v>1.3222192947339193</v>
      </c>
      <c r="F456" s="85" t="s">
        <v>5469</v>
      </c>
      <c r="G456" s="85" t="b">
        <v>0</v>
      </c>
      <c r="H456" s="85" t="b">
        <v>0</v>
      </c>
      <c r="I456" s="85" t="b">
        <v>0</v>
      </c>
      <c r="J456" s="85" t="b">
        <v>0</v>
      </c>
      <c r="K456" s="85" t="b">
        <v>0</v>
      </c>
      <c r="L456" s="85" t="b">
        <v>0</v>
      </c>
    </row>
    <row r="457" spans="1:12" ht="15">
      <c r="A457" s="85" t="s">
        <v>4084</v>
      </c>
      <c r="B457" s="85" t="s">
        <v>4905</v>
      </c>
      <c r="C457" s="85">
        <v>2</v>
      </c>
      <c r="D457" s="118">
        <v>0.0008927241597817815</v>
      </c>
      <c r="E457" s="118">
        <v>0.8395405639581223</v>
      </c>
      <c r="F457" s="85" t="s">
        <v>5469</v>
      </c>
      <c r="G457" s="85" t="b">
        <v>0</v>
      </c>
      <c r="H457" s="85" t="b">
        <v>0</v>
      </c>
      <c r="I457" s="85" t="b">
        <v>0</v>
      </c>
      <c r="J457" s="85" t="b">
        <v>0</v>
      </c>
      <c r="K457" s="85" t="b">
        <v>0</v>
      </c>
      <c r="L457" s="85" t="b">
        <v>0</v>
      </c>
    </row>
    <row r="458" spans="1:12" ht="15">
      <c r="A458" s="85" t="s">
        <v>4085</v>
      </c>
      <c r="B458" s="85" t="s">
        <v>4906</v>
      </c>
      <c r="C458" s="85">
        <v>2</v>
      </c>
      <c r="D458" s="118">
        <v>0.0008927241597817815</v>
      </c>
      <c r="E458" s="118">
        <v>1.4578160995242757</v>
      </c>
      <c r="F458" s="85" t="s">
        <v>5469</v>
      </c>
      <c r="G458" s="85" t="b">
        <v>0</v>
      </c>
      <c r="H458" s="85" t="b">
        <v>0</v>
      </c>
      <c r="I458" s="85" t="b">
        <v>0</v>
      </c>
      <c r="J458" s="85" t="b">
        <v>0</v>
      </c>
      <c r="K458" s="85" t="b">
        <v>0</v>
      </c>
      <c r="L458" s="85" t="b">
        <v>0</v>
      </c>
    </row>
    <row r="459" spans="1:12" ht="15">
      <c r="A459" s="85" t="s">
        <v>4906</v>
      </c>
      <c r="B459" s="85" t="s">
        <v>4928</v>
      </c>
      <c r="C459" s="85">
        <v>2</v>
      </c>
      <c r="D459" s="118">
        <v>0.0008927241597817815</v>
      </c>
      <c r="E459" s="118">
        <v>2.342422680822206</v>
      </c>
      <c r="F459" s="85" t="s">
        <v>5469</v>
      </c>
      <c r="G459" s="85" t="b">
        <v>0</v>
      </c>
      <c r="H459" s="85" t="b">
        <v>0</v>
      </c>
      <c r="I459" s="85" t="b">
        <v>0</v>
      </c>
      <c r="J459" s="85" t="b">
        <v>0</v>
      </c>
      <c r="K459" s="85" t="b">
        <v>0</v>
      </c>
      <c r="L459" s="85" t="b">
        <v>0</v>
      </c>
    </row>
    <row r="460" spans="1:12" ht="15">
      <c r="A460" s="85" t="s">
        <v>4928</v>
      </c>
      <c r="B460" s="85" t="s">
        <v>4834</v>
      </c>
      <c r="C460" s="85">
        <v>2</v>
      </c>
      <c r="D460" s="118">
        <v>0.0008927241597817815</v>
      </c>
      <c r="E460" s="118">
        <v>2.0114294617807817</v>
      </c>
      <c r="F460" s="85" t="s">
        <v>5469</v>
      </c>
      <c r="G460" s="85" t="b">
        <v>0</v>
      </c>
      <c r="H460" s="85" t="b">
        <v>0</v>
      </c>
      <c r="I460" s="85" t="b">
        <v>0</v>
      </c>
      <c r="J460" s="85" t="b">
        <v>0</v>
      </c>
      <c r="K460" s="85" t="b">
        <v>0</v>
      </c>
      <c r="L460" s="85" t="b">
        <v>0</v>
      </c>
    </row>
    <row r="461" spans="1:12" ht="15">
      <c r="A461" s="85" t="s">
        <v>910</v>
      </c>
      <c r="B461" s="85" t="s">
        <v>4845</v>
      </c>
      <c r="C461" s="85">
        <v>2</v>
      </c>
      <c r="D461" s="118">
        <v>0.0008927241597817815</v>
      </c>
      <c r="E461" s="118">
        <v>0.9570717994581891</v>
      </c>
      <c r="F461" s="85" t="s">
        <v>5469</v>
      </c>
      <c r="G461" s="85" t="b">
        <v>0</v>
      </c>
      <c r="H461" s="85" t="b">
        <v>0</v>
      </c>
      <c r="I461" s="85" t="b">
        <v>0</v>
      </c>
      <c r="J461" s="85" t="b">
        <v>0</v>
      </c>
      <c r="K461" s="85" t="b">
        <v>0</v>
      </c>
      <c r="L461" s="85" t="b">
        <v>0</v>
      </c>
    </row>
    <row r="462" spans="1:12" ht="15">
      <c r="A462" s="85" t="s">
        <v>5108</v>
      </c>
      <c r="B462" s="85" t="s">
        <v>5024</v>
      </c>
      <c r="C462" s="85">
        <v>2</v>
      </c>
      <c r="D462" s="118">
        <v>0.0008927241597817815</v>
      </c>
      <c r="E462" s="118">
        <v>2.886490725172482</v>
      </c>
      <c r="F462" s="85" t="s">
        <v>5469</v>
      </c>
      <c r="G462" s="85" t="b">
        <v>0</v>
      </c>
      <c r="H462" s="85" t="b">
        <v>0</v>
      </c>
      <c r="I462" s="85" t="b">
        <v>0</v>
      </c>
      <c r="J462" s="85" t="b">
        <v>0</v>
      </c>
      <c r="K462" s="85" t="b">
        <v>0</v>
      </c>
      <c r="L462" s="85" t="b">
        <v>0</v>
      </c>
    </row>
    <row r="463" spans="1:12" ht="15">
      <c r="A463" s="85" t="s">
        <v>4084</v>
      </c>
      <c r="B463" s="85" t="s">
        <v>5110</v>
      </c>
      <c r="C463" s="85">
        <v>2</v>
      </c>
      <c r="D463" s="118">
        <v>0.0008927241597817815</v>
      </c>
      <c r="E463" s="118">
        <v>1.2075173492527167</v>
      </c>
      <c r="F463" s="85" t="s">
        <v>5469</v>
      </c>
      <c r="G463" s="85" t="b">
        <v>0</v>
      </c>
      <c r="H463" s="85" t="b">
        <v>0</v>
      </c>
      <c r="I463" s="85" t="b">
        <v>0</v>
      </c>
      <c r="J463" s="85" t="b">
        <v>0</v>
      </c>
      <c r="K463" s="85" t="b">
        <v>0</v>
      </c>
      <c r="L463" s="85" t="b">
        <v>0</v>
      </c>
    </row>
    <row r="464" spans="1:12" ht="15">
      <c r="A464" s="85" t="s">
        <v>4055</v>
      </c>
      <c r="B464" s="85" t="s">
        <v>5021</v>
      </c>
      <c r="C464" s="85">
        <v>2</v>
      </c>
      <c r="D464" s="118">
        <v>0.0008927241597817815</v>
      </c>
      <c r="E464" s="118">
        <v>2.761551988564182</v>
      </c>
      <c r="F464" s="85" t="s">
        <v>5469</v>
      </c>
      <c r="G464" s="85" t="b">
        <v>0</v>
      </c>
      <c r="H464" s="85" t="b">
        <v>0</v>
      </c>
      <c r="I464" s="85" t="b">
        <v>0</v>
      </c>
      <c r="J464" s="85" t="b">
        <v>0</v>
      </c>
      <c r="K464" s="85" t="b">
        <v>0</v>
      </c>
      <c r="L464" s="85" t="b">
        <v>0</v>
      </c>
    </row>
    <row r="465" spans="1:12" ht="15">
      <c r="A465" s="85" t="s">
        <v>5021</v>
      </c>
      <c r="B465" s="85" t="s">
        <v>5221</v>
      </c>
      <c r="C465" s="85">
        <v>2</v>
      </c>
      <c r="D465" s="118">
        <v>0.0008927241597817815</v>
      </c>
      <c r="E465" s="118">
        <v>3.062581984228163</v>
      </c>
      <c r="F465" s="85" t="s">
        <v>5469</v>
      </c>
      <c r="G465" s="85" t="b">
        <v>0</v>
      </c>
      <c r="H465" s="85" t="b">
        <v>0</v>
      </c>
      <c r="I465" s="85" t="b">
        <v>0</v>
      </c>
      <c r="J465" s="85" t="b">
        <v>0</v>
      </c>
      <c r="K465" s="85" t="b">
        <v>0</v>
      </c>
      <c r="L465" s="85" t="b">
        <v>0</v>
      </c>
    </row>
    <row r="466" spans="1:12" ht="15">
      <c r="A466" s="85" t="s">
        <v>5221</v>
      </c>
      <c r="B466" s="85" t="s">
        <v>5115</v>
      </c>
      <c r="C466" s="85">
        <v>2</v>
      </c>
      <c r="D466" s="118">
        <v>0.0008927241597817815</v>
      </c>
      <c r="E466" s="118">
        <v>3.187520720836463</v>
      </c>
      <c r="F466" s="85" t="s">
        <v>5469</v>
      </c>
      <c r="G466" s="85" t="b">
        <v>0</v>
      </c>
      <c r="H466" s="85" t="b">
        <v>0</v>
      </c>
      <c r="I466" s="85" t="b">
        <v>0</v>
      </c>
      <c r="J466" s="85" t="b">
        <v>0</v>
      </c>
      <c r="K466" s="85" t="b">
        <v>0</v>
      </c>
      <c r="L466" s="85" t="b">
        <v>0</v>
      </c>
    </row>
    <row r="467" spans="1:12" ht="15">
      <c r="A467" s="85" t="s">
        <v>4084</v>
      </c>
      <c r="B467" s="85" t="s">
        <v>4834</v>
      </c>
      <c r="C467" s="85">
        <v>2</v>
      </c>
      <c r="D467" s="118">
        <v>0.0008927241597817815</v>
      </c>
      <c r="E467" s="118">
        <v>0.508547344916698</v>
      </c>
      <c r="F467" s="85" t="s">
        <v>5469</v>
      </c>
      <c r="G467" s="85" t="b">
        <v>0</v>
      </c>
      <c r="H467" s="85" t="b">
        <v>0</v>
      </c>
      <c r="I467" s="85" t="b">
        <v>0</v>
      </c>
      <c r="J467" s="85" t="b">
        <v>0</v>
      </c>
      <c r="K467" s="85" t="b">
        <v>0</v>
      </c>
      <c r="L467" s="85" t="b">
        <v>0</v>
      </c>
    </row>
    <row r="468" spans="1:12" ht="15">
      <c r="A468" s="85" t="s">
        <v>5116</v>
      </c>
      <c r="B468" s="85" t="s">
        <v>5225</v>
      </c>
      <c r="C468" s="85">
        <v>2</v>
      </c>
      <c r="D468" s="118">
        <v>0.00101457398599671</v>
      </c>
      <c r="E468" s="118">
        <v>3.187520720836463</v>
      </c>
      <c r="F468" s="85" t="s">
        <v>5469</v>
      </c>
      <c r="G468" s="85" t="b">
        <v>0</v>
      </c>
      <c r="H468" s="85" t="b">
        <v>0</v>
      </c>
      <c r="I468" s="85" t="b">
        <v>0</v>
      </c>
      <c r="J468" s="85" t="b">
        <v>0</v>
      </c>
      <c r="K468" s="85" t="b">
        <v>0</v>
      </c>
      <c r="L468" s="85" t="b">
        <v>0</v>
      </c>
    </row>
    <row r="469" spans="1:12" ht="15">
      <c r="A469" s="85" t="s">
        <v>5228</v>
      </c>
      <c r="B469" s="85" t="s">
        <v>4117</v>
      </c>
      <c r="C469" s="85">
        <v>2</v>
      </c>
      <c r="D469" s="118">
        <v>0.0008927241597817815</v>
      </c>
      <c r="E469" s="118">
        <v>2.4093694704528197</v>
      </c>
      <c r="F469" s="85" t="s">
        <v>5469</v>
      </c>
      <c r="G469" s="85" t="b">
        <v>0</v>
      </c>
      <c r="H469" s="85" t="b">
        <v>0</v>
      </c>
      <c r="I469" s="85" t="b">
        <v>0</v>
      </c>
      <c r="J469" s="85" t="b">
        <v>0</v>
      </c>
      <c r="K469" s="85" t="b">
        <v>0</v>
      </c>
      <c r="L469" s="85" t="b">
        <v>0</v>
      </c>
    </row>
    <row r="470" spans="1:12" ht="15">
      <c r="A470" s="85" t="s">
        <v>4117</v>
      </c>
      <c r="B470" s="85" t="s">
        <v>5118</v>
      </c>
      <c r="C470" s="85">
        <v>2</v>
      </c>
      <c r="D470" s="118">
        <v>0.0008927241597817815</v>
      </c>
      <c r="E470" s="118">
        <v>2.166331421766525</v>
      </c>
      <c r="F470" s="85" t="s">
        <v>5469</v>
      </c>
      <c r="G470" s="85" t="b">
        <v>0</v>
      </c>
      <c r="H470" s="85" t="b">
        <v>0</v>
      </c>
      <c r="I470" s="85" t="b">
        <v>0</v>
      </c>
      <c r="J470" s="85" t="b">
        <v>0</v>
      </c>
      <c r="K470" s="85" t="b">
        <v>0</v>
      </c>
      <c r="L470" s="85" t="b">
        <v>0</v>
      </c>
    </row>
    <row r="471" spans="1:12" ht="15">
      <c r="A471" s="85" t="s">
        <v>5118</v>
      </c>
      <c r="B471" s="85" t="s">
        <v>4084</v>
      </c>
      <c r="C471" s="85">
        <v>2</v>
      </c>
      <c r="D471" s="118">
        <v>0.0008927241597817815</v>
      </c>
      <c r="E471" s="118">
        <v>1.146128035678238</v>
      </c>
      <c r="F471" s="85" t="s">
        <v>5469</v>
      </c>
      <c r="G471" s="85" t="b">
        <v>0</v>
      </c>
      <c r="H471" s="85" t="b">
        <v>0</v>
      </c>
      <c r="I471" s="85" t="b">
        <v>0</v>
      </c>
      <c r="J471" s="85" t="b">
        <v>0</v>
      </c>
      <c r="K471" s="85" t="b">
        <v>0</v>
      </c>
      <c r="L471" s="85" t="b">
        <v>0</v>
      </c>
    </row>
    <row r="472" spans="1:12" ht="15">
      <c r="A472" s="85" t="s">
        <v>413</v>
      </c>
      <c r="B472" s="85" t="s">
        <v>4875</v>
      </c>
      <c r="C472" s="85">
        <v>2</v>
      </c>
      <c r="D472" s="118">
        <v>0.0008927241597817815</v>
      </c>
      <c r="E472" s="118">
        <v>2.8195439355418688</v>
      </c>
      <c r="F472" s="85" t="s">
        <v>5469</v>
      </c>
      <c r="G472" s="85" t="b">
        <v>0</v>
      </c>
      <c r="H472" s="85" t="b">
        <v>0</v>
      </c>
      <c r="I472" s="85" t="b">
        <v>0</v>
      </c>
      <c r="J472" s="85" t="b">
        <v>0</v>
      </c>
      <c r="K472" s="85" t="b">
        <v>0</v>
      </c>
      <c r="L472" s="85" t="b">
        <v>0</v>
      </c>
    </row>
    <row r="473" spans="1:12" ht="15">
      <c r="A473" s="85" t="s">
        <v>4084</v>
      </c>
      <c r="B473" s="85" t="s">
        <v>4904</v>
      </c>
      <c r="C473" s="85">
        <v>2</v>
      </c>
      <c r="D473" s="118">
        <v>0.0008927241597817815</v>
      </c>
      <c r="E473" s="118">
        <v>0.8395405639581223</v>
      </c>
      <c r="F473" s="85" t="s">
        <v>5469</v>
      </c>
      <c r="G473" s="85" t="b">
        <v>0</v>
      </c>
      <c r="H473" s="85" t="b">
        <v>0</v>
      </c>
      <c r="I473" s="85" t="b">
        <v>0</v>
      </c>
      <c r="J473" s="85" t="b">
        <v>0</v>
      </c>
      <c r="K473" s="85" t="b">
        <v>0</v>
      </c>
      <c r="L473" s="85" t="b">
        <v>0</v>
      </c>
    </row>
    <row r="474" spans="1:12" ht="15">
      <c r="A474" s="85" t="s">
        <v>5230</v>
      </c>
      <c r="B474" s="85" t="s">
        <v>4846</v>
      </c>
      <c r="C474" s="85">
        <v>2</v>
      </c>
      <c r="D474" s="118">
        <v>0.0008927241597817815</v>
      </c>
      <c r="E474" s="118">
        <v>2.5854607295085006</v>
      </c>
      <c r="F474" s="85" t="s">
        <v>5469</v>
      </c>
      <c r="G474" s="85" t="b">
        <v>0</v>
      </c>
      <c r="H474" s="85" t="b">
        <v>0</v>
      </c>
      <c r="I474" s="85" t="b">
        <v>0</v>
      </c>
      <c r="J474" s="85" t="b">
        <v>0</v>
      </c>
      <c r="K474" s="85" t="b">
        <v>0</v>
      </c>
      <c r="L474" s="85" t="b">
        <v>0</v>
      </c>
    </row>
    <row r="475" spans="1:12" ht="15">
      <c r="A475" s="85" t="s">
        <v>5030</v>
      </c>
      <c r="B475" s="85" t="s">
        <v>5234</v>
      </c>
      <c r="C475" s="85">
        <v>2</v>
      </c>
      <c r="D475" s="118">
        <v>0.0008927241597817815</v>
      </c>
      <c r="E475" s="118">
        <v>3.062581984228163</v>
      </c>
      <c r="F475" s="85" t="s">
        <v>5469</v>
      </c>
      <c r="G475" s="85" t="b">
        <v>0</v>
      </c>
      <c r="H475" s="85" t="b">
        <v>0</v>
      </c>
      <c r="I475" s="85" t="b">
        <v>0</v>
      </c>
      <c r="J475" s="85" t="b">
        <v>0</v>
      </c>
      <c r="K475" s="85" t="b">
        <v>0</v>
      </c>
      <c r="L475" s="85" t="b">
        <v>0</v>
      </c>
    </row>
    <row r="476" spans="1:12" ht="15">
      <c r="A476" s="85" t="s">
        <v>5234</v>
      </c>
      <c r="B476" s="85" t="s">
        <v>5235</v>
      </c>
      <c r="C476" s="85">
        <v>2</v>
      </c>
      <c r="D476" s="118">
        <v>0.0008927241597817815</v>
      </c>
      <c r="E476" s="118">
        <v>3.3636119798921444</v>
      </c>
      <c r="F476" s="85" t="s">
        <v>5469</v>
      </c>
      <c r="G476" s="85" t="b">
        <v>0</v>
      </c>
      <c r="H476" s="85" t="b">
        <v>0</v>
      </c>
      <c r="I476" s="85" t="b">
        <v>0</v>
      </c>
      <c r="J476" s="85" t="b">
        <v>0</v>
      </c>
      <c r="K476" s="85" t="b">
        <v>0</v>
      </c>
      <c r="L476" s="85" t="b">
        <v>0</v>
      </c>
    </row>
    <row r="477" spans="1:12" ht="15">
      <c r="A477" s="85" t="s">
        <v>5235</v>
      </c>
      <c r="B477" s="85" t="s">
        <v>5236</v>
      </c>
      <c r="C477" s="85">
        <v>2</v>
      </c>
      <c r="D477" s="118">
        <v>0.0008927241597817815</v>
      </c>
      <c r="E477" s="118">
        <v>3.3636119798921444</v>
      </c>
      <c r="F477" s="85" t="s">
        <v>5469</v>
      </c>
      <c r="G477" s="85" t="b">
        <v>0</v>
      </c>
      <c r="H477" s="85" t="b">
        <v>0</v>
      </c>
      <c r="I477" s="85" t="b">
        <v>0</v>
      </c>
      <c r="J477" s="85" t="b">
        <v>0</v>
      </c>
      <c r="K477" s="85" t="b">
        <v>0</v>
      </c>
      <c r="L477" s="85" t="b">
        <v>0</v>
      </c>
    </row>
    <row r="478" spans="1:12" ht="15">
      <c r="A478" s="85" t="s">
        <v>5236</v>
      </c>
      <c r="B478" s="85" t="s">
        <v>4933</v>
      </c>
      <c r="C478" s="85">
        <v>2</v>
      </c>
      <c r="D478" s="118">
        <v>0.0008927241597817815</v>
      </c>
      <c r="E478" s="118">
        <v>2.886490725172482</v>
      </c>
      <c r="F478" s="85" t="s">
        <v>5469</v>
      </c>
      <c r="G478" s="85" t="b">
        <v>0</v>
      </c>
      <c r="H478" s="85" t="b">
        <v>0</v>
      </c>
      <c r="I478" s="85" t="b">
        <v>0</v>
      </c>
      <c r="J478" s="85" t="b">
        <v>0</v>
      </c>
      <c r="K478" s="85" t="b">
        <v>0</v>
      </c>
      <c r="L478" s="85" t="b">
        <v>0</v>
      </c>
    </row>
    <row r="479" spans="1:12" ht="15">
      <c r="A479" s="85" t="s">
        <v>4933</v>
      </c>
      <c r="B479" s="85" t="s">
        <v>4934</v>
      </c>
      <c r="C479" s="85">
        <v>2</v>
      </c>
      <c r="D479" s="118">
        <v>0.0008927241597817815</v>
      </c>
      <c r="E479" s="118">
        <v>2.4093694704528197</v>
      </c>
      <c r="F479" s="85" t="s">
        <v>5469</v>
      </c>
      <c r="G479" s="85" t="b">
        <v>0</v>
      </c>
      <c r="H479" s="85" t="b">
        <v>0</v>
      </c>
      <c r="I479" s="85" t="b">
        <v>0</v>
      </c>
      <c r="J479" s="85" t="b">
        <v>0</v>
      </c>
      <c r="K479" s="85" t="b">
        <v>0</v>
      </c>
      <c r="L479" s="85" t="b">
        <v>0</v>
      </c>
    </row>
    <row r="480" spans="1:12" ht="15">
      <c r="A480" s="85" t="s">
        <v>4934</v>
      </c>
      <c r="B480" s="85" t="s">
        <v>5030</v>
      </c>
      <c r="C480" s="85">
        <v>2</v>
      </c>
      <c r="D480" s="118">
        <v>0.0008927241597817815</v>
      </c>
      <c r="E480" s="118">
        <v>2.7895807121644256</v>
      </c>
      <c r="F480" s="85" t="s">
        <v>5469</v>
      </c>
      <c r="G480" s="85" t="b">
        <v>0</v>
      </c>
      <c r="H480" s="85" t="b">
        <v>0</v>
      </c>
      <c r="I480" s="85" t="b">
        <v>0</v>
      </c>
      <c r="J480" s="85" t="b">
        <v>0</v>
      </c>
      <c r="K480" s="85" t="b">
        <v>0</v>
      </c>
      <c r="L480" s="85" t="b">
        <v>0</v>
      </c>
    </row>
    <row r="481" spans="1:12" ht="15">
      <c r="A481" s="85" t="s">
        <v>5030</v>
      </c>
      <c r="B481" s="85" t="s">
        <v>5122</v>
      </c>
      <c r="C481" s="85">
        <v>2</v>
      </c>
      <c r="D481" s="118">
        <v>0.0008927241597817815</v>
      </c>
      <c r="E481" s="118">
        <v>2.886490725172482</v>
      </c>
      <c r="F481" s="85" t="s">
        <v>5469</v>
      </c>
      <c r="G481" s="85" t="b">
        <v>0</v>
      </c>
      <c r="H481" s="85" t="b">
        <v>0</v>
      </c>
      <c r="I481" s="85" t="b">
        <v>0</v>
      </c>
      <c r="J481" s="85" t="b">
        <v>0</v>
      </c>
      <c r="K481" s="85" t="b">
        <v>0</v>
      </c>
      <c r="L481" s="85" t="b">
        <v>0</v>
      </c>
    </row>
    <row r="482" spans="1:12" ht="15">
      <c r="A482" s="85" t="s">
        <v>5122</v>
      </c>
      <c r="B482" s="85" t="s">
        <v>4084</v>
      </c>
      <c r="C482" s="85">
        <v>2</v>
      </c>
      <c r="D482" s="118">
        <v>0.0008927241597817815</v>
      </c>
      <c r="E482" s="118">
        <v>1.146128035678238</v>
      </c>
      <c r="F482" s="85" t="s">
        <v>5469</v>
      </c>
      <c r="G482" s="85" t="b">
        <v>0</v>
      </c>
      <c r="H482" s="85" t="b">
        <v>0</v>
      </c>
      <c r="I482" s="85" t="b">
        <v>0</v>
      </c>
      <c r="J482" s="85" t="b">
        <v>0</v>
      </c>
      <c r="K482" s="85" t="b">
        <v>0</v>
      </c>
      <c r="L482" s="85" t="b">
        <v>0</v>
      </c>
    </row>
    <row r="483" spans="1:12" ht="15">
      <c r="A483" s="85" t="s">
        <v>4084</v>
      </c>
      <c r="B483" s="85" t="s">
        <v>4861</v>
      </c>
      <c r="C483" s="85">
        <v>2</v>
      </c>
      <c r="D483" s="118">
        <v>0.0008927241597817815</v>
      </c>
      <c r="E483" s="118">
        <v>0.6846386039723792</v>
      </c>
      <c r="F483" s="85" t="s">
        <v>5469</v>
      </c>
      <c r="G483" s="85" t="b">
        <v>0</v>
      </c>
      <c r="H483" s="85" t="b">
        <v>0</v>
      </c>
      <c r="I483" s="85" t="b">
        <v>0</v>
      </c>
      <c r="J483" s="85" t="b">
        <v>0</v>
      </c>
      <c r="K483" s="85" t="b">
        <v>0</v>
      </c>
      <c r="L483" s="85" t="b">
        <v>0</v>
      </c>
    </row>
    <row r="484" spans="1:12" ht="15">
      <c r="A484" s="85" t="s">
        <v>404</v>
      </c>
      <c r="B484" s="85" t="s">
        <v>4109</v>
      </c>
      <c r="C484" s="85">
        <v>2</v>
      </c>
      <c r="D484" s="118">
        <v>0.0008927241597817815</v>
      </c>
      <c r="E484" s="118">
        <v>2.8195439355418688</v>
      </c>
      <c r="F484" s="85" t="s">
        <v>5469</v>
      </c>
      <c r="G484" s="85" t="b">
        <v>0</v>
      </c>
      <c r="H484" s="85" t="b">
        <v>0</v>
      </c>
      <c r="I484" s="85" t="b">
        <v>0</v>
      </c>
      <c r="J484" s="85" t="b">
        <v>0</v>
      </c>
      <c r="K484" s="85" t="b">
        <v>0</v>
      </c>
      <c r="L484" s="85" t="b">
        <v>0</v>
      </c>
    </row>
    <row r="485" spans="1:12" ht="15">
      <c r="A485" s="85" t="s">
        <v>5032</v>
      </c>
      <c r="B485" s="85" t="s">
        <v>5237</v>
      </c>
      <c r="C485" s="85">
        <v>2</v>
      </c>
      <c r="D485" s="118">
        <v>0.0008927241597817815</v>
      </c>
      <c r="E485" s="118">
        <v>3.3636119798921444</v>
      </c>
      <c r="F485" s="85" t="s">
        <v>5469</v>
      </c>
      <c r="G485" s="85" t="b">
        <v>0</v>
      </c>
      <c r="H485" s="85" t="b">
        <v>0</v>
      </c>
      <c r="I485" s="85" t="b">
        <v>0</v>
      </c>
      <c r="J485" s="85" t="b">
        <v>0</v>
      </c>
      <c r="K485" s="85" t="b">
        <v>0</v>
      </c>
      <c r="L485" s="85" t="b">
        <v>0</v>
      </c>
    </row>
    <row r="486" spans="1:12" ht="15">
      <c r="A486" s="85" t="s">
        <v>5237</v>
      </c>
      <c r="B486" s="85" t="s">
        <v>5238</v>
      </c>
      <c r="C486" s="85">
        <v>2</v>
      </c>
      <c r="D486" s="118">
        <v>0.0008927241597817815</v>
      </c>
      <c r="E486" s="118">
        <v>3.3636119798921444</v>
      </c>
      <c r="F486" s="85" t="s">
        <v>5469</v>
      </c>
      <c r="G486" s="85" t="b">
        <v>0</v>
      </c>
      <c r="H486" s="85" t="b">
        <v>0</v>
      </c>
      <c r="I486" s="85" t="b">
        <v>0</v>
      </c>
      <c r="J486" s="85" t="b">
        <v>0</v>
      </c>
      <c r="K486" s="85" t="b">
        <v>0</v>
      </c>
      <c r="L486" s="85" t="b">
        <v>0</v>
      </c>
    </row>
    <row r="487" spans="1:12" ht="15">
      <c r="A487" s="85" t="s">
        <v>5238</v>
      </c>
      <c r="B487" s="85" t="s">
        <v>4084</v>
      </c>
      <c r="C487" s="85">
        <v>2</v>
      </c>
      <c r="D487" s="118">
        <v>0.0008927241597817815</v>
      </c>
      <c r="E487" s="118">
        <v>1.3222192947339193</v>
      </c>
      <c r="F487" s="85" t="s">
        <v>5469</v>
      </c>
      <c r="G487" s="85" t="b">
        <v>0</v>
      </c>
      <c r="H487" s="85" t="b">
        <v>0</v>
      </c>
      <c r="I487" s="85" t="b">
        <v>0</v>
      </c>
      <c r="J487" s="85" t="b">
        <v>0</v>
      </c>
      <c r="K487" s="85" t="b">
        <v>0</v>
      </c>
      <c r="L487" s="85" t="b">
        <v>0</v>
      </c>
    </row>
    <row r="488" spans="1:12" ht="15">
      <c r="A488" s="85" t="s">
        <v>5125</v>
      </c>
      <c r="B488" s="85" t="s">
        <v>5239</v>
      </c>
      <c r="C488" s="85">
        <v>2</v>
      </c>
      <c r="D488" s="118">
        <v>0.0008927241597817815</v>
      </c>
      <c r="E488" s="118">
        <v>3.3636119798921444</v>
      </c>
      <c r="F488" s="85" t="s">
        <v>5469</v>
      </c>
      <c r="G488" s="85" t="b">
        <v>0</v>
      </c>
      <c r="H488" s="85" t="b">
        <v>0</v>
      </c>
      <c r="I488" s="85" t="b">
        <v>0</v>
      </c>
      <c r="J488" s="85" t="b">
        <v>0</v>
      </c>
      <c r="K488" s="85" t="b">
        <v>0</v>
      </c>
      <c r="L488" s="85" t="b">
        <v>0</v>
      </c>
    </row>
    <row r="489" spans="1:12" ht="15">
      <c r="A489" s="85" t="s">
        <v>5239</v>
      </c>
      <c r="B489" s="85" t="s">
        <v>5240</v>
      </c>
      <c r="C489" s="85">
        <v>2</v>
      </c>
      <c r="D489" s="118">
        <v>0.0008927241597817815</v>
      </c>
      <c r="E489" s="118">
        <v>3.3636119798921444</v>
      </c>
      <c r="F489" s="85" t="s">
        <v>5469</v>
      </c>
      <c r="G489" s="85" t="b">
        <v>0</v>
      </c>
      <c r="H489" s="85" t="b">
        <v>0</v>
      </c>
      <c r="I489" s="85" t="b">
        <v>0</v>
      </c>
      <c r="J489" s="85" t="b">
        <v>0</v>
      </c>
      <c r="K489" s="85" t="b">
        <v>0</v>
      </c>
      <c r="L489" s="85" t="b">
        <v>0</v>
      </c>
    </row>
    <row r="490" spans="1:12" ht="15">
      <c r="A490" s="85" t="s">
        <v>5241</v>
      </c>
      <c r="B490" s="85" t="s">
        <v>5242</v>
      </c>
      <c r="C490" s="85">
        <v>2</v>
      </c>
      <c r="D490" s="118">
        <v>0.00101457398599671</v>
      </c>
      <c r="E490" s="118">
        <v>3.3636119798921444</v>
      </c>
      <c r="F490" s="85" t="s">
        <v>5469</v>
      </c>
      <c r="G490" s="85" t="b">
        <v>0</v>
      </c>
      <c r="H490" s="85" t="b">
        <v>0</v>
      </c>
      <c r="I490" s="85" t="b">
        <v>0</v>
      </c>
      <c r="J490" s="85" t="b">
        <v>0</v>
      </c>
      <c r="K490" s="85" t="b">
        <v>0</v>
      </c>
      <c r="L490" s="85" t="b">
        <v>0</v>
      </c>
    </row>
    <row r="491" spans="1:12" ht="15">
      <c r="A491" s="85" t="s">
        <v>5129</v>
      </c>
      <c r="B491" s="85" t="s">
        <v>5246</v>
      </c>
      <c r="C491" s="85">
        <v>2</v>
      </c>
      <c r="D491" s="118">
        <v>0.0008927241597817815</v>
      </c>
      <c r="E491" s="118">
        <v>3.187520720836463</v>
      </c>
      <c r="F491" s="85" t="s">
        <v>5469</v>
      </c>
      <c r="G491" s="85" t="b">
        <v>0</v>
      </c>
      <c r="H491" s="85" t="b">
        <v>0</v>
      </c>
      <c r="I491" s="85" t="b">
        <v>0</v>
      </c>
      <c r="J491" s="85" t="b">
        <v>0</v>
      </c>
      <c r="K491" s="85" t="b">
        <v>0</v>
      </c>
      <c r="L491" s="85" t="b">
        <v>0</v>
      </c>
    </row>
    <row r="492" spans="1:12" ht="15">
      <c r="A492" s="85" t="s">
        <v>5246</v>
      </c>
      <c r="B492" s="85" t="s">
        <v>5247</v>
      </c>
      <c r="C492" s="85">
        <v>2</v>
      </c>
      <c r="D492" s="118">
        <v>0.0008927241597817815</v>
      </c>
      <c r="E492" s="118">
        <v>3.3636119798921444</v>
      </c>
      <c r="F492" s="85" t="s">
        <v>5469</v>
      </c>
      <c r="G492" s="85" t="b">
        <v>0</v>
      </c>
      <c r="H492" s="85" t="b">
        <v>0</v>
      </c>
      <c r="I492" s="85" t="b">
        <v>0</v>
      </c>
      <c r="J492" s="85" t="b">
        <v>0</v>
      </c>
      <c r="K492" s="85" t="b">
        <v>0</v>
      </c>
      <c r="L492" s="85" t="b">
        <v>0</v>
      </c>
    </row>
    <row r="493" spans="1:12" ht="15">
      <c r="A493" s="85" t="s">
        <v>5247</v>
      </c>
      <c r="B493" s="85" t="s">
        <v>5248</v>
      </c>
      <c r="C493" s="85">
        <v>2</v>
      </c>
      <c r="D493" s="118">
        <v>0.0008927241597817815</v>
      </c>
      <c r="E493" s="118">
        <v>3.3636119798921444</v>
      </c>
      <c r="F493" s="85" t="s">
        <v>5469</v>
      </c>
      <c r="G493" s="85" t="b">
        <v>0</v>
      </c>
      <c r="H493" s="85" t="b">
        <v>0</v>
      </c>
      <c r="I493" s="85" t="b">
        <v>0</v>
      </c>
      <c r="J493" s="85" t="b">
        <v>0</v>
      </c>
      <c r="K493" s="85" t="b">
        <v>0</v>
      </c>
      <c r="L493" s="85" t="b">
        <v>0</v>
      </c>
    </row>
    <row r="494" spans="1:12" ht="15">
      <c r="A494" s="85" t="s">
        <v>5248</v>
      </c>
      <c r="B494" s="85" t="s">
        <v>4873</v>
      </c>
      <c r="C494" s="85">
        <v>2</v>
      </c>
      <c r="D494" s="118">
        <v>0.0008927241597817815</v>
      </c>
      <c r="E494" s="118">
        <v>2.761551988564182</v>
      </c>
      <c r="F494" s="85" t="s">
        <v>5469</v>
      </c>
      <c r="G494" s="85" t="b">
        <v>0</v>
      </c>
      <c r="H494" s="85" t="b">
        <v>0</v>
      </c>
      <c r="I494" s="85" t="b">
        <v>0</v>
      </c>
      <c r="J494" s="85" t="b">
        <v>0</v>
      </c>
      <c r="K494" s="85" t="b">
        <v>0</v>
      </c>
      <c r="L494" s="85" t="b">
        <v>0</v>
      </c>
    </row>
    <row r="495" spans="1:12" ht="15">
      <c r="A495" s="85" t="s">
        <v>4873</v>
      </c>
      <c r="B495" s="85" t="s">
        <v>5249</v>
      </c>
      <c r="C495" s="85">
        <v>2</v>
      </c>
      <c r="D495" s="118">
        <v>0.0008927241597817815</v>
      </c>
      <c r="E495" s="118">
        <v>2.761551988564182</v>
      </c>
      <c r="F495" s="85" t="s">
        <v>5469</v>
      </c>
      <c r="G495" s="85" t="b">
        <v>0</v>
      </c>
      <c r="H495" s="85" t="b">
        <v>0</v>
      </c>
      <c r="I495" s="85" t="b">
        <v>0</v>
      </c>
      <c r="J495" s="85" t="b">
        <v>0</v>
      </c>
      <c r="K495" s="85" t="b">
        <v>0</v>
      </c>
      <c r="L495" s="85" t="b">
        <v>0</v>
      </c>
    </row>
    <row r="496" spans="1:12" ht="15">
      <c r="A496" s="85" t="s">
        <v>5249</v>
      </c>
      <c r="B496" s="85" t="s">
        <v>5130</v>
      </c>
      <c r="C496" s="85">
        <v>2</v>
      </c>
      <c r="D496" s="118">
        <v>0.0008927241597817815</v>
      </c>
      <c r="E496" s="118">
        <v>3.187520720836463</v>
      </c>
      <c r="F496" s="85" t="s">
        <v>5469</v>
      </c>
      <c r="G496" s="85" t="b">
        <v>0</v>
      </c>
      <c r="H496" s="85" t="b">
        <v>0</v>
      </c>
      <c r="I496" s="85" t="b">
        <v>0</v>
      </c>
      <c r="J496" s="85" t="b">
        <v>0</v>
      </c>
      <c r="K496" s="85" t="b">
        <v>0</v>
      </c>
      <c r="L496" s="85" t="b">
        <v>0</v>
      </c>
    </row>
    <row r="497" spans="1:12" ht="15">
      <c r="A497" s="85" t="s">
        <v>5130</v>
      </c>
      <c r="B497" s="85" t="s">
        <v>5250</v>
      </c>
      <c r="C497" s="85">
        <v>2</v>
      </c>
      <c r="D497" s="118">
        <v>0.0008927241597817815</v>
      </c>
      <c r="E497" s="118">
        <v>3.187520720836463</v>
      </c>
      <c r="F497" s="85" t="s">
        <v>5469</v>
      </c>
      <c r="G497" s="85" t="b">
        <v>0</v>
      </c>
      <c r="H497" s="85" t="b">
        <v>0</v>
      </c>
      <c r="I497" s="85" t="b">
        <v>0</v>
      </c>
      <c r="J497" s="85" t="b">
        <v>0</v>
      </c>
      <c r="K497" s="85" t="b">
        <v>0</v>
      </c>
      <c r="L497" s="85" t="b">
        <v>0</v>
      </c>
    </row>
    <row r="498" spans="1:12" ht="15">
      <c r="A498" s="85" t="s">
        <v>5250</v>
      </c>
      <c r="B498" s="85" t="s">
        <v>5251</v>
      </c>
      <c r="C498" s="85">
        <v>2</v>
      </c>
      <c r="D498" s="118">
        <v>0.0008927241597817815</v>
      </c>
      <c r="E498" s="118">
        <v>3.3636119798921444</v>
      </c>
      <c r="F498" s="85" t="s">
        <v>5469</v>
      </c>
      <c r="G498" s="85" t="b">
        <v>0</v>
      </c>
      <c r="H498" s="85" t="b">
        <v>0</v>
      </c>
      <c r="I498" s="85" t="b">
        <v>0</v>
      </c>
      <c r="J498" s="85" t="b">
        <v>0</v>
      </c>
      <c r="K498" s="85" t="b">
        <v>0</v>
      </c>
      <c r="L498" s="85" t="b">
        <v>0</v>
      </c>
    </row>
    <row r="499" spans="1:12" ht="15">
      <c r="A499" s="85" t="s">
        <v>5251</v>
      </c>
      <c r="B499" s="85" t="s">
        <v>5131</v>
      </c>
      <c r="C499" s="85">
        <v>2</v>
      </c>
      <c r="D499" s="118">
        <v>0.0008927241597817815</v>
      </c>
      <c r="E499" s="118">
        <v>3.187520720836463</v>
      </c>
      <c r="F499" s="85" t="s">
        <v>5469</v>
      </c>
      <c r="G499" s="85" t="b">
        <v>0</v>
      </c>
      <c r="H499" s="85" t="b">
        <v>0</v>
      </c>
      <c r="I499" s="85" t="b">
        <v>0</v>
      </c>
      <c r="J499" s="85" t="b">
        <v>0</v>
      </c>
      <c r="K499" s="85" t="b">
        <v>0</v>
      </c>
      <c r="L499" s="85" t="b">
        <v>0</v>
      </c>
    </row>
    <row r="500" spans="1:12" ht="15">
      <c r="A500" s="85" t="s">
        <v>483</v>
      </c>
      <c r="B500" s="85" t="s">
        <v>4910</v>
      </c>
      <c r="C500" s="85">
        <v>2</v>
      </c>
      <c r="D500" s="118">
        <v>0.0008927241597817815</v>
      </c>
      <c r="E500" s="118">
        <v>2.9656719712201065</v>
      </c>
      <c r="F500" s="85" t="s">
        <v>5469</v>
      </c>
      <c r="G500" s="85" t="b">
        <v>0</v>
      </c>
      <c r="H500" s="85" t="b">
        <v>0</v>
      </c>
      <c r="I500" s="85" t="b">
        <v>0</v>
      </c>
      <c r="J500" s="85" t="b">
        <v>0</v>
      </c>
      <c r="K500" s="85" t="b">
        <v>0</v>
      </c>
      <c r="L500" s="85" t="b">
        <v>0</v>
      </c>
    </row>
    <row r="501" spans="1:12" ht="15">
      <c r="A501" s="85" t="s">
        <v>4910</v>
      </c>
      <c r="B501" s="85" t="s">
        <v>5253</v>
      </c>
      <c r="C501" s="85">
        <v>2</v>
      </c>
      <c r="D501" s="118">
        <v>0.0008927241597817815</v>
      </c>
      <c r="E501" s="118">
        <v>2.8195439355418688</v>
      </c>
      <c r="F501" s="85" t="s">
        <v>5469</v>
      </c>
      <c r="G501" s="85" t="b">
        <v>0</v>
      </c>
      <c r="H501" s="85" t="b">
        <v>0</v>
      </c>
      <c r="I501" s="85" t="b">
        <v>0</v>
      </c>
      <c r="J501" s="85" t="b">
        <v>0</v>
      </c>
      <c r="K501" s="85" t="b">
        <v>0</v>
      </c>
      <c r="L501" s="85" t="b">
        <v>0</v>
      </c>
    </row>
    <row r="502" spans="1:12" ht="15">
      <c r="A502" s="85" t="s">
        <v>5253</v>
      </c>
      <c r="B502" s="85" t="s">
        <v>5254</v>
      </c>
      <c r="C502" s="85">
        <v>2</v>
      </c>
      <c r="D502" s="118">
        <v>0.0008927241597817815</v>
      </c>
      <c r="E502" s="118">
        <v>3.3636119798921444</v>
      </c>
      <c r="F502" s="85" t="s">
        <v>5469</v>
      </c>
      <c r="G502" s="85" t="b">
        <v>0</v>
      </c>
      <c r="H502" s="85" t="b">
        <v>0</v>
      </c>
      <c r="I502" s="85" t="b">
        <v>0</v>
      </c>
      <c r="J502" s="85" t="b">
        <v>0</v>
      </c>
      <c r="K502" s="85" t="b">
        <v>1</v>
      </c>
      <c r="L502" s="85" t="b">
        <v>0</v>
      </c>
    </row>
    <row r="503" spans="1:12" ht="15">
      <c r="A503" s="85" t="s">
        <v>5254</v>
      </c>
      <c r="B503" s="85" t="s">
        <v>5255</v>
      </c>
      <c r="C503" s="85">
        <v>2</v>
      </c>
      <c r="D503" s="118">
        <v>0.0008927241597817815</v>
      </c>
      <c r="E503" s="118">
        <v>3.3636119798921444</v>
      </c>
      <c r="F503" s="85" t="s">
        <v>5469</v>
      </c>
      <c r="G503" s="85" t="b">
        <v>0</v>
      </c>
      <c r="H503" s="85" t="b">
        <v>1</v>
      </c>
      <c r="I503" s="85" t="b">
        <v>0</v>
      </c>
      <c r="J503" s="85" t="b">
        <v>0</v>
      </c>
      <c r="K503" s="85" t="b">
        <v>0</v>
      </c>
      <c r="L503" s="85" t="b">
        <v>0</v>
      </c>
    </row>
    <row r="504" spans="1:12" ht="15">
      <c r="A504" s="85" t="s">
        <v>5255</v>
      </c>
      <c r="B504" s="85" t="s">
        <v>5256</v>
      </c>
      <c r="C504" s="85">
        <v>2</v>
      </c>
      <c r="D504" s="118">
        <v>0.0008927241597817815</v>
      </c>
      <c r="E504" s="118">
        <v>3.3636119798921444</v>
      </c>
      <c r="F504" s="85" t="s">
        <v>5469</v>
      </c>
      <c r="G504" s="85" t="b">
        <v>0</v>
      </c>
      <c r="H504" s="85" t="b">
        <v>0</v>
      </c>
      <c r="I504" s="85" t="b">
        <v>0</v>
      </c>
      <c r="J504" s="85" t="b">
        <v>0</v>
      </c>
      <c r="K504" s="85" t="b">
        <v>0</v>
      </c>
      <c r="L504" s="85" t="b">
        <v>0</v>
      </c>
    </row>
    <row r="505" spans="1:12" ht="15">
      <c r="A505" s="85" t="s">
        <v>5256</v>
      </c>
      <c r="B505" s="85" t="s">
        <v>5257</v>
      </c>
      <c r="C505" s="85">
        <v>2</v>
      </c>
      <c r="D505" s="118">
        <v>0.0008927241597817815</v>
      </c>
      <c r="E505" s="118">
        <v>3.3636119798921444</v>
      </c>
      <c r="F505" s="85" t="s">
        <v>5469</v>
      </c>
      <c r="G505" s="85" t="b">
        <v>0</v>
      </c>
      <c r="H505" s="85" t="b">
        <v>0</v>
      </c>
      <c r="I505" s="85" t="b">
        <v>0</v>
      </c>
      <c r="J505" s="85" t="b">
        <v>0</v>
      </c>
      <c r="K505" s="85" t="b">
        <v>0</v>
      </c>
      <c r="L505" s="85" t="b">
        <v>0</v>
      </c>
    </row>
    <row r="506" spans="1:12" ht="15">
      <c r="A506" s="85" t="s">
        <v>5257</v>
      </c>
      <c r="B506" s="85" t="s">
        <v>5035</v>
      </c>
      <c r="C506" s="85">
        <v>2</v>
      </c>
      <c r="D506" s="118">
        <v>0.0008927241597817815</v>
      </c>
      <c r="E506" s="118">
        <v>3.062581984228163</v>
      </c>
      <c r="F506" s="85" t="s">
        <v>5469</v>
      </c>
      <c r="G506" s="85" t="b">
        <v>0</v>
      </c>
      <c r="H506" s="85" t="b">
        <v>0</v>
      </c>
      <c r="I506" s="85" t="b">
        <v>0</v>
      </c>
      <c r="J506" s="85" t="b">
        <v>0</v>
      </c>
      <c r="K506" s="85" t="b">
        <v>0</v>
      </c>
      <c r="L506" s="85" t="b">
        <v>0</v>
      </c>
    </row>
    <row r="507" spans="1:12" ht="15">
      <c r="A507" s="85" t="s">
        <v>5035</v>
      </c>
      <c r="B507" s="85" t="s">
        <v>5258</v>
      </c>
      <c r="C507" s="85">
        <v>2</v>
      </c>
      <c r="D507" s="118">
        <v>0.0008927241597817815</v>
      </c>
      <c r="E507" s="118">
        <v>3.062581984228163</v>
      </c>
      <c r="F507" s="85" t="s">
        <v>5469</v>
      </c>
      <c r="G507" s="85" t="b">
        <v>0</v>
      </c>
      <c r="H507" s="85" t="b">
        <v>0</v>
      </c>
      <c r="I507" s="85" t="b">
        <v>0</v>
      </c>
      <c r="J507" s="85" t="b">
        <v>0</v>
      </c>
      <c r="K507" s="85" t="b">
        <v>0</v>
      </c>
      <c r="L507" s="85" t="b">
        <v>0</v>
      </c>
    </row>
    <row r="508" spans="1:12" ht="15">
      <c r="A508" s="85" t="s">
        <v>5258</v>
      </c>
      <c r="B508" s="85" t="s">
        <v>5259</v>
      </c>
      <c r="C508" s="85">
        <v>2</v>
      </c>
      <c r="D508" s="118">
        <v>0.0008927241597817815</v>
      </c>
      <c r="E508" s="118">
        <v>3.3636119798921444</v>
      </c>
      <c r="F508" s="85" t="s">
        <v>5469</v>
      </c>
      <c r="G508" s="85" t="b">
        <v>0</v>
      </c>
      <c r="H508" s="85" t="b">
        <v>0</v>
      </c>
      <c r="I508" s="85" t="b">
        <v>0</v>
      </c>
      <c r="J508" s="85" t="b">
        <v>0</v>
      </c>
      <c r="K508" s="85" t="b">
        <v>0</v>
      </c>
      <c r="L508" s="85" t="b">
        <v>0</v>
      </c>
    </row>
    <row r="509" spans="1:12" ht="15">
      <c r="A509" s="85" t="s">
        <v>5259</v>
      </c>
      <c r="B509" s="85" t="s">
        <v>5260</v>
      </c>
      <c r="C509" s="85">
        <v>2</v>
      </c>
      <c r="D509" s="118">
        <v>0.0008927241597817815</v>
      </c>
      <c r="E509" s="118">
        <v>3.3636119798921444</v>
      </c>
      <c r="F509" s="85" t="s">
        <v>5469</v>
      </c>
      <c r="G509" s="85" t="b">
        <v>0</v>
      </c>
      <c r="H509" s="85" t="b">
        <v>0</v>
      </c>
      <c r="I509" s="85" t="b">
        <v>0</v>
      </c>
      <c r="J509" s="85" t="b">
        <v>0</v>
      </c>
      <c r="K509" s="85" t="b">
        <v>1</v>
      </c>
      <c r="L509" s="85" t="b">
        <v>0</v>
      </c>
    </row>
    <row r="510" spans="1:12" ht="15">
      <c r="A510" s="85" t="s">
        <v>5260</v>
      </c>
      <c r="B510" s="85" t="s">
        <v>5261</v>
      </c>
      <c r="C510" s="85">
        <v>2</v>
      </c>
      <c r="D510" s="118">
        <v>0.0008927241597817815</v>
      </c>
      <c r="E510" s="118">
        <v>3.3636119798921444</v>
      </c>
      <c r="F510" s="85" t="s">
        <v>5469</v>
      </c>
      <c r="G510" s="85" t="b">
        <v>0</v>
      </c>
      <c r="H510" s="85" t="b">
        <v>1</v>
      </c>
      <c r="I510" s="85" t="b">
        <v>0</v>
      </c>
      <c r="J510" s="85" t="b">
        <v>0</v>
      </c>
      <c r="K510" s="85" t="b">
        <v>0</v>
      </c>
      <c r="L510" s="85" t="b">
        <v>0</v>
      </c>
    </row>
    <row r="511" spans="1:12" ht="15">
      <c r="A511" s="85" t="s">
        <v>5261</v>
      </c>
      <c r="B511" s="85" t="s">
        <v>5262</v>
      </c>
      <c r="C511" s="85">
        <v>2</v>
      </c>
      <c r="D511" s="118">
        <v>0.0008927241597817815</v>
      </c>
      <c r="E511" s="118">
        <v>3.3636119798921444</v>
      </c>
      <c r="F511" s="85" t="s">
        <v>5469</v>
      </c>
      <c r="G511" s="85" t="b">
        <v>0</v>
      </c>
      <c r="H511" s="85" t="b">
        <v>0</v>
      </c>
      <c r="I511" s="85" t="b">
        <v>0</v>
      </c>
      <c r="J511" s="85" t="b">
        <v>0</v>
      </c>
      <c r="K511" s="85" t="b">
        <v>0</v>
      </c>
      <c r="L511" s="85" t="b">
        <v>0</v>
      </c>
    </row>
    <row r="512" spans="1:12" ht="15">
      <c r="A512" s="85" t="s">
        <v>4128</v>
      </c>
      <c r="B512" s="85" t="s">
        <v>4126</v>
      </c>
      <c r="C512" s="85">
        <v>2</v>
      </c>
      <c r="D512" s="118">
        <v>0.0008927241597817815</v>
      </c>
      <c r="E512" s="118">
        <v>1.6312182200691758</v>
      </c>
      <c r="F512" s="85" t="s">
        <v>5469</v>
      </c>
      <c r="G512" s="85" t="b">
        <v>0</v>
      </c>
      <c r="H512" s="85" t="b">
        <v>0</v>
      </c>
      <c r="I512" s="85" t="b">
        <v>0</v>
      </c>
      <c r="J512" s="85" t="b">
        <v>0</v>
      </c>
      <c r="K512" s="85" t="b">
        <v>0</v>
      </c>
      <c r="L512" s="85" t="b">
        <v>0</v>
      </c>
    </row>
    <row r="513" spans="1:12" ht="15">
      <c r="A513" s="85" t="s">
        <v>4126</v>
      </c>
      <c r="B513" s="85" t="s">
        <v>5036</v>
      </c>
      <c r="C513" s="85">
        <v>2</v>
      </c>
      <c r="D513" s="118">
        <v>0.0008927241597817815</v>
      </c>
      <c r="E513" s="118">
        <v>2.2332782113971383</v>
      </c>
      <c r="F513" s="85" t="s">
        <v>5469</v>
      </c>
      <c r="G513" s="85" t="b">
        <v>0</v>
      </c>
      <c r="H513" s="85" t="b">
        <v>0</v>
      </c>
      <c r="I513" s="85" t="b">
        <v>0</v>
      </c>
      <c r="J513" s="85" t="b">
        <v>0</v>
      </c>
      <c r="K513" s="85" t="b">
        <v>0</v>
      </c>
      <c r="L513" s="85" t="b">
        <v>0</v>
      </c>
    </row>
    <row r="514" spans="1:12" ht="15">
      <c r="A514" s="85" t="s">
        <v>4116</v>
      </c>
      <c r="B514" s="85" t="s">
        <v>4127</v>
      </c>
      <c r="C514" s="85">
        <v>2</v>
      </c>
      <c r="D514" s="118">
        <v>0.0008927241597817815</v>
      </c>
      <c r="E514" s="118">
        <v>1.6476086362573452</v>
      </c>
      <c r="F514" s="85" t="s">
        <v>5469</v>
      </c>
      <c r="G514" s="85" t="b">
        <v>0</v>
      </c>
      <c r="H514" s="85" t="b">
        <v>0</v>
      </c>
      <c r="I514" s="85" t="b">
        <v>0</v>
      </c>
      <c r="J514" s="85" t="b">
        <v>0</v>
      </c>
      <c r="K514" s="85" t="b">
        <v>0</v>
      </c>
      <c r="L514" s="85" t="b">
        <v>0</v>
      </c>
    </row>
    <row r="515" spans="1:12" ht="15">
      <c r="A515" s="85" t="s">
        <v>4127</v>
      </c>
      <c r="B515" s="85" t="s">
        <v>4976</v>
      </c>
      <c r="C515" s="85">
        <v>2</v>
      </c>
      <c r="D515" s="118">
        <v>0.0008927241597817815</v>
      </c>
      <c r="E515" s="118">
        <v>2.1527586145772513</v>
      </c>
      <c r="F515" s="85" t="s">
        <v>5469</v>
      </c>
      <c r="G515" s="85" t="b">
        <v>0</v>
      </c>
      <c r="H515" s="85" t="b">
        <v>0</v>
      </c>
      <c r="I515" s="85" t="b">
        <v>0</v>
      </c>
      <c r="J515" s="85" t="b">
        <v>0</v>
      </c>
      <c r="K515" s="85" t="b">
        <v>0</v>
      </c>
      <c r="L515" s="85" t="b">
        <v>0</v>
      </c>
    </row>
    <row r="516" spans="1:12" ht="15">
      <c r="A516" s="85" t="s">
        <v>4976</v>
      </c>
      <c r="B516" s="85" t="s">
        <v>5264</v>
      </c>
      <c r="C516" s="85">
        <v>2</v>
      </c>
      <c r="D516" s="118">
        <v>0.0008927241597817815</v>
      </c>
      <c r="E516" s="118">
        <v>2.9656719712201065</v>
      </c>
      <c r="F516" s="85" t="s">
        <v>5469</v>
      </c>
      <c r="G516" s="85" t="b">
        <v>0</v>
      </c>
      <c r="H516" s="85" t="b">
        <v>0</v>
      </c>
      <c r="I516" s="85" t="b">
        <v>0</v>
      </c>
      <c r="J516" s="85" t="b">
        <v>0</v>
      </c>
      <c r="K516" s="85" t="b">
        <v>0</v>
      </c>
      <c r="L516" s="85" t="b">
        <v>0</v>
      </c>
    </row>
    <row r="517" spans="1:12" ht="15">
      <c r="A517" s="85" t="s">
        <v>5264</v>
      </c>
      <c r="B517" s="85" t="s">
        <v>5265</v>
      </c>
      <c r="C517" s="85">
        <v>2</v>
      </c>
      <c r="D517" s="118">
        <v>0.0008927241597817815</v>
      </c>
      <c r="E517" s="118">
        <v>3.3636119798921444</v>
      </c>
      <c r="F517" s="85" t="s">
        <v>5469</v>
      </c>
      <c r="G517" s="85" t="b">
        <v>0</v>
      </c>
      <c r="H517" s="85" t="b">
        <v>0</v>
      </c>
      <c r="I517" s="85" t="b">
        <v>0</v>
      </c>
      <c r="J517" s="85" t="b">
        <v>0</v>
      </c>
      <c r="K517" s="85" t="b">
        <v>0</v>
      </c>
      <c r="L517" s="85" t="b">
        <v>0</v>
      </c>
    </row>
    <row r="518" spans="1:12" ht="15">
      <c r="A518" s="85" t="s">
        <v>5265</v>
      </c>
      <c r="B518" s="85" t="s">
        <v>4129</v>
      </c>
      <c r="C518" s="85">
        <v>2</v>
      </c>
      <c r="D518" s="118">
        <v>0.0008927241597817815</v>
      </c>
      <c r="E518" s="118">
        <v>2.4341930541778516</v>
      </c>
      <c r="F518" s="85" t="s">
        <v>5469</v>
      </c>
      <c r="G518" s="85" t="b">
        <v>0</v>
      </c>
      <c r="H518" s="85" t="b">
        <v>0</v>
      </c>
      <c r="I518" s="85" t="b">
        <v>0</v>
      </c>
      <c r="J518" s="85" t="b">
        <v>0</v>
      </c>
      <c r="K518" s="85" t="b">
        <v>0</v>
      </c>
      <c r="L518" s="85" t="b">
        <v>0</v>
      </c>
    </row>
    <row r="519" spans="1:12" ht="15">
      <c r="A519" s="85" t="s">
        <v>4129</v>
      </c>
      <c r="B519" s="85" t="s">
        <v>4976</v>
      </c>
      <c r="C519" s="85">
        <v>2</v>
      </c>
      <c r="D519" s="118">
        <v>0.0008927241597817815</v>
      </c>
      <c r="E519" s="118">
        <v>2.1527586145772513</v>
      </c>
      <c r="F519" s="85" t="s">
        <v>5469</v>
      </c>
      <c r="G519" s="85" t="b">
        <v>0</v>
      </c>
      <c r="H519" s="85" t="b">
        <v>0</v>
      </c>
      <c r="I519" s="85" t="b">
        <v>0</v>
      </c>
      <c r="J519" s="85" t="b">
        <v>0</v>
      </c>
      <c r="K519" s="85" t="b">
        <v>0</v>
      </c>
      <c r="L519" s="85" t="b">
        <v>0</v>
      </c>
    </row>
    <row r="520" spans="1:12" ht="15">
      <c r="A520" s="85" t="s">
        <v>4976</v>
      </c>
      <c r="B520" s="85" t="s">
        <v>4085</v>
      </c>
      <c r="C520" s="85">
        <v>2</v>
      </c>
      <c r="D520" s="118">
        <v>0.0008927241597817815</v>
      </c>
      <c r="E520" s="118">
        <v>1.5424260972832988</v>
      </c>
      <c r="F520" s="85" t="s">
        <v>5469</v>
      </c>
      <c r="G520" s="85" t="b">
        <v>0</v>
      </c>
      <c r="H520" s="85" t="b">
        <v>0</v>
      </c>
      <c r="I520" s="85" t="b">
        <v>0</v>
      </c>
      <c r="J520" s="85" t="b">
        <v>0</v>
      </c>
      <c r="K520" s="85" t="b">
        <v>0</v>
      </c>
      <c r="L520" s="85" t="b">
        <v>0</v>
      </c>
    </row>
    <row r="521" spans="1:12" ht="15">
      <c r="A521" s="85" t="s">
        <v>4013</v>
      </c>
      <c r="B521" s="85" t="s">
        <v>5267</v>
      </c>
      <c r="C521" s="85">
        <v>2</v>
      </c>
      <c r="D521" s="118">
        <v>0.0008927241597817815</v>
      </c>
      <c r="E521" s="118">
        <v>2.2332782113971383</v>
      </c>
      <c r="F521" s="85" t="s">
        <v>5469</v>
      </c>
      <c r="G521" s="85" t="b">
        <v>0</v>
      </c>
      <c r="H521" s="85" t="b">
        <v>0</v>
      </c>
      <c r="I521" s="85" t="b">
        <v>0</v>
      </c>
      <c r="J521" s="85" t="b">
        <v>0</v>
      </c>
      <c r="K521" s="85" t="b">
        <v>1</v>
      </c>
      <c r="L521" s="85" t="b">
        <v>0</v>
      </c>
    </row>
    <row r="522" spans="1:12" ht="15">
      <c r="A522" s="85" t="s">
        <v>4967</v>
      </c>
      <c r="B522" s="85" t="s">
        <v>4105</v>
      </c>
      <c r="C522" s="85">
        <v>2</v>
      </c>
      <c r="D522" s="118">
        <v>0.0008927241597817815</v>
      </c>
      <c r="E522" s="118">
        <v>1.7481880270062005</v>
      </c>
      <c r="F522" s="85" t="s">
        <v>5469</v>
      </c>
      <c r="G522" s="85" t="b">
        <v>0</v>
      </c>
      <c r="H522" s="85" t="b">
        <v>0</v>
      </c>
      <c r="I522" s="85" t="b">
        <v>0</v>
      </c>
      <c r="J522" s="85" t="b">
        <v>0</v>
      </c>
      <c r="K522" s="85" t="b">
        <v>0</v>
      </c>
      <c r="L522" s="85" t="b">
        <v>0</v>
      </c>
    </row>
    <row r="523" spans="1:12" ht="15">
      <c r="A523" s="85" t="s">
        <v>4084</v>
      </c>
      <c r="B523" s="85" t="s">
        <v>5268</v>
      </c>
      <c r="C523" s="85">
        <v>2</v>
      </c>
      <c r="D523" s="118">
        <v>0.0008927241597817815</v>
      </c>
      <c r="E523" s="118">
        <v>1.383608608308398</v>
      </c>
      <c r="F523" s="85" t="s">
        <v>5469</v>
      </c>
      <c r="G523" s="85" t="b">
        <v>0</v>
      </c>
      <c r="H523" s="85" t="b">
        <v>0</v>
      </c>
      <c r="I523" s="85" t="b">
        <v>0</v>
      </c>
      <c r="J523" s="85" t="b">
        <v>0</v>
      </c>
      <c r="K523" s="85" t="b">
        <v>0</v>
      </c>
      <c r="L523" s="85" t="b">
        <v>0</v>
      </c>
    </row>
    <row r="524" spans="1:12" ht="15">
      <c r="A524" s="85" t="s">
        <v>4084</v>
      </c>
      <c r="B524" s="85" t="s">
        <v>5270</v>
      </c>
      <c r="C524" s="85">
        <v>2</v>
      </c>
      <c r="D524" s="118">
        <v>0.0008927241597817815</v>
      </c>
      <c r="E524" s="118">
        <v>1.383608608308398</v>
      </c>
      <c r="F524" s="85" t="s">
        <v>5469</v>
      </c>
      <c r="G524" s="85" t="b">
        <v>0</v>
      </c>
      <c r="H524" s="85" t="b">
        <v>0</v>
      </c>
      <c r="I524" s="85" t="b">
        <v>0</v>
      </c>
      <c r="J524" s="85" t="b">
        <v>0</v>
      </c>
      <c r="K524" s="85" t="b">
        <v>0</v>
      </c>
      <c r="L524" s="85" t="b">
        <v>0</v>
      </c>
    </row>
    <row r="525" spans="1:12" ht="15">
      <c r="A525" s="85" t="s">
        <v>5270</v>
      </c>
      <c r="B525" s="85" t="s">
        <v>5037</v>
      </c>
      <c r="C525" s="85">
        <v>2</v>
      </c>
      <c r="D525" s="118">
        <v>0.0008927241597817815</v>
      </c>
      <c r="E525" s="118">
        <v>3.187520720836463</v>
      </c>
      <c r="F525" s="85" t="s">
        <v>5469</v>
      </c>
      <c r="G525" s="85" t="b">
        <v>0</v>
      </c>
      <c r="H525" s="85" t="b">
        <v>0</v>
      </c>
      <c r="I525" s="85" t="b">
        <v>0</v>
      </c>
      <c r="J525" s="85" t="b">
        <v>0</v>
      </c>
      <c r="K525" s="85" t="b">
        <v>0</v>
      </c>
      <c r="L525" s="85" t="b">
        <v>0</v>
      </c>
    </row>
    <row r="526" spans="1:12" ht="15">
      <c r="A526" s="85" t="s">
        <v>5037</v>
      </c>
      <c r="B526" s="85" t="s">
        <v>5038</v>
      </c>
      <c r="C526" s="85">
        <v>2</v>
      </c>
      <c r="D526" s="118">
        <v>0.0008927241597817815</v>
      </c>
      <c r="E526" s="118">
        <v>2.761551988564182</v>
      </c>
      <c r="F526" s="85" t="s">
        <v>5469</v>
      </c>
      <c r="G526" s="85" t="b">
        <v>0</v>
      </c>
      <c r="H526" s="85" t="b">
        <v>0</v>
      </c>
      <c r="I526" s="85" t="b">
        <v>0</v>
      </c>
      <c r="J526" s="85" t="b">
        <v>0</v>
      </c>
      <c r="K526" s="85" t="b">
        <v>0</v>
      </c>
      <c r="L526" s="85" t="b">
        <v>0</v>
      </c>
    </row>
    <row r="527" spans="1:12" ht="15">
      <c r="A527" s="85" t="s">
        <v>5038</v>
      </c>
      <c r="B527" s="85" t="s">
        <v>5271</v>
      </c>
      <c r="C527" s="85">
        <v>2</v>
      </c>
      <c r="D527" s="118">
        <v>0.0008927241597817815</v>
      </c>
      <c r="E527" s="118">
        <v>3.062581984228163</v>
      </c>
      <c r="F527" s="85" t="s">
        <v>5469</v>
      </c>
      <c r="G527" s="85" t="b">
        <v>0</v>
      </c>
      <c r="H527" s="85" t="b">
        <v>0</v>
      </c>
      <c r="I527" s="85" t="b">
        <v>0</v>
      </c>
      <c r="J527" s="85" t="b">
        <v>0</v>
      </c>
      <c r="K527" s="85" t="b">
        <v>0</v>
      </c>
      <c r="L527" s="85" t="b">
        <v>0</v>
      </c>
    </row>
    <row r="528" spans="1:12" ht="15">
      <c r="A528" s="85" t="s">
        <v>5271</v>
      </c>
      <c r="B528" s="85" t="s">
        <v>5272</v>
      </c>
      <c r="C528" s="85">
        <v>2</v>
      </c>
      <c r="D528" s="118">
        <v>0.0008927241597817815</v>
      </c>
      <c r="E528" s="118">
        <v>3.3636119798921444</v>
      </c>
      <c r="F528" s="85" t="s">
        <v>5469</v>
      </c>
      <c r="G528" s="85" t="b">
        <v>0</v>
      </c>
      <c r="H528" s="85" t="b">
        <v>0</v>
      </c>
      <c r="I528" s="85" t="b">
        <v>0</v>
      </c>
      <c r="J528" s="85" t="b">
        <v>0</v>
      </c>
      <c r="K528" s="85" t="b">
        <v>0</v>
      </c>
      <c r="L528" s="85" t="b">
        <v>0</v>
      </c>
    </row>
    <row r="529" spans="1:12" ht="15">
      <c r="A529" s="85" t="s">
        <v>5272</v>
      </c>
      <c r="B529" s="85" t="s">
        <v>4105</v>
      </c>
      <c r="C529" s="85">
        <v>2</v>
      </c>
      <c r="D529" s="118">
        <v>0.0008927241597817815</v>
      </c>
      <c r="E529" s="118">
        <v>2.146128035678238</v>
      </c>
      <c r="F529" s="85" t="s">
        <v>5469</v>
      </c>
      <c r="G529" s="85" t="b">
        <v>0</v>
      </c>
      <c r="H529" s="85" t="b">
        <v>0</v>
      </c>
      <c r="I529" s="85" t="b">
        <v>0</v>
      </c>
      <c r="J529" s="85" t="b">
        <v>0</v>
      </c>
      <c r="K529" s="85" t="b">
        <v>0</v>
      </c>
      <c r="L529" s="85" t="b">
        <v>0</v>
      </c>
    </row>
    <row r="530" spans="1:12" ht="15">
      <c r="A530" s="85" t="s">
        <v>4105</v>
      </c>
      <c r="B530" s="85" t="s">
        <v>5273</v>
      </c>
      <c r="C530" s="85">
        <v>2</v>
      </c>
      <c r="D530" s="118">
        <v>0.0008927241597817815</v>
      </c>
      <c r="E530" s="118">
        <v>2.1594919972362194</v>
      </c>
      <c r="F530" s="85" t="s">
        <v>5469</v>
      </c>
      <c r="G530" s="85" t="b">
        <v>0</v>
      </c>
      <c r="H530" s="85" t="b">
        <v>0</v>
      </c>
      <c r="I530" s="85" t="b">
        <v>0</v>
      </c>
      <c r="J530" s="85" t="b">
        <v>0</v>
      </c>
      <c r="K530" s="85" t="b">
        <v>1</v>
      </c>
      <c r="L530" s="85" t="b">
        <v>0</v>
      </c>
    </row>
    <row r="531" spans="1:12" ht="15">
      <c r="A531" s="85" t="s">
        <v>5273</v>
      </c>
      <c r="B531" s="85" t="s">
        <v>4912</v>
      </c>
      <c r="C531" s="85">
        <v>2</v>
      </c>
      <c r="D531" s="118">
        <v>0.0008927241597817815</v>
      </c>
      <c r="E531" s="118">
        <v>2.8195439355418688</v>
      </c>
      <c r="F531" s="85" t="s">
        <v>5469</v>
      </c>
      <c r="G531" s="85" t="b">
        <v>0</v>
      </c>
      <c r="H531" s="85" t="b">
        <v>1</v>
      </c>
      <c r="I531" s="85" t="b">
        <v>0</v>
      </c>
      <c r="J531" s="85" t="b">
        <v>0</v>
      </c>
      <c r="K531" s="85" t="b">
        <v>0</v>
      </c>
      <c r="L531" s="85" t="b">
        <v>0</v>
      </c>
    </row>
    <row r="532" spans="1:12" ht="15">
      <c r="A532" s="85" t="s">
        <v>4912</v>
      </c>
      <c r="B532" s="85" t="s">
        <v>4085</v>
      </c>
      <c r="C532" s="85">
        <v>2</v>
      </c>
      <c r="D532" s="118">
        <v>0.0008927241597817815</v>
      </c>
      <c r="E532" s="118">
        <v>1.3962980616050609</v>
      </c>
      <c r="F532" s="85" t="s">
        <v>5469</v>
      </c>
      <c r="G532" s="85" t="b">
        <v>0</v>
      </c>
      <c r="H532" s="85" t="b">
        <v>0</v>
      </c>
      <c r="I532" s="85" t="b">
        <v>0</v>
      </c>
      <c r="J532" s="85" t="b">
        <v>0</v>
      </c>
      <c r="K532" s="85" t="b">
        <v>0</v>
      </c>
      <c r="L532" s="85" t="b">
        <v>0</v>
      </c>
    </row>
    <row r="533" spans="1:12" ht="15">
      <c r="A533" s="85" t="s">
        <v>4085</v>
      </c>
      <c r="B533" s="85" t="s">
        <v>5274</v>
      </c>
      <c r="C533" s="85">
        <v>2</v>
      </c>
      <c r="D533" s="118">
        <v>0.0008927241597817815</v>
      </c>
      <c r="E533" s="118">
        <v>2.0018841438745514</v>
      </c>
      <c r="F533" s="85" t="s">
        <v>5469</v>
      </c>
      <c r="G533" s="85" t="b">
        <v>0</v>
      </c>
      <c r="H533" s="85" t="b">
        <v>0</v>
      </c>
      <c r="I533" s="85" t="b">
        <v>0</v>
      </c>
      <c r="J533" s="85" t="b">
        <v>0</v>
      </c>
      <c r="K533" s="85" t="b">
        <v>0</v>
      </c>
      <c r="L533" s="85" t="b">
        <v>0</v>
      </c>
    </row>
    <row r="534" spans="1:12" ht="15">
      <c r="A534" s="85" t="s">
        <v>5274</v>
      </c>
      <c r="B534" s="85" t="s">
        <v>4868</v>
      </c>
      <c r="C534" s="85">
        <v>2</v>
      </c>
      <c r="D534" s="118">
        <v>0.0008927241597817815</v>
      </c>
      <c r="E534" s="118">
        <v>2.7103994661168005</v>
      </c>
      <c r="F534" s="85" t="s">
        <v>5469</v>
      </c>
      <c r="G534" s="85" t="b">
        <v>0</v>
      </c>
      <c r="H534" s="85" t="b">
        <v>0</v>
      </c>
      <c r="I534" s="85" t="b">
        <v>0</v>
      </c>
      <c r="J534" s="85" t="b">
        <v>0</v>
      </c>
      <c r="K534" s="85" t="b">
        <v>0</v>
      </c>
      <c r="L534" s="85" t="b">
        <v>0</v>
      </c>
    </row>
    <row r="535" spans="1:12" ht="15">
      <c r="A535" s="85" t="s">
        <v>4868</v>
      </c>
      <c r="B535" s="85" t="s">
        <v>5109</v>
      </c>
      <c r="C535" s="85">
        <v>2</v>
      </c>
      <c r="D535" s="118">
        <v>0.0008927241597817815</v>
      </c>
      <c r="E535" s="118">
        <v>2.5854607295085006</v>
      </c>
      <c r="F535" s="85" t="s">
        <v>5469</v>
      </c>
      <c r="G535" s="85" t="b">
        <v>0</v>
      </c>
      <c r="H535" s="85" t="b">
        <v>0</v>
      </c>
      <c r="I535" s="85" t="b">
        <v>0</v>
      </c>
      <c r="J535" s="85" t="b">
        <v>0</v>
      </c>
      <c r="K535" s="85" t="b">
        <v>0</v>
      </c>
      <c r="L535" s="85" t="b">
        <v>0</v>
      </c>
    </row>
    <row r="536" spans="1:12" ht="15">
      <c r="A536" s="85" t="s">
        <v>5109</v>
      </c>
      <c r="B536" s="85" t="s">
        <v>5275</v>
      </c>
      <c r="C536" s="85">
        <v>2</v>
      </c>
      <c r="D536" s="118">
        <v>0.0008927241597817815</v>
      </c>
      <c r="E536" s="118">
        <v>3.187520720836463</v>
      </c>
      <c r="F536" s="85" t="s">
        <v>5469</v>
      </c>
      <c r="G536" s="85" t="b">
        <v>0</v>
      </c>
      <c r="H536" s="85" t="b">
        <v>0</v>
      </c>
      <c r="I536" s="85" t="b">
        <v>0</v>
      </c>
      <c r="J536" s="85" t="b">
        <v>0</v>
      </c>
      <c r="K536" s="85" t="b">
        <v>0</v>
      </c>
      <c r="L536" s="85" t="b">
        <v>0</v>
      </c>
    </row>
    <row r="537" spans="1:12" ht="15">
      <c r="A537" s="85" t="s">
        <v>5275</v>
      </c>
      <c r="B537" s="85" t="s">
        <v>4857</v>
      </c>
      <c r="C537" s="85">
        <v>2</v>
      </c>
      <c r="D537" s="118">
        <v>0.0008927241597817815</v>
      </c>
      <c r="E537" s="118">
        <v>2.6232492903979003</v>
      </c>
      <c r="F537" s="85" t="s">
        <v>5469</v>
      </c>
      <c r="G537" s="85" t="b">
        <v>0</v>
      </c>
      <c r="H537" s="85" t="b">
        <v>0</v>
      </c>
      <c r="I537" s="85" t="b">
        <v>0</v>
      </c>
      <c r="J537" s="85" t="b">
        <v>0</v>
      </c>
      <c r="K537" s="85" t="b">
        <v>0</v>
      </c>
      <c r="L537" s="85" t="b">
        <v>0</v>
      </c>
    </row>
    <row r="538" spans="1:12" ht="15">
      <c r="A538" s="85" t="s">
        <v>4857</v>
      </c>
      <c r="B538" s="85" t="s">
        <v>5133</v>
      </c>
      <c r="C538" s="85">
        <v>2</v>
      </c>
      <c r="D538" s="118">
        <v>0.0008927241597817815</v>
      </c>
      <c r="E538" s="118">
        <v>2.4471580313422194</v>
      </c>
      <c r="F538" s="85" t="s">
        <v>5469</v>
      </c>
      <c r="G538" s="85" t="b">
        <v>0</v>
      </c>
      <c r="H538" s="85" t="b">
        <v>0</v>
      </c>
      <c r="I538" s="85" t="b">
        <v>0</v>
      </c>
      <c r="J538" s="85" t="b">
        <v>1</v>
      </c>
      <c r="K538" s="85" t="b">
        <v>0</v>
      </c>
      <c r="L538" s="85" t="b">
        <v>0</v>
      </c>
    </row>
    <row r="539" spans="1:12" ht="15">
      <c r="A539" s="85" t="s">
        <v>5133</v>
      </c>
      <c r="B539" s="85" t="s">
        <v>5276</v>
      </c>
      <c r="C539" s="85">
        <v>2</v>
      </c>
      <c r="D539" s="118">
        <v>0.0008927241597817815</v>
      </c>
      <c r="E539" s="118">
        <v>3.187520720836463</v>
      </c>
      <c r="F539" s="85" t="s">
        <v>5469</v>
      </c>
      <c r="G539" s="85" t="b">
        <v>1</v>
      </c>
      <c r="H539" s="85" t="b">
        <v>0</v>
      </c>
      <c r="I539" s="85" t="b">
        <v>0</v>
      </c>
      <c r="J539" s="85" t="b">
        <v>0</v>
      </c>
      <c r="K539" s="85" t="b">
        <v>0</v>
      </c>
      <c r="L539" s="85" t="b">
        <v>0</v>
      </c>
    </row>
    <row r="540" spans="1:12" ht="15">
      <c r="A540" s="85" t="s">
        <v>5276</v>
      </c>
      <c r="B540" s="85" t="s">
        <v>5277</v>
      </c>
      <c r="C540" s="85">
        <v>2</v>
      </c>
      <c r="D540" s="118">
        <v>0.0008927241597817815</v>
      </c>
      <c r="E540" s="118">
        <v>3.3636119798921444</v>
      </c>
      <c r="F540" s="85" t="s">
        <v>5469</v>
      </c>
      <c r="G540" s="85" t="b">
        <v>0</v>
      </c>
      <c r="H540" s="85" t="b">
        <v>0</v>
      </c>
      <c r="I540" s="85" t="b">
        <v>0</v>
      </c>
      <c r="J540" s="85" t="b">
        <v>0</v>
      </c>
      <c r="K540" s="85" t="b">
        <v>0</v>
      </c>
      <c r="L540" s="85" t="b">
        <v>0</v>
      </c>
    </row>
    <row r="541" spans="1:12" ht="15">
      <c r="A541" s="85" t="s">
        <v>5277</v>
      </c>
      <c r="B541" s="85" t="s">
        <v>5278</v>
      </c>
      <c r="C541" s="85">
        <v>2</v>
      </c>
      <c r="D541" s="118">
        <v>0.0008927241597817815</v>
      </c>
      <c r="E541" s="118">
        <v>3.3636119798921444</v>
      </c>
      <c r="F541" s="85" t="s">
        <v>5469</v>
      </c>
      <c r="G541" s="85" t="b">
        <v>0</v>
      </c>
      <c r="H541" s="85" t="b">
        <v>0</v>
      </c>
      <c r="I541" s="85" t="b">
        <v>0</v>
      </c>
      <c r="J541" s="85" t="b">
        <v>0</v>
      </c>
      <c r="K541" s="85" t="b">
        <v>0</v>
      </c>
      <c r="L541" s="85" t="b">
        <v>0</v>
      </c>
    </row>
    <row r="542" spans="1:12" ht="15">
      <c r="A542" s="85" t="s">
        <v>5278</v>
      </c>
      <c r="B542" s="85" t="s">
        <v>4086</v>
      </c>
      <c r="C542" s="85">
        <v>2</v>
      </c>
      <c r="D542" s="118">
        <v>0.0008927241597817815</v>
      </c>
      <c r="E542" s="118">
        <v>2.0114294617807817</v>
      </c>
      <c r="F542" s="85" t="s">
        <v>5469</v>
      </c>
      <c r="G542" s="85" t="b">
        <v>0</v>
      </c>
      <c r="H542" s="85" t="b">
        <v>0</v>
      </c>
      <c r="I542" s="85" t="b">
        <v>0</v>
      </c>
      <c r="J542" s="85" t="b">
        <v>0</v>
      </c>
      <c r="K542" s="85" t="b">
        <v>0</v>
      </c>
      <c r="L542" s="85" t="b">
        <v>0</v>
      </c>
    </row>
    <row r="543" spans="1:12" ht="15">
      <c r="A543" s="85" t="s">
        <v>4086</v>
      </c>
      <c r="B543" s="85" t="s">
        <v>4984</v>
      </c>
      <c r="C543" s="85">
        <v>2</v>
      </c>
      <c r="D543" s="118">
        <v>0.0008927241597817815</v>
      </c>
      <c r="E543" s="118">
        <v>1.6232492903979003</v>
      </c>
      <c r="F543" s="85" t="s">
        <v>5469</v>
      </c>
      <c r="G543" s="85" t="b">
        <v>0</v>
      </c>
      <c r="H543" s="85" t="b">
        <v>0</v>
      </c>
      <c r="I543" s="85" t="b">
        <v>0</v>
      </c>
      <c r="J543" s="85" t="b">
        <v>0</v>
      </c>
      <c r="K543" s="85" t="b">
        <v>0</v>
      </c>
      <c r="L543" s="85" t="b">
        <v>0</v>
      </c>
    </row>
    <row r="544" spans="1:12" ht="15">
      <c r="A544" s="85" t="s">
        <v>4984</v>
      </c>
      <c r="B544" s="85" t="s">
        <v>4985</v>
      </c>
      <c r="C544" s="85">
        <v>2</v>
      </c>
      <c r="D544" s="118">
        <v>0.0008927241597817815</v>
      </c>
      <c r="E544" s="118">
        <v>2.567731962548069</v>
      </c>
      <c r="F544" s="85" t="s">
        <v>5469</v>
      </c>
      <c r="G544" s="85" t="b">
        <v>0</v>
      </c>
      <c r="H544" s="85" t="b">
        <v>0</v>
      </c>
      <c r="I544" s="85" t="b">
        <v>0</v>
      </c>
      <c r="J544" s="85" t="b">
        <v>0</v>
      </c>
      <c r="K544" s="85" t="b">
        <v>0</v>
      </c>
      <c r="L544" s="85" t="b">
        <v>0</v>
      </c>
    </row>
    <row r="545" spans="1:12" ht="15">
      <c r="A545" s="85" t="s">
        <v>4985</v>
      </c>
      <c r="B545" s="85" t="s">
        <v>5279</v>
      </c>
      <c r="C545" s="85">
        <v>2</v>
      </c>
      <c r="D545" s="118">
        <v>0.0008927241597817815</v>
      </c>
      <c r="E545" s="118">
        <v>2.9656719712201065</v>
      </c>
      <c r="F545" s="85" t="s">
        <v>5469</v>
      </c>
      <c r="G545" s="85" t="b">
        <v>0</v>
      </c>
      <c r="H545" s="85" t="b">
        <v>0</v>
      </c>
      <c r="I545" s="85" t="b">
        <v>0</v>
      </c>
      <c r="J545" s="85" t="b">
        <v>0</v>
      </c>
      <c r="K545" s="85" t="b">
        <v>0</v>
      </c>
      <c r="L545" s="85" t="b">
        <v>0</v>
      </c>
    </row>
    <row r="546" spans="1:12" ht="15">
      <c r="A546" s="85" t="s">
        <v>4084</v>
      </c>
      <c r="B546" s="85" t="s">
        <v>5136</v>
      </c>
      <c r="C546" s="85">
        <v>2</v>
      </c>
      <c r="D546" s="118">
        <v>0.0008927241597817815</v>
      </c>
      <c r="E546" s="118">
        <v>1.2075173492527167</v>
      </c>
      <c r="F546" s="85" t="s">
        <v>5469</v>
      </c>
      <c r="G546" s="85" t="b">
        <v>0</v>
      </c>
      <c r="H546" s="85" t="b">
        <v>0</v>
      </c>
      <c r="I546" s="85" t="b">
        <v>0</v>
      </c>
      <c r="J546" s="85" t="b">
        <v>0</v>
      </c>
      <c r="K546" s="85" t="b">
        <v>0</v>
      </c>
      <c r="L546" s="85" t="b">
        <v>0</v>
      </c>
    </row>
    <row r="547" spans="1:12" ht="15">
      <c r="A547" s="85" t="s">
        <v>4856</v>
      </c>
      <c r="B547" s="85" t="s">
        <v>5284</v>
      </c>
      <c r="C547" s="85">
        <v>2</v>
      </c>
      <c r="D547" s="118">
        <v>0.0008927241597817815</v>
      </c>
      <c r="E547" s="118">
        <v>2.6232492903979003</v>
      </c>
      <c r="F547" s="85" t="s">
        <v>5469</v>
      </c>
      <c r="G547" s="85" t="b">
        <v>0</v>
      </c>
      <c r="H547" s="85" t="b">
        <v>0</v>
      </c>
      <c r="I547" s="85" t="b">
        <v>0</v>
      </c>
      <c r="J547" s="85" t="b">
        <v>0</v>
      </c>
      <c r="K547" s="85" t="b">
        <v>0</v>
      </c>
      <c r="L547" s="85" t="b">
        <v>0</v>
      </c>
    </row>
    <row r="548" spans="1:12" ht="15">
      <c r="A548" s="85" t="s">
        <v>5137</v>
      </c>
      <c r="B548" s="85" t="s">
        <v>4987</v>
      </c>
      <c r="C548" s="85">
        <v>2</v>
      </c>
      <c r="D548" s="118">
        <v>0.0008927241597817815</v>
      </c>
      <c r="E548" s="118">
        <v>2.7895807121644256</v>
      </c>
      <c r="F548" s="85" t="s">
        <v>5469</v>
      </c>
      <c r="G548" s="85" t="b">
        <v>0</v>
      </c>
      <c r="H548" s="85" t="b">
        <v>0</v>
      </c>
      <c r="I548" s="85" t="b">
        <v>0</v>
      </c>
      <c r="J548" s="85" t="b">
        <v>0</v>
      </c>
      <c r="K548" s="85" t="b">
        <v>0</v>
      </c>
      <c r="L548" s="85" t="b">
        <v>0</v>
      </c>
    </row>
    <row r="549" spans="1:12" ht="15">
      <c r="A549" s="85" t="s">
        <v>5286</v>
      </c>
      <c r="B549" s="85" t="s">
        <v>4873</v>
      </c>
      <c r="C549" s="85">
        <v>2</v>
      </c>
      <c r="D549" s="118">
        <v>0.0008927241597817815</v>
      </c>
      <c r="E549" s="118">
        <v>2.761551988564182</v>
      </c>
      <c r="F549" s="85" t="s">
        <v>5469</v>
      </c>
      <c r="G549" s="85" t="b">
        <v>0</v>
      </c>
      <c r="H549" s="85" t="b">
        <v>0</v>
      </c>
      <c r="I549" s="85" t="b">
        <v>0</v>
      </c>
      <c r="J549" s="85" t="b">
        <v>0</v>
      </c>
      <c r="K549" s="85" t="b">
        <v>0</v>
      </c>
      <c r="L549" s="85" t="b">
        <v>0</v>
      </c>
    </row>
    <row r="550" spans="1:12" ht="15">
      <c r="A550" s="85" t="s">
        <v>5040</v>
      </c>
      <c r="B550" s="85" t="s">
        <v>5289</v>
      </c>
      <c r="C550" s="85">
        <v>2</v>
      </c>
      <c r="D550" s="118">
        <v>0.0008927241597817815</v>
      </c>
      <c r="E550" s="118">
        <v>3.062581984228163</v>
      </c>
      <c r="F550" s="85" t="s">
        <v>5469</v>
      </c>
      <c r="G550" s="85" t="b">
        <v>0</v>
      </c>
      <c r="H550" s="85" t="b">
        <v>0</v>
      </c>
      <c r="I550" s="85" t="b">
        <v>0</v>
      </c>
      <c r="J550" s="85" t="b">
        <v>0</v>
      </c>
      <c r="K550" s="85" t="b">
        <v>0</v>
      </c>
      <c r="L550" s="85" t="b">
        <v>0</v>
      </c>
    </row>
    <row r="551" spans="1:12" ht="15">
      <c r="A551" s="85" t="s">
        <v>5289</v>
      </c>
      <c r="B551" s="85" t="s">
        <v>5290</v>
      </c>
      <c r="C551" s="85">
        <v>2</v>
      </c>
      <c r="D551" s="118">
        <v>0.0008927241597817815</v>
      </c>
      <c r="E551" s="118">
        <v>3.3636119798921444</v>
      </c>
      <c r="F551" s="85" t="s">
        <v>5469</v>
      </c>
      <c r="G551" s="85" t="b">
        <v>0</v>
      </c>
      <c r="H551" s="85" t="b">
        <v>0</v>
      </c>
      <c r="I551" s="85" t="b">
        <v>0</v>
      </c>
      <c r="J551" s="85" t="b">
        <v>0</v>
      </c>
      <c r="K551" s="85" t="b">
        <v>0</v>
      </c>
      <c r="L551" s="85" t="b">
        <v>0</v>
      </c>
    </row>
    <row r="552" spans="1:12" ht="15">
      <c r="A552" s="85" t="s">
        <v>5290</v>
      </c>
      <c r="B552" s="85" t="s">
        <v>5291</v>
      </c>
      <c r="C552" s="85">
        <v>2</v>
      </c>
      <c r="D552" s="118">
        <v>0.0008927241597817815</v>
      </c>
      <c r="E552" s="118">
        <v>3.3636119798921444</v>
      </c>
      <c r="F552" s="85" t="s">
        <v>5469</v>
      </c>
      <c r="G552" s="85" t="b">
        <v>0</v>
      </c>
      <c r="H552" s="85" t="b">
        <v>0</v>
      </c>
      <c r="I552" s="85" t="b">
        <v>0</v>
      </c>
      <c r="J552" s="85" t="b">
        <v>0</v>
      </c>
      <c r="K552" s="85" t="b">
        <v>0</v>
      </c>
      <c r="L552" s="85" t="b">
        <v>0</v>
      </c>
    </row>
    <row r="553" spans="1:12" ht="15">
      <c r="A553" s="85" t="s">
        <v>5291</v>
      </c>
      <c r="B553" s="85" t="s">
        <v>5292</v>
      </c>
      <c r="C553" s="85">
        <v>2</v>
      </c>
      <c r="D553" s="118">
        <v>0.0008927241597817815</v>
      </c>
      <c r="E553" s="118">
        <v>3.3636119798921444</v>
      </c>
      <c r="F553" s="85" t="s">
        <v>5469</v>
      </c>
      <c r="G553" s="85" t="b">
        <v>0</v>
      </c>
      <c r="H553" s="85" t="b">
        <v>0</v>
      </c>
      <c r="I553" s="85" t="b">
        <v>0</v>
      </c>
      <c r="J553" s="85" t="b">
        <v>0</v>
      </c>
      <c r="K553" s="85" t="b">
        <v>0</v>
      </c>
      <c r="L553" s="85" t="b">
        <v>0</v>
      </c>
    </row>
    <row r="554" spans="1:12" ht="15">
      <c r="A554" s="85" t="s">
        <v>5292</v>
      </c>
      <c r="B554" s="85" t="s">
        <v>4937</v>
      </c>
      <c r="C554" s="85">
        <v>2</v>
      </c>
      <c r="D554" s="118">
        <v>0.0008927241597817815</v>
      </c>
      <c r="E554" s="118">
        <v>2.886490725172482</v>
      </c>
      <c r="F554" s="85" t="s">
        <v>5469</v>
      </c>
      <c r="G554" s="85" t="b">
        <v>0</v>
      </c>
      <c r="H554" s="85" t="b">
        <v>0</v>
      </c>
      <c r="I554" s="85" t="b">
        <v>0</v>
      </c>
      <c r="J554" s="85" t="b">
        <v>0</v>
      </c>
      <c r="K554" s="85" t="b">
        <v>0</v>
      </c>
      <c r="L554" s="85" t="b">
        <v>0</v>
      </c>
    </row>
    <row r="555" spans="1:12" ht="15">
      <c r="A555" s="85" t="s">
        <v>4937</v>
      </c>
      <c r="B555" s="85" t="s">
        <v>5293</v>
      </c>
      <c r="C555" s="85">
        <v>2</v>
      </c>
      <c r="D555" s="118">
        <v>0.0008927241597817815</v>
      </c>
      <c r="E555" s="118">
        <v>2.886490725172482</v>
      </c>
      <c r="F555" s="85" t="s">
        <v>5469</v>
      </c>
      <c r="G555" s="85" t="b">
        <v>0</v>
      </c>
      <c r="H555" s="85" t="b">
        <v>0</v>
      </c>
      <c r="I555" s="85" t="b">
        <v>0</v>
      </c>
      <c r="J555" s="85" t="b">
        <v>0</v>
      </c>
      <c r="K555" s="85" t="b">
        <v>0</v>
      </c>
      <c r="L555" s="85" t="b">
        <v>0</v>
      </c>
    </row>
    <row r="556" spans="1:12" ht="15">
      <c r="A556" s="85" t="s">
        <v>5293</v>
      </c>
      <c r="B556" s="85" t="s">
        <v>4913</v>
      </c>
      <c r="C556" s="85">
        <v>2</v>
      </c>
      <c r="D556" s="118">
        <v>0.0008927241597817815</v>
      </c>
      <c r="E556" s="118">
        <v>2.8195439355418688</v>
      </c>
      <c r="F556" s="85" t="s">
        <v>5469</v>
      </c>
      <c r="G556" s="85" t="b">
        <v>0</v>
      </c>
      <c r="H556" s="85" t="b">
        <v>0</v>
      </c>
      <c r="I556" s="85" t="b">
        <v>0</v>
      </c>
      <c r="J556" s="85" t="b">
        <v>0</v>
      </c>
      <c r="K556" s="85" t="b">
        <v>0</v>
      </c>
      <c r="L556" s="85" t="b">
        <v>0</v>
      </c>
    </row>
    <row r="557" spans="1:12" ht="15">
      <c r="A557" s="85" t="s">
        <v>4913</v>
      </c>
      <c r="B557" s="85" t="s">
        <v>4914</v>
      </c>
      <c r="C557" s="85">
        <v>2</v>
      </c>
      <c r="D557" s="118">
        <v>0.0008927241597817815</v>
      </c>
      <c r="E557" s="118">
        <v>2.275475891191593</v>
      </c>
      <c r="F557" s="85" t="s">
        <v>5469</v>
      </c>
      <c r="G557" s="85" t="b">
        <v>0</v>
      </c>
      <c r="H557" s="85" t="b">
        <v>0</v>
      </c>
      <c r="I557" s="85" t="b">
        <v>0</v>
      </c>
      <c r="J557" s="85" t="b">
        <v>0</v>
      </c>
      <c r="K557" s="85" t="b">
        <v>0</v>
      </c>
      <c r="L557" s="85" t="b">
        <v>0</v>
      </c>
    </row>
    <row r="558" spans="1:12" ht="15">
      <c r="A558" s="85" t="s">
        <v>4914</v>
      </c>
      <c r="B558" s="85" t="s">
        <v>5040</v>
      </c>
      <c r="C558" s="85">
        <v>2</v>
      </c>
      <c r="D558" s="118">
        <v>0.0008927241597817815</v>
      </c>
      <c r="E558" s="118">
        <v>2.6434526764861874</v>
      </c>
      <c r="F558" s="85" t="s">
        <v>5469</v>
      </c>
      <c r="G558" s="85" t="b">
        <v>0</v>
      </c>
      <c r="H558" s="85" t="b">
        <v>0</v>
      </c>
      <c r="I558" s="85" t="b">
        <v>0</v>
      </c>
      <c r="J558" s="85" t="b">
        <v>0</v>
      </c>
      <c r="K558" s="85" t="b">
        <v>0</v>
      </c>
      <c r="L558" s="85" t="b">
        <v>0</v>
      </c>
    </row>
    <row r="559" spans="1:12" ht="15">
      <c r="A559" s="85" t="s">
        <v>5040</v>
      </c>
      <c r="B559" s="85" t="s">
        <v>5138</v>
      </c>
      <c r="C559" s="85">
        <v>2</v>
      </c>
      <c r="D559" s="118">
        <v>0.0008927241597817815</v>
      </c>
      <c r="E559" s="118">
        <v>2.886490725172482</v>
      </c>
      <c r="F559" s="85" t="s">
        <v>5469</v>
      </c>
      <c r="G559" s="85" t="b">
        <v>0</v>
      </c>
      <c r="H559" s="85" t="b">
        <v>0</v>
      </c>
      <c r="I559" s="85" t="b">
        <v>0</v>
      </c>
      <c r="J559" s="85" t="b">
        <v>0</v>
      </c>
      <c r="K559" s="85" t="b">
        <v>0</v>
      </c>
      <c r="L559" s="85" t="b">
        <v>0</v>
      </c>
    </row>
    <row r="560" spans="1:12" ht="15">
      <c r="A560" s="85" t="s">
        <v>5138</v>
      </c>
      <c r="B560" s="85" t="s">
        <v>5294</v>
      </c>
      <c r="C560" s="85">
        <v>2</v>
      </c>
      <c r="D560" s="118">
        <v>0.0008927241597817815</v>
      </c>
      <c r="E560" s="118">
        <v>3.187520720836463</v>
      </c>
      <c r="F560" s="85" t="s">
        <v>5469</v>
      </c>
      <c r="G560" s="85" t="b">
        <v>0</v>
      </c>
      <c r="H560" s="85" t="b">
        <v>0</v>
      </c>
      <c r="I560" s="85" t="b">
        <v>0</v>
      </c>
      <c r="J560" s="85" t="b">
        <v>1</v>
      </c>
      <c r="K560" s="85" t="b">
        <v>0</v>
      </c>
      <c r="L560" s="85" t="b">
        <v>0</v>
      </c>
    </row>
    <row r="561" spans="1:12" ht="15">
      <c r="A561" s="85" t="s">
        <v>5294</v>
      </c>
      <c r="B561" s="85" t="s">
        <v>5295</v>
      </c>
      <c r="C561" s="85">
        <v>2</v>
      </c>
      <c r="D561" s="118">
        <v>0.0008927241597817815</v>
      </c>
      <c r="E561" s="118">
        <v>3.3636119798921444</v>
      </c>
      <c r="F561" s="85" t="s">
        <v>5469</v>
      </c>
      <c r="G561" s="85" t="b">
        <v>1</v>
      </c>
      <c r="H561" s="85" t="b">
        <v>0</v>
      </c>
      <c r="I561" s="85" t="b">
        <v>0</v>
      </c>
      <c r="J561" s="85" t="b">
        <v>0</v>
      </c>
      <c r="K561" s="85" t="b">
        <v>0</v>
      </c>
      <c r="L561" s="85" t="b">
        <v>0</v>
      </c>
    </row>
    <row r="562" spans="1:12" ht="15">
      <c r="A562" s="85" t="s">
        <v>5296</v>
      </c>
      <c r="B562" s="85" t="s">
        <v>5297</v>
      </c>
      <c r="C562" s="85">
        <v>2</v>
      </c>
      <c r="D562" s="118">
        <v>0.0008927241597817815</v>
      </c>
      <c r="E562" s="118">
        <v>3.3636119798921444</v>
      </c>
      <c r="F562" s="85" t="s">
        <v>5469</v>
      </c>
      <c r="G562" s="85" t="b">
        <v>0</v>
      </c>
      <c r="H562" s="85" t="b">
        <v>0</v>
      </c>
      <c r="I562" s="85" t="b">
        <v>0</v>
      </c>
      <c r="J562" s="85" t="b">
        <v>0</v>
      </c>
      <c r="K562" s="85" t="b">
        <v>0</v>
      </c>
      <c r="L562" s="85" t="b">
        <v>0</v>
      </c>
    </row>
    <row r="563" spans="1:12" ht="15">
      <c r="A563" s="85" t="s">
        <v>5297</v>
      </c>
      <c r="B563" s="85" t="s">
        <v>4938</v>
      </c>
      <c r="C563" s="85">
        <v>2</v>
      </c>
      <c r="D563" s="118">
        <v>0.0008927241597817815</v>
      </c>
      <c r="E563" s="118">
        <v>2.886490725172482</v>
      </c>
      <c r="F563" s="85" t="s">
        <v>5469</v>
      </c>
      <c r="G563" s="85" t="b">
        <v>0</v>
      </c>
      <c r="H563" s="85" t="b">
        <v>0</v>
      </c>
      <c r="I563" s="85" t="b">
        <v>0</v>
      </c>
      <c r="J563" s="85" t="b">
        <v>0</v>
      </c>
      <c r="K563" s="85" t="b">
        <v>0</v>
      </c>
      <c r="L563" s="85" t="b">
        <v>0</v>
      </c>
    </row>
    <row r="564" spans="1:12" ht="15">
      <c r="A564" s="85" t="s">
        <v>4938</v>
      </c>
      <c r="B564" s="85" t="s">
        <v>5298</v>
      </c>
      <c r="C564" s="85">
        <v>2</v>
      </c>
      <c r="D564" s="118">
        <v>0.0008927241597817815</v>
      </c>
      <c r="E564" s="118">
        <v>2.886490725172482</v>
      </c>
      <c r="F564" s="85" t="s">
        <v>5469</v>
      </c>
      <c r="G564" s="85" t="b">
        <v>0</v>
      </c>
      <c r="H564" s="85" t="b">
        <v>0</v>
      </c>
      <c r="I564" s="85" t="b">
        <v>0</v>
      </c>
      <c r="J564" s="85" t="b">
        <v>0</v>
      </c>
      <c r="K564" s="85" t="b">
        <v>0</v>
      </c>
      <c r="L564" s="85" t="b">
        <v>0</v>
      </c>
    </row>
    <row r="565" spans="1:12" ht="15">
      <c r="A565" s="85" t="s">
        <v>5298</v>
      </c>
      <c r="B565" s="85" t="s">
        <v>5299</v>
      </c>
      <c r="C565" s="85">
        <v>2</v>
      </c>
      <c r="D565" s="118">
        <v>0.0008927241597817815</v>
      </c>
      <c r="E565" s="118">
        <v>3.3636119798921444</v>
      </c>
      <c r="F565" s="85" t="s">
        <v>5469</v>
      </c>
      <c r="G565" s="85" t="b">
        <v>0</v>
      </c>
      <c r="H565" s="85" t="b">
        <v>0</v>
      </c>
      <c r="I565" s="85" t="b">
        <v>0</v>
      </c>
      <c r="J565" s="85" t="b">
        <v>0</v>
      </c>
      <c r="K565" s="85" t="b">
        <v>0</v>
      </c>
      <c r="L565" s="85" t="b">
        <v>0</v>
      </c>
    </row>
    <row r="566" spans="1:12" ht="15">
      <c r="A566" s="85" t="s">
        <v>5299</v>
      </c>
      <c r="B566" s="85" t="s">
        <v>5041</v>
      </c>
      <c r="C566" s="85">
        <v>2</v>
      </c>
      <c r="D566" s="118">
        <v>0.0008927241597817815</v>
      </c>
      <c r="E566" s="118">
        <v>3.062581984228163</v>
      </c>
      <c r="F566" s="85" t="s">
        <v>5469</v>
      </c>
      <c r="G566" s="85" t="b">
        <v>0</v>
      </c>
      <c r="H566" s="85" t="b">
        <v>0</v>
      </c>
      <c r="I566" s="85" t="b">
        <v>0</v>
      </c>
      <c r="J566" s="85" t="b">
        <v>0</v>
      </c>
      <c r="K566" s="85" t="b">
        <v>0</v>
      </c>
      <c r="L566" s="85" t="b">
        <v>0</v>
      </c>
    </row>
    <row r="567" spans="1:12" ht="15">
      <c r="A567" s="85" t="s">
        <v>5041</v>
      </c>
      <c r="B567" s="85" t="s">
        <v>5300</v>
      </c>
      <c r="C567" s="85">
        <v>2</v>
      </c>
      <c r="D567" s="118">
        <v>0.0008927241597817815</v>
      </c>
      <c r="E567" s="118">
        <v>3.062581984228163</v>
      </c>
      <c r="F567" s="85" t="s">
        <v>5469</v>
      </c>
      <c r="G567" s="85" t="b">
        <v>0</v>
      </c>
      <c r="H567" s="85" t="b">
        <v>0</v>
      </c>
      <c r="I567" s="85" t="b">
        <v>0</v>
      </c>
      <c r="J567" s="85" t="b">
        <v>0</v>
      </c>
      <c r="K567" s="85" t="b">
        <v>0</v>
      </c>
      <c r="L567" s="85" t="b">
        <v>0</v>
      </c>
    </row>
    <row r="568" spans="1:12" ht="15">
      <c r="A568" s="85" t="s">
        <v>5300</v>
      </c>
      <c r="B568" s="85" t="s">
        <v>5301</v>
      </c>
      <c r="C568" s="85">
        <v>2</v>
      </c>
      <c r="D568" s="118">
        <v>0.0008927241597817815</v>
      </c>
      <c r="E568" s="118">
        <v>3.3636119798921444</v>
      </c>
      <c r="F568" s="85" t="s">
        <v>5469</v>
      </c>
      <c r="G568" s="85" t="b">
        <v>0</v>
      </c>
      <c r="H568" s="85" t="b">
        <v>0</v>
      </c>
      <c r="I568" s="85" t="b">
        <v>0</v>
      </c>
      <c r="J568" s="85" t="b">
        <v>0</v>
      </c>
      <c r="K568" s="85" t="b">
        <v>0</v>
      </c>
      <c r="L568" s="85" t="b">
        <v>0</v>
      </c>
    </row>
    <row r="569" spans="1:12" ht="15">
      <c r="A569" s="85" t="s">
        <v>5301</v>
      </c>
      <c r="B569" s="85" t="s">
        <v>5041</v>
      </c>
      <c r="C569" s="85">
        <v>2</v>
      </c>
      <c r="D569" s="118">
        <v>0.0008927241597817815</v>
      </c>
      <c r="E569" s="118">
        <v>3.062581984228163</v>
      </c>
      <c r="F569" s="85" t="s">
        <v>5469</v>
      </c>
      <c r="G569" s="85" t="b">
        <v>0</v>
      </c>
      <c r="H569" s="85" t="b">
        <v>0</v>
      </c>
      <c r="I569" s="85" t="b">
        <v>0</v>
      </c>
      <c r="J569" s="85" t="b">
        <v>0</v>
      </c>
      <c r="K569" s="85" t="b">
        <v>0</v>
      </c>
      <c r="L569" s="85" t="b">
        <v>0</v>
      </c>
    </row>
    <row r="570" spans="1:12" ht="15">
      <c r="A570" s="85" t="s">
        <v>5041</v>
      </c>
      <c r="B570" s="85" t="s">
        <v>5302</v>
      </c>
      <c r="C570" s="85">
        <v>2</v>
      </c>
      <c r="D570" s="118">
        <v>0.0008927241597817815</v>
      </c>
      <c r="E570" s="118">
        <v>3.062581984228163</v>
      </c>
      <c r="F570" s="85" t="s">
        <v>5469</v>
      </c>
      <c r="G570" s="85" t="b">
        <v>0</v>
      </c>
      <c r="H570" s="85" t="b">
        <v>0</v>
      </c>
      <c r="I570" s="85" t="b">
        <v>0</v>
      </c>
      <c r="J570" s="85" t="b">
        <v>0</v>
      </c>
      <c r="K570" s="85" t="b">
        <v>0</v>
      </c>
      <c r="L570" s="85" t="b">
        <v>0</v>
      </c>
    </row>
    <row r="571" spans="1:12" ht="15">
      <c r="A571" s="85" t="s">
        <v>5302</v>
      </c>
      <c r="B571" s="85" t="s">
        <v>5303</v>
      </c>
      <c r="C571" s="85">
        <v>2</v>
      </c>
      <c r="D571" s="118">
        <v>0.0008927241597817815</v>
      </c>
      <c r="E571" s="118">
        <v>3.3636119798921444</v>
      </c>
      <c r="F571" s="85" t="s">
        <v>5469</v>
      </c>
      <c r="G571" s="85" t="b">
        <v>0</v>
      </c>
      <c r="H571" s="85" t="b">
        <v>0</v>
      </c>
      <c r="I571" s="85" t="b">
        <v>0</v>
      </c>
      <c r="J571" s="85" t="b">
        <v>0</v>
      </c>
      <c r="K571" s="85" t="b">
        <v>0</v>
      </c>
      <c r="L571" s="85" t="b">
        <v>0</v>
      </c>
    </row>
    <row r="572" spans="1:12" ht="15">
      <c r="A572" s="85" t="s">
        <v>5303</v>
      </c>
      <c r="B572" s="85" t="s">
        <v>5304</v>
      </c>
      <c r="C572" s="85">
        <v>2</v>
      </c>
      <c r="D572" s="118">
        <v>0.0008927241597817815</v>
      </c>
      <c r="E572" s="118">
        <v>3.3636119798921444</v>
      </c>
      <c r="F572" s="85" t="s">
        <v>5469</v>
      </c>
      <c r="G572" s="85" t="b">
        <v>0</v>
      </c>
      <c r="H572" s="85" t="b">
        <v>0</v>
      </c>
      <c r="I572" s="85" t="b">
        <v>0</v>
      </c>
      <c r="J572" s="85" t="b">
        <v>0</v>
      </c>
      <c r="K572" s="85" t="b">
        <v>0</v>
      </c>
      <c r="L572" s="85" t="b">
        <v>0</v>
      </c>
    </row>
    <row r="573" spans="1:12" ht="15">
      <c r="A573" s="85" t="s">
        <v>5304</v>
      </c>
      <c r="B573" s="85" t="s">
        <v>5305</v>
      </c>
      <c r="C573" s="85">
        <v>2</v>
      </c>
      <c r="D573" s="118">
        <v>0.0008927241597817815</v>
      </c>
      <c r="E573" s="118">
        <v>3.3636119798921444</v>
      </c>
      <c r="F573" s="85" t="s">
        <v>5469</v>
      </c>
      <c r="G573" s="85" t="b">
        <v>0</v>
      </c>
      <c r="H573" s="85" t="b">
        <v>0</v>
      </c>
      <c r="I573" s="85" t="b">
        <v>0</v>
      </c>
      <c r="J573" s="85" t="b">
        <v>0</v>
      </c>
      <c r="K573" s="85" t="b">
        <v>0</v>
      </c>
      <c r="L573" s="85" t="b">
        <v>0</v>
      </c>
    </row>
    <row r="574" spans="1:12" ht="15">
      <c r="A574" s="85" t="s">
        <v>372</v>
      </c>
      <c r="B574" s="85" t="s">
        <v>4144</v>
      </c>
      <c r="C574" s="85">
        <v>2</v>
      </c>
      <c r="D574" s="118">
        <v>0.0008927241597817815</v>
      </c>
      <c r="E574" s="118">
        <v>3.187520720836463</v>
      </c>
      <c r="F574" s="85" t="s">
        <v>5469</v>
      </c>
      <c r="G574" s="85" t="b">
        <v>0</v>
      </c>
      <c r="H574" s="85" t="b">
        <v>0</v>
      </c>
      <c r="I574" s="85" t="b">
        <v>0</v>
      </c>
      <c r="J574" s="85" t="b">
        <v>1</v>
      </c>
      <c r="K574" s="85" t="b">
        <v>0</v>
      </c>
      <c r="L574" s="85" t="b">
        <v>0</v>
      </c>
    </row>
    <row r="575" spans="1:12" ht="15">
      <c r="A575" s="85" t="s">
        <v>480</v>
      </c>
      <c r="B575" s="85" t="s">
        <v>5307</v>
      </c>
      <c r="C575" s="85">
        <v>2</v>
      </c>
      <c r="D575" s="118">
        <v>0.0008927241597817815</v>
      </c>
      <c r="E575" s="118">
        <v>3.187520720836463</v>
      </c>
      <c r="F575" s="85" t="s">
        <v>5469</v>
      </c>
      <c r="G575" s="85" t="b">
        <v>0</v>
      </c>
      <c r="H575" s="85" t="b">
        <v>0</v>
      </c>
      <c r="I575" s="85" t="b">
        <v>0</v>
      </c>
      <c r="J575" s="85" t="b">
        <v>0</v>
      </c>
      <c r="K575" s="85" t="b">
        <v>0</v>
      </c>
      <c r="L575" s="85" t="b">
        <v>0</v>
      </c>
    </row>
    <row r="576" spans="1:12" ht="15">
      <c r="A576" s="85" t="s">
        <v>4988</v>
      </c>
      <c r="B576" s="85" t="s">
        <v>4084</v>
      </c>
      <c r="C576" s="85">
        <v>2</v>
      </c>
      <c r="D576" s="118">
        <v>0.0008927241597817815</v>
      </c>
      <c r="E576" s="118">
        <v>0.9242792860618817</v>
      </c>
      <c r="F576" s="85" t="s">
        <v>5469</v>
      </c>
      <c r="G576" s="85" t="b">
        <v>0</v>
      </c>
      <c r="H576" s="85" t="b">
        <v>0</v>
      </c>
      <c r="I576" s="85" t="b">
        <v>0</v>
      </c>
      <c r="J576" s="85" t="b">
        <v>0</v>
      </c>
      <c r="K576" s="85" t="b">
        <v>0</v>
      </c>
      <c r="L576" s="85" t="b">
        <v>0</v>
      </c>
    </row>
    <row r="577" spans="1:12" ht="15">
      <c r="A577" s="85" t="s">
        <v>368</v>
      </c>
      <c r="B577" s="85" t="s">
        <v>5042</v>
      </c>
      <c r="C577" s="85">
        <v>2</v>
      </c>
      <c r="D577" s="118">
        <v>0.0008927241597817815</v>
      </c>
      <c r="E577" s="118">
        <v>3.187520720836463</v>
      </c>
      <c r="F577" s="85" t="s">
        <v>5469</v>
      </c>
      <c r="G577" s="85" t="b">
        <v>0</v>
      </c>
      <c r="H577" s="85" t="b">
        <v>0</v>
      </c>
      <c r="I577" s="85" t="b">
        <v>0</v>
      </c>
      <c r="J577" s="85" t="b">
        <v>1</v>
      </c>
      <c r="K577" s="85" t="b">
        <v>0</v>
      </c>
      <c r="L577" s="85" t="b">
        <v>0</v>
      </c>
    </row>
    <row r="578" spans="1:12" ht="15">
      <c r="A578" s="85" t="s">
        <v>5314</v>
      </c>
      <c r="B578" s="85" t="s">
        <v>5315</v>
      </c>
      <c r="C578" s="85">
        <v>2</v>
      </c>
      <c r="D578" s="118">
        <v>0.0008927241597817815</v>
      </c>
      <c r="E578" s="118">
        <v>3.3636119798921444</v>
      </c>
      <c r="F578" s="85" t="s">
        <v>5469</v>
      </c>
      <c r="G578" s="85" t="b">
        <v>0</v>
      </c>
      <c r="H578" s="85" t="b">
        <v>0</v>
      </c>
      <c r="I578" s="85" t="b">
        <v>0</v>
      </c>
      <c r="J578" s="85" t="b">
        <v>0</v>
      </c>
      <c r="K578" s="85" t="b">
        <v>0</v>
      </c>
      <c r="L578" s="85" t="b">
        <v>0</v>
      </c>
    </row>
    <row r="579" spans="1:12" ht="15">
      <c r="A579" s="85" t="s">
        <v>5315</v>
      </c>
      <c r="B579" s="85" t="s">
        <v>4086</v>
      </c>
      <c r="C579" s="85">
        <v>2</v>
      </c>
      <c r="D579" s="118">
        <v>0.0008927241597817815</v>
      </c>
      <c r="E579" s="118">
        <v>2.0114294617807817</v>
      </c>
      <c r="F579" s="85" t="s">
        <v>5469</v>
      </c>
      <c r="G579" s="85" t="b">
        <v>0</v>
      </c>
      <c r="H579" s="85" t="b">
        <v>0</v>
      </c>
      <c r="I579" s="85" t="b">
        <v>0</v>
      </c>
      <c r="J579" s="85" t="b">
        <v>0</v>
      </c>
      <c r="K579" s="85" t="b">
        <v>0</v>
      </c>
      <c r="L579" s="85" t="b">
        <v>0</v>
      </c>
    </row>
    <row r="580" spans="1:12" ht="15">
      <c r="A580" s="85" t="s">
        <v>4086</v>
      </c>
      <c r="B580" s="85" t="s">
        <v>5316</v>
      </c>
      <c r="C580" s="85">
        <v>2</v>
      </c>
      <c r="D580" s="118">
        <v>0.0008927241597817815</v>
      </c>
      <c r="E580" s="118">
        <v>2.0211892990699383</v>
      </c>
      <c r="F580" s="85" t="s">
        <v>5469</v>
      </c>
      <c r="G580" s="85" t="b">
        <v>0</v>
      </c>
      <c r="H580" s="85" t="b">
        <v>0</v>
      </c>
      <c r="I580" s="85" t="b">
        <v>0</v>
      </c>
      <c r="J580" s="85" t="b">
        <v>0</v>
      </c>
      <c r="K580" s="85" t="b">
        <v>0</v>
      </c>
      <c r="L580" s="85" t="b">
        <v>0</v>
      </c>
    </row>
    <row r="581" spans="1:12" ht="15">
      <c r="A581" s="85" t="s">
        <v>5316</v>
      </c>
      <c r="B581" s="85" t="s">
        <v>5317</v>
      </c>
      <c r="C581" s="85">
        <v>2</v>
      </c>
      <c r="D581" s="118">
        <v>0.0008927241597817815</v>
      </c>
      <c r="E581" s="118">
        <v>3.3636119798921444</v>
      </c>
      <c r="F581" s="85" t="s">
        <v>5469</v>
      </c>
      <c r="G581" s="85" t="b">
        <v>0</v>
      </c>
      <c r="H581" s="85" t="b">
        <v>0</v>
      </c>
      <c r="I581" s="85" t="b">
        <v>0</v>
      </c>
      <c r="J581" s="85" t="b">
        <v>0</v>
      </c>
      <c r="K581" s="85" t="b">
        <v>0</v>
      </c>
      <c r="L581" s="85" t="b">
        <v>0</v>
      </c>
    </row>
    <row r="582" spans="1:12" ht="15">
      <c r="A582" s="85" t="s">
        <v>5317</v>
      </c>
      <c r="B582" s="85" t="s">
        <v>4011</v>
      </c>
      <c r="C582" s="85">
        <v>2</v>
      </c>
      <c r="D582" s="118">
        <v>0.0008927241597817815</v>
      </c>
      <c r="E582" s="118">
        <v>2.322219294733919</v>
      </c>
      <c r="F582" s="85" t="s">
        <v>5469</v>
      </c>
      <c r="G582" s="85" t="b">
        <v>0</v>
      </c>
      <c r="H582" s="85" t="b">
        <v>0</v>
      </c>
      <c r="I582" s="85" t="b">
        <v>0</v>
      </c>
      <c r="J582" s="85" t="b">
        <v>0</v>
      </c>
      <c r="K582" s="85" t="b">
        <v>1</v>
      </c>
      <c r="L582" s="85" t="b">
        <v>0</v>
      </c>
    </row>
    <row r="583" spans="1:12" ht="15">
      <c r="A583" s="85" t="s">
        <v>4114</v>
      </c>
      <c r="B583" s="85" t="s">
        <v>5046</v>
      </c>
      <c r="C583" s="85">
        <v>2</v>
      </c>
      <c r="D583" s="118">
        <v>0.0008927241597817815</v>
      </c>
      <c r="E583" s="118">
        <v>2.4605219929002007</v>
      </c>
      <c r="F583" s="85" t="s">
        <v>5469</v>
      </c>
      <c r="G583" s="85" t="b">
        <v>0</v>
      </c>
      <c r="H583" s="85" t="b">
        <v>1</v>
      </c>
      <c r="I583" s="85" t="b">
        <v>0</v>
      </c>
      <c r="J583" s="85" t="b">
        <v>0</v>
      </c>
      <c r="K583" s="85" t="b">
        <v>0</v>
      </c>
      <c r="L583" s="85" t="b">
        <v>0</v>
      </c>
    </row>
    <row r="584" spans="1:12" ht="15">
      <c r="A584" s="85" t="s">
        <v>5046</v>
      </c>
      <c r="B584" s="85" t="s">
        <v>5318</v>
      </c>
      <c r="C584" s="85">
        <v>2</v>
      </c>
      <c r="D584" s="118">
        <v>0.0008927241597817815</v>
      </c>
      <c r="E584" s="118">
        <v>3.062581984228163</v>
      </c>
      <c r="F584" s="85" t="s">
        <v>5469</v>
      </c>
      <c r="G584" s="85" t="b">
        <v>0</v>
      </c>
      <c r="H584" s="85" t="b">
        <v>0</v>
      </c>
      <c r="I584" s="85" t="b">
        <v>0</v>
      </c>
      <c r="J584" s="85" t="b">
        <v>0</v>
      </c>
      <c r="K584" s="85" t="b">
        <v>0</v>
      </c>
      <c r="L584" s="85" t="b">
        <v>0</v>
      </c>
    </row>
    <row r="585" spans="1:12" ht="15">
      <c r="A585" s="85" t="s">
        <v>353</v>
      </c>
      <c r="B585" s="85" t="s">
        <v>5148</v>
      </c>
      <c r="C585" s="85">
        <v>2</v>
      </c>
      <c r="D585" s="118">
        <v>0.0008927241597817815</v>
      </c>
      <c r="E585" s="118">
        <v>2.322219294733919</v>
      </c>
      <c r="F585" s="85" t="s">
        <v>5469</v>
      </c>
      <c r="G585" s="85" t="b">
        <v>0</v>
      </c>
      <c r="H585" s="85" t="b">
        <v>0</v>
      </c>
      <c r="I585" s="85" t="b">
        <v>0</v>
      </c>
      <c r="J585" s="85" t="b">
        <v>0</v>
      </c>
      <c r="K585" s="85" t="b">
        <v>0</v>
      </c>
      <c r="L585" s="85" t="b">
        <v>0</v>
      </c>
    </row>
    <row r="586" spans="1:12" ht="15">
      <c r="A586" s="85" t="s">
        <v>401</v>
      </c>
      <c r="B586" s="85" t="s">
        <v>5319</v>
      </c>
      <c r="C586" s="85">
        <v>2</v>
      </c>
      <c r="D586" s="118">
        <v>0.0008927241597817815</v>
      </c>
      <c r="E586" s="118">
        <v>2.3858883746032964</v>
      </c>
      <c r="F586" s="85" t="s">
        <v>5469</v>
      </c>
      <c r="G586" s="85" t="b">
        <v>0</v>
      </c>
      <c r="H586" s="85" t="b">
        <v>0</v>
      </c>
      <c r="I586" s="85" t="b">
        <v>0</v>
      </c>
      <c r="J586" s="85" t="b">
        <v>0</v>
      </c>
      <c r="K586" s="85" t="b">
        <v>0</v>
      </c>
      <c r="L586" s="85" t="b">
        <v>0</v>
      </c>
    </row>
    <row r="587" spans="1:12" ht="15">
      <c r="A587" s="85" t="s">
        <v>5321</v>
      </c>
      <c r="B587" s="85" t="s">
        <v>5322</v>
      </c>
      <c r="C587" s="85">
        <v>2</v>
      </c>
      <c r="D587" s="118">
        <v>0.0008927241597817815</v>
      </c>
      <c r="E587" s="118">
        <v>3.3636119798921444</v>
      </c>
      <c r="F587" s="85" t="s">
        <v>5469</v>
      </c>
      <c r="G587" s="85" t="b">
        <v>0</v>
      </c>
      <c r="H587" s="85" t="b">
        <v>0</v>
      </c>
      <c r="I587" s="85" t="b">
        <v>0</v>
      </c>
      <c r="J587" s="85" t="b">
        <v>0</v>
      </c>
      <c r="K587" s="85" t="b">
        <v>0</v>
      </c>
      <c r="L587" s="85" t="b">
        <v>0</v>
      </c>
    </row>
    <row r="588" spans="1:12" ht="15">
      <c r="A588" s="85" t="s">
        <v>5047</v>
      </c>
      <c r="B588" s="85" t="s">
        <v>5324</v>
      </c>
      <c r="C588" s="85">
        <v>2</v>
      </c>
      <c r="D588" s="118">
        <v>0.0008927241597817815</v>
      </c>
      <c r="E588" s="118">
        <v>3.062581984228163</v>
      </c>
      <c r="F588" s="85" t="s">
        <v>5469</v>
      </c>
      <c r="G588" s="85" t="b">
        <v>0</v>
      </c>
      <c r="H588" s="85" t="b">
        <v>0</v>
      </c>
      <c r="I588" s="85" t="b">
        <v>0</v>
      </c>
      <c r="J588" s="85" t="b">
        <v>0</v>
      </c>
      <c r="K588" s="85" t="b">
        <v>0</v>
      </c>
      <c r="L588" s="85" t="b">
        <v>0</v>
      </c>
    </row>
    <row r="589" spans="1:12" ht="15">
      <c r="A589" s="85" t="s">
        <v>5324</v>
      </c>
      <c r="B589" s="85" t="s">
        <v>5325</v>
      </c>
      <c r="C589" s="85">
        <v>2</v>
      </c>
      <c r="D589" s="118">
        <v>0.0008927241597817815</v>
      </c>
      <c r="E589" s="118">
        <v>3.3636119798921444</v>
      </c>
      <c r="F589" s="85" t="s">
        <v>5469</v>
      </c>
      <c r="G589" s="85" t="b">
        <v>0</v>
      </c>
      <c r="H589" s="85" t="b">
        <v>0</v>
      </c>
      <c r="I589" s="85" t="b">
        <v>0</v>
      </c>
      <c r="J589" s="85" t="b">
        <v>0</v>
      </c>
      <c r="K589" s="85" t="b">
        <v>0</v>
      </c>
      <c r="L589" s="85" t="b">
        <v>0</v>
      </c>
    </row>
    <row r="590" spans="1:12" ht="15">
      <c r="A590" s="85" t="s">
        <v>5325</v>
      </c>
      <c r="B590" s="85" t="s">
        <v>5326</v>
      </c>
      <c r="C590" s="85">
        <v>2</v>
      </c>
      <c r="D590" s="118">
        <v>0.0008927241597817815</v>
      </c>
      <c r="E590" s="118">
        <v>3.3636119798921444</v>
      </c>
      <c r="F590" s="85" t="s">
        <v>5469</v>
      </c>
      <c r="G590" s="85" t="b">
        <v>0</v>
      </c>
      <c r="H590" s="85" t="b">
        <v>0</v>
      </c>
      <c r="I590" s="85" t="b">
        <v>0</v>
      </c>
      <c r="J590" s="85" t="b">
        <v>0</v>
      </c>
      <c r="K590" s="85" t="b">
        <v>0</v>
      </c>
      <c r="L590" s="85" t="b">
        <v>0</v>
      </c>
    </row>
    <row r="591" spans="1:12" ht="15">
      <c r="A591" s="85" t="s">
        <v>4084</v>
      </c>
      <c r="B591" s="85" t="s">
        <v>5327</v>
      </c>
      <c r="C591" s="85">
        <v>2</v>
      </c>
      <c r="D591" s="118">
        <v>0.0008927241597817815</v>
      </c>
      <c r="E591" s="118">
        <v>1.383608608308398</v>
      </c>
      <c r="F591" s="85" t="s">
        <v>5469</v>
      </c>
      <c r="G591" s="85" t="b">
        <v>0</v>
      </c>
      <c r="H591" s="85" t="b">
        <v>0</v>
      </c>
      <c r="I591" s="85" t="b">
        <v>0</v>
      </c>
      <c r="J591" s="85" t="b">
        <v>0</v>
      </c>
      <c r="K591" s="85" t="b">
        <v>0</v>
      </c>
      <c r="L591" s="85" t="b">
        <v>0</v>
      </c>
    </row>
    <row r="592" spans="1:12" ht="15">
      <c r="A592" s="85" t="s">
        <v>5328</v>
      </c>
      <c r="B592" s="85" t="s">
        <v>5329</v>
      </c>
      <c r="C592" s="85">
        <v>2</v>
      </c>
      <c r="D592" s="118">
        <v>0.0008927241597817815</v>
      </c>
      <c r="E592" s="118">
        <v>3.3636119798921444</v>
      </c>
      <c r="F592" s="85" t="s">
        <v>5469</v>
      </c>
      <c r="G592" s="85" t="b">
        <v>0</v>
      </c>
      <c r="H592" s="85" t="b">
        <v>0</v>
      </c>
      <c r="I592" s="85" t="b">
        <v>0</v>
      </c>
      <c r="J592" s="85" t="b">
        <v>0</v>
      </c>
      <c r="K592" s="85" t="b">
        <v>0</v>
      </c>
      <c r="L592" s="85" t="b">
        <v>0</v>
      </c>
    </row>
    <row r="593" spans="1:12" ht="15">
      <c r="A593" s="85" t="s">
        <v>5329</v>
      </c>
      <c r="B593" s="85" t="s">
        <v>4988</v>
      </c>
      <c r="C593" s="85">
        <v>2</v>
      </c>
      <c r="D593" s="118">
        <v>0.0008927241597817815</v>
      </c>
      <c r="E593" s="118">
        <v>2.9656719712201065</v>
      </c>
      <c r="F593" s="85" t="s">
        <v>5469</v>
      </c>
      <c r="G593" s="85" t="b">
        <v>0</v>
      </c>
      <c r="H593" s="85" t="b">
        <v>0</v>
      </c>
      <c r="I593" s="85" t="b">
        <v>0</v>
      </c>
      <c r="J593" s="85" t="b">
        <v>0</v>
      </c>
      <c r="K593" s="85" t="b">
        <v>0</v>
      </c>
      <c r="L593" s="85" t="b">
        <v>0</v>
      </c>
    </row>
    <row r="594" spans="1:12" ht="15">
      <c r="A594" s="85" t="s">
        <v>4988</v>
      </c>
      <c r="B594" s="85" t="s">
        <v>5049</v>
      </c>
      <c r="C594" s="85">
        <v>2</v>
      </c>
      <c r="D594" s="118">
        <v>0.0008927241597817815</v>
      </c>
      <c r="E594" s="118">
        <v>2.6646419755561257</v>
      </c>
      <c r="F594" s="85" t="s">
        <v>5469</v>
      </c>
      <c r="G594" s="85" t="b">
        <v>0</v>
      </c>
      <c r="H594" s="85" t="b">
        <v>0</v>
      </c>
      <c r="I594" s="85" t="b">
        <v>0</v>
      </c>
      <c r="J594" s="85" t="b">
        <v>0</v>
      </c>
      <c r="K594" s="85" t="b">
        <v>0</v>
      </c>
      <c r="L594" s="85" t="b">
        <v>0</v>
      </c>
    </row>
    <row r="595" spans="1:12" ht="15">
      <c r="A595" s="85" t="s">
        <v>5049</v>
      </c>
      <c r="B595" s="85" t="s">
        <v>4933</v>
      </c>
      <c r="C595" s="85">
        <v>2</v>
      </c>
      <c r="D595" s="118">
        <v>0.0008927241597817815</v>
      </c>
      <c r="E595" s="118">
        <v>2.5854607295085006</v>
      </c>
      <c r="F595" s="85" t="s">
        <v>5469</v>
      </c>
      <c r="G595" s="85" t="b">
        <v>0</v>
      </c>
      <c r="H595" s="85" t="b">
        <v>0</v>
      </c>
      <c r="I595" s="85" t="b">
        <v>0</v>
      </c>
      <c r="J595" s="85" t="b">
        <v>0</v>
      </c>
      <c r="K595" s="85" t="b">
        <v>0</v>
      </c>
      <c r="L595" s="85" t="b">
        <v>0</v>
      </c>
    </row>
    <row r="596" spans="1:12" ht="15">
      <c r="A596" s="85" t="s">
        <v>4933</v>
      </c>
      <c r="B596" s="85" t="s">
        <v>4929</v>
      </c>
      <c r="C596" s="85">
        <v>2</v>
      </c>
      <c r="D596" s="118">
        <v>0.0008927241597817815</v>
      </c>
      <c r="E596" s="118">
        <v>2.4093694704528197</v>
      </c>
      <c r="F596" s="85" t="s">
        <v>5469</v>
      </c>
      <c r="G596" s="85" t="b">
        <v>0</v>
      </c>
      <c r="H596" s="85" t="b">
        <v>0</v>
      </c>
      <c r="I596" s="85" t="b">
        <v>0</v>
      </c>
      <c r="J596" s="85" t="b">
        <v>0</v>
      </c>
      <c r="K596" s="85" t="b">
        <v>0</v>
      </c>
      <c r="L596" s="85" t="b">
        <v>0</v>
      </c>
    </row>
    <row r="597" spans="1:12" ht="15">
      <c r="A597" s="85" t="s">
        <v>4929</v>
      </c>
      <c r="B597" s="85" t="s">
        <v>5330</v>
      </c>
      <c r="C597" s="85">
        <v>2</v>
      </c>
      <c r="D597" s="118">
        <v>0.0008927241597817815</v>
      </c>
      <c r="E597" s="118">
        <v>2.886490725172482</v>
      </c>
      <c r="F597" s="85" t="s">
        <v>5469</v>
      </c>
      <c r="G597" s="85" t="b">
        <v>0</v>
      </c>
      <c r="H597" s="85" t="b">
        <v>0</v>
      </c>
      <c r="I597" s="85" t="b">
        <v>0</v>
      </c>
      <c r="J597" s="85" t="b">
        <v>0</v>
      </c>
      <c r="K597" s="85" t="b">
        <v>0</v>
      </c>
      <c r="L597" s="85" t="b">
        <v>0</v>
      </c>
    </row>
    <row r="598" spans="1:12" ht="15">
      <c r="A598" s="85" t="s">
        <v>5330</v>
      </c>
      <c r="B598" s="85" t="s">
        <v>4099</v>
      </c>
      <c r="C598" s="85">
        <v>2</v>
      </c>
      <c r="D598" s="118">
        <v>0.0008927241597817815</v>
      </c>
      <c r="E598" s="118">
        <v>2.6232492903979003</v>
      </c>
      <c r="F598" s="85" t="s">
        <v>5469</v>
      </c>
      <c r="G598" s="85" t="b">
        <v>0</v>
      </c>
      <c r="H598" s="85" t="b">
        <v>0</v>
      </c>
      <c r="I598" s="85" t="b">
        <v>0</v>
      </c>
      <c r="J598" s="85" t="b">
        <v>0</v>
      </c>
      <c r="K598" s="85" t="b">
        <v>0</v>
      </c>
      <c r="L598" s="85" t="b">
        <v>0</v>
      </c>
    </row>
    <row r="599" spans="1:12" ht="15">
      <c r="A599" s="85" t="s">
        <v>4099</v>
      </c>
      <c r="B599" s="85" t="s">
        <v>4027</v>
      </c>
      <c r="C599" s="85">
        <v>2</v>
      </c>
      <c r="D599" s="118">
        <v>0.0008927241597817815</v>
      </c>
      <c r="E599" s="118">
        <v>2.6232492903979003</v>
      </c>
      <c r="F599" s="85" t="s">
        <v>5469</v>
      </c>
      <c r="G599" s="85" t="b">
        <v>0</v>
      </c>
      <c r="H599" s="85" t="b">
        <v>0</v>
      </c>
      <c r="I599" s="85" t="b">
        <v>0</v>
      </c>
      <c r="J599" s="85" t="b">
        <v>0</v>
      </c>
      <c r="K599" s="85" t="b">
        <v>0</v>
      </c>
      <c r="L599" s="85" t="b">
        <v>0</v>
      </c>
    </row>
    <row r="600" spans="1:12" ht="15">
      <c r="A600" s="85" t="s">
        <v>4027</v>
      </c>
      <c r="B600" s="85" t="s">
        <v>4929</v>
      </c>
      <c r="C600" s="85">
        <v>2</v>
      </c>
      <c r="D600" s="118">
        <v>0.0008927241597817815</v>
      </c>
      <c r="E600" s="118">
        <v>2.886490725172482</v>
      </c>
      <c r="F600" s="85" t="s">
        <v>5469</v>
      </c>
      <c r="G600" s="85" t="b">
        <v>0</v>
      </c>
      <c r="H600" s="85" t="b">
        <v>0</v>
      </c>
      <c r="I600" s="85" t="b">
        <v>0</v>
      </c>
      <c r="J600" s="85" t="b">
        <v>0</v>
      </c>
      <c r="K600" s="85" t="b">
        <v>0</v>
      </c>
      <c r="L600" s="85" t="b">
        <v>0</v>
      </c>
    </row>
    <row r="601" spans="1:12" ht="15">
      <c r="A601" s="85" t="s">
        <v>4929</v>
      </c>
      <c r="B601" s="85" t="s">
        <v>5024</v>
      </c>
      <c r="C601" s="85">
        <v>2</v>
      </c>
      <c r="D601" s="118">
        <v>0.0008927241597817815</v>
      </c>
      <c r="E601" s="118">
        <v>2.5854607295085006</v>
      </c>
      <c r="F601" s="85" t="s">
        <v>5469</v>
      </c>
      <c r="G601" s="85" t="b">
        <v>0</v>
      </c>
      <c r="H601" s="85" t="b">
        <v>0</v>
      </c>
      <c r="I601" s="85" t="b">
        <v>0</v>
      </c>
      <c r="J601" s="85" t="b">
        <v>0</v>
      </c>
      <c r="K601" s="85" t="b">
        <v>0</v>
      </c>
      <c r="L601" s="85" t="b">
        <v>0</v>
      </c>
    </row>
    <row r="602" spans="1:12" ht="15">
      <c r="A602" s="85" t="s">
        <v>5332</v>
      </c>
      <c r="B602" s="85" t="s">
        <v>5333</v>
      </c>
      <c r="C602" s="85">
        <v>2</v>
      </c>
      <c r="D602" s="118">
        <v>0.0008927241597817815</v>
      </c>
      <c r="E602" s="118">
        <v>3.3636119798921444</v>
      </c>
      <c r="F602" s="85" t="s">
        <v>5469</v>
      </c>
      <c r="G602" s="85" t="b">
        <v>0</v>
      </c>
      <c r="H602" s="85" t="b">
        <v>0</v>
      </c>
      <c r="I602" s="85" t="b">
        <v>0</v>
      </c>
      <c r="J602" s="85" t="b">
        <v>0</v>
      </c>
      <c r="K602" s="85" t="b">
        <v>0</v>
      </c>
      <c r="L602" s="85" t="b">
        <v>0</v>
      </c>
    </row>
    <row r="603" spans="1:12" ht="15">
      <c r="A603" s="85" t="s">
        <v>5333</v>
      </c>
      <c r="B603" s="85" t="s">
        <v>4989</v>
      </c>
      <c r="C603" s="85">
        <v>2</v>
      </c>
      <c r="D603" s="118">
        <v>0.0008927241597817815</v>
      </c>
      <c r="E603" s="118">
        <v>2.9656719712201065</v>
      </c>
      <c r="F603" s="85" t="s">
        <v>5469</v>
      </c>
      <c r="G603" s="85" t="b">
        <v>0</v>
      </c>
      <c r="H603" s="85" t="b">
        <v>0</v>
      </c>
      <c r="I603" s="85" t="b">
        <v>0</v>
      </c>
      <c r="J603" s="85" t="b">
        <v>0</v>
      </c>
      <c r="K603" s="85" t="b">
        <v>0</v>
      </c>
      <c r="L603" s="85" t="b">
        <v>0</v>
      </c>
    </row>
    <row r="604" spans="1:12" ht="15">
      <c r="A604" s="85" t="s">
        <v>4989</v>
      </c>
      <c r="B604" s="85" t="s">
        <v>5334</v>
      </c>
      <c r="C604" s="85">
        <v>2</v>
      </c>
      <c r="D604" s="118">
        <v>0.0008927241597817815</v>
      </c>
      <c r="E604" s="118">
        <v>2.9656719712201065</v>
      </c>
      <c r="F604" s="85" t="s">
        <v>5469</v>
      </c>
      <c r="G604" s="85" t="b">
        <v>0</v>
      </c>
      <c r="H604" s="85" t="b">
        <v>0</v>
      </c>
      <c r="I604" s="85" t="b">
        <v>0</v>
      </c>
      <c r="J604" s="85" t="b">
        <v>1</v>
      </c>
      <c r="K604" s="85" t="b">
        <v>0</v>
      </c>
      <c r="L604" s="85" t="b">
        <v>0</v>
      </c>
    </row>
    <row r="605" spans="1:12" ht="15">
      <c r="A605" s="85" t="s">
        <v>5334</v>
      </c>
      <c r="B605" s="85" t="s">
        <v>4084</v>
      </c>
      <c r="C605" s="85">
        <v>2</v>
      </c>
      <c r="D605" s="118">
        <v>0.0008927241597817815</v>
      </c>
      <c r="E605" s="118">
        <v>1.3222192947339193</v>
      </c>
      <c r="F605" s="85" t="s">
        <v>5469</v>
      </c>
      <c r="G605" s="85" t="b">
        <v>1</v>
      </c>
      <c r="H605" s="85" t="b">
        <v>0</v>
      </c>
      <c r="I605" s="85" t="b">
        <v>0</v>
      </c>
      <c r="J605" s="85" t="b">
        <v>0</v>
      </c>
      <c r="K605" s="85" t="b">
        <v>0</v>
      </c>
      <c r="L605" s="85" t="b">
        <v>0</v>
      </c>
    </row>
    <row r="606" spans="1:12" ht="15">
      <c r="A606" s="85" t="s">
        <v>4871</v>
      </c>
      <c r="B606" s="85" t="s">
        <v>4099</v>
      </c>
      <c r="C606" s="85">
        <v>2</v>
      </c>
      <c r="D606" s="118">
        <v>0.0008927241597817815</v>
      </c>
      <c r="E606" s="118">
        <v>2.0211892990699383</v>
      </c>
      <c r="F606" s="85" t="s">
        <v>5469</v>
      </c>
      <c r="G606" s="85" t="b">
        <v>0</v>
      </c>
      <c r="H606" s="85" t="b">
        <v>0</v>
      </c>
      <c r="I606" s="85" t="b">
        <v>0</v>
      </c>
      <c r="J606" s="85" t="b">
        <v>0</v>
      </c>
      <c r="K606" s="85" t="b">
        <v>0</v>
      </c>
      <c r="L606" s="85" t="b">
        <v>0</v>
      </c>
    </row>
    <row r="607" spans="1:12" ht="15">
      <c r="A607" s="85" t="s">
        <v>4099</v>
      </c>
      <c r="B607" s="85" t="s">
        <v>4989</v>
      </c>
      <c r="C607" s="85">
        <v>2</v>
      </c>
      <c r="D607" s="118">
        <v>0.0008927241597817815</v>
      </c>
      <c r="E607" s="118">
        <v>2.225309281725863</v>
      </c>
      <c r="F607" s="85" t="s">
        <v>5469</v>
      </c>
      <c r="G607" s="85" t="b">
        <v>0</v>
      </c>
      <c r="H607" s="85" t="b">
        <v>0</v>
      </c>
      <c r="I607" s="85" t="b">
        <v>0</v>
      </c>
      <c r="J607" s="85" t="b">
        <v>0</v>
      </c>
      <c r="K607" s="85" t="b">
        <v>0</v>
      </c>
      <c r="L607" s="85" t="b">
        <v>0</v>
      </c>
    </row>
    <row r="608" spans="1:12" ht="15">
      <c r="A608" s="85" t="s">
        <v>4989</v>
      </c>
      <c r="B608" s="85" t="s">
        <v>5335</v>
      </c>
      <c r="C608" s="85">
        <v>2</v>
      </c>
      <c r="D608" s="118">
        <v>0.0008927241597817815</v>
      </c>
      <c r="E608" s="118">
        <v>2.9656719712201065</v>
      </c>
      <c r="F608" s="85" t="s">
        <v>5469</v>
      </c>
      <c r="G608" s="85" t="b">
        <v>0</v>
      </c>
      <c r="H608" s="85" t="b">
        <v>0</v>
      </c>
      <c r="I608" s="85" t="b">
        <v>0</v>
      </c>
      <c r="J608" s="85" t="b">
        <v>0</v>
      </c>
      <c r="K608" s="85" t="b">
        <v>0</v>
      </c>
      <c r="L608" s="85" t="b">
        <v>0</v>
      </c>
    </row>
    <row r="609" spans="1:12" ht="15">
      <c r="A609" s="85" t="s">
        <v>930</v>
      </c>
      <c r="B609" s="85" t="s">
        <v>4084</v>
      </c>
      <c r="C609" s="85">
        <v>2</v>
      </c>
      <c r="D609" s="118">
        <v>0.0008927241597817815</v>
      </c>
      <c r="E609" s="118">
        <v>0.8450980400142568</v>
      </c>
      <c r="F609" s="85" t="s">
        <v>5469</v>
      </c>
      <c r="G609" s="85" t="b">
        <v>0</v>
      </c>
      <c r="H609" s="85" t="b">
        <v>0</v>
      </c>
      <c r="I609" s="85" t="b">
        <v>0</v>
      </c>
      <c r="J609" s="85" t="b">
        <v>0</v>
      </c>
      <c r="K609" s="85" t="b">
        <v>0</v>
      </c>
      <c r="L609" s="85" t="b">
        <v>0</v>
      </c>
    </row>
    <row r="610" spans="1:12" ht="15">
      <c r="A610" s="85" t="s">
        <v>4106</v>
      </c>
      <c r="B610" s="85" t="s">
        <v>5339</v>
      </c>
      <c r="C610" s="85">
        <v>2</v>
      </c>
      <c r="D610" s="118">
        <v>0.0008927241597817815</v>
      </c>
      <c r="E610" s="118">
        <v>2.7103994661168005</v>
      </c>
      <c r="F610" s="85" t="s">
        <v>5469</v>
      </c>
      <c r="G610" s="85" t="b">
        <v>0</v>
      </c>
      <c r="H610" s="85" t="b">
        <v>0</v>
      </c>
      <c r="I610" s="85" t="b">
        <v>0</v>
      </c>
      <c r="J610" s="85" t="b">
        <v>0</v>
      </c>
      <c r="K610" s="85" t="b">
        <v>0</v>
      </c>
      <c r="L610" s="85" t="b">
        <v>0</v>
      </c>
    </row>
    <row r="611" spans="1:12" ht="15">
      <c r="A611" s="85" t="s">
        <v>4106</v>
      </c>
      <c r="B611" s="85" t="s">
        <v>5340</v>
      </c>
      <c r="C611" s="85">
        <v>2</v>
      </c>
      <c r="D611" s="118">
        <v>0.0008927241597817815</v>
      </c>
      <c r="E611" s="118">
        <v>2.7103994661168005</v>
      </c>
      <c r="F611" s="85" t="s">
        <v>5469</v>
      </c>
      <c r="G611" s="85" t="b">
        <v>0</v>
      </c>
      <c r="H611" s="85" t="b">
        <v>0</v>
      </c>
      <c r="I611" s="85" t="b">
        <v>0</v>
      </c>
      <c r="J611" s="85" t="b">
        <v>0</v>
      </c>
      <c r="K611" s="85" t="b">
        <v>0</v>
      </c>
      <c r="L611" s="85" t="b">
        <v>0</v>
      </c>
    </row>
    <row r="612" spans="1:12" ht="15">
      <c r="A612" s="85" t="s">
        <v>5341</v>
      </c>
      <c r="B612" s="85" t="s">
        <v>4098</v>
      </c>
      <c r="C612" s="85">
        <v>2</v>
      </c>
      <c r="D612" s="118">
        <v>0.0008927241597817815</v>
      </c>
      <c r="E612" s="118">
        <v>2.4885507165004443</v>
      </c>
      <c r="F612" s="85" t="s">
        <v>5469</v>
      </c>
      <c r="G612" s="85" t="b">
        <v>0</v>
      </c>
      <c r="H612" s="85" t="b">
        <v>0</v>
      </c>
      <c r="I612" s="85" t="b">
        <v>0</v>
      </c>
      <c r="J612" s="85" t="b">
        <v>0</v>
      </c>
      <c r="K612" s="85" t="b">
        <v>0</v>
      </c>
      <c r="L612" s="85" t="b">
        <v>0</v>
      </c>
    </row>
    <row r="613" spans="1:12" ht="15">
      <c r="A613" s="85" t="s">
        <v>4098</v>
      </c>
      <c r="B613" s="85" t="s">
        <v>5151</v>
      </c>
      <c r="C613" s="85">
        <v>2</v>
      </c>
      <c r="D613" s="118">
        <v>0.0008927241597817815</v>
      </c>
      <c r="E613" s="118">
        <v>2.312459457444763</v>
      </c>
      <c r="F613" s="85" t="s">
        <v>5469</v>
      </c>
      <c r="G613" s="85" t="b">
        <v>0</v>
      </c>
      <c r="H613" s="85" t="b">
        <v>0</v>
      </c>
      <c r="I613" s="85" t="b">
        <v>0</v>
      </c>
      <c r="J613" s="85" t="b">
        <v>0</v>
      </c>
      <c r="K613" s="85" t="b">
        <v>0</v>
      </c>
      <c r="L613" s="85" t="b">
        <v>0</v>
      </c>
    </row>
    <row r="614" spans="1:12" ht="15">
      <c r="A614" s="85" t="s">
        <v>5151</v>
      </c>
      <c r="B614" s="85" t="s">
        <v>4149</v>
      </c>
      <c r="C614" s="85">
        <v>2</v>
      </c>
      <c r="D614" s="118">
        <v>0.0008927241597817815</v>
      </c>
      <c r="E614" s="118">
        <v>2.5343082070611196</v>
      </c>
      <c r="F614" s="85" t="s">
        <v>5469</v>
      </c>
      <c r="G614" s="85" t="b">
        <v>0</v>
      </c>
      <c r="H614" s="85" t="b">
        <v>0</v>
      </c>
      <c r="I614" s="85" t="b">
        <v>0</v>
      </c>
      <c r="J614" s="85" t="b">
        <v>0</v>
      </c>
      <c r="K614" s="85" t="b">
        <v>0</v>
      </c>
      <c r="L614" s="85" t="b">
        <v>0</v>
      </c>
    </row>
    <row r="615" spans="1:12" ht="15">
      <c r="A615" s="85" t="s">
        <v>4149</v>
      </c>
      <c r="B615" s="85" t="s">
        <v>4013</v>
      </c>
      <c r="C615" s="85">
        <v>2</v>
      </c>
      <c r="D615" s="118">
        <v>0.0008927241597817815</v>
      </c>
      <c r="E615" s="118">
        <v>1.5800656976217944</v>
      </c>
      <c r="F615" s="85" t="s">
        <v>5469</v>
      </c>
      <c r="G615" s="85" t="b">
        <v>0</v>
      </c>
      <c r="H615" s="85" t="b">
        <v>0</v>
      </c>
      <c r="I615" s="85" t="b">
        <v>0</v>
      </c>
      <c r="J615" s="85" t="b">
        <v>0</v>
      </c>
      <c r="K615" s="85" t="b">
        <v>0</v>
      </c>
      <c r="L615" s="85" t="b">
        <v>0</v>
      </c>
    </row>
    <row r="616" spans="1:12" ht="15">
      <c r="A616" s="85" t="s">
        <v>4013</v>
      </c>
      <c r="B616" s="85" t="s">
        <v>5342</v>
      </c>
      <c r="C616" s="85">
        <v>2</v>
      </c>
      <c r="D616" s="118">
        <v>0.0008927241597817815</v>
      </c>
      <c r="E616" s="118">
        <v>2.2332782113971383</v>
      </c>
      <c r="F616" s="85" t="s">
        <v>5469</v>
      </c>
      <c r="G616" s="85" t="b">
        <v>0</v>
      </c>
      <c r="H616" s="85" t="b">
        <v>0</v>
      </c>
      <c r="I616" s="85" t="b">
        <v>0</v>
      </c>
      <c r="J616" s="85" t="b">
        <v>0</v>
      </c>
      <c r="K616" s="85" t="b">
        <v>0</v>
      </c>
      <c r="L616" s="85" t="b">
        <v>0</v>
      </c>
    </row>
    <row r="617" spans="1:12" ht="15">
      <c r="A617" s="85" t="s">
        <v>5342</v>
      </c>
      <c r="B617" s="85" t="s">
        <v>4087</v>
      </c>
      <c r="C617" s="85">
        <v>2</v>
      </c>
      <c r="D617" s="118">
        <v>0.0008927241597817815</v>
      </c>
      <c r="E617" s="118">
        <v>2.0114294617807817</v>
      </c>
      <c r="F617" s="85" t="s">
        <v>5469</v>
      </c>
      <c r="G617" s="85" t="b">
        <v>0</v>
      </c>
      <c r="H617" s="85" t="b">
        <v>0</v>
      </c>
      <c r="I617" s="85" t="b">
        <v>0</v>
      </c>
      <c r="J617" s="85" t="b">
        <v>0</v>
      </c>
      <c r="K617" s="85" t="b">
        <v>0</v>
      </c>
      <c r="L617" s="85" t="b">
        <v>0</v>
      </c>
    </row>
    <row r="618" spans="1:12" ht="15">
      <c r="A618" s="85" t="s">
        <v>4084</v>
      </c>
      <c r="B618" s="85" t="s">
        <v>5343</v>
      </c>
      <c r="C618" s="85">
        <v>2</v>
      </c>
      <c r="D618" s="118">
        <v>0.0008927241597817815</v>
      </c>
      <c r="E618" s="118">
        <v>1.383608608308398</v>
      </c>
      <c r="F618" s="85" t="s">
        <v>5469</v>
      </c>
      <c r="G618" s="85" t="b">
        <v>0</v>
      </c>
      <c r="H618" s="85" t="b">
        <v>0</v>
      </c>
      <c r="I618" s="85" t="b">
        <v>0</v>
      </c>
      <c r="J618" s="85" t="b">
        <v>0</v>
      </c>
      <c r="K618" s="85" t="b">
        <v>0</v>
      </c>
      <c r="L618" s="85" t="b">
        <v>0</v>
      </c>
    </row>
    <row r="619" spans="1:12" ht="15">
      <c r="A619" s="85" t="s">
        <v>5343</v>
      </c>
      <c r="B619" s="85" t="s">
        <v>4990</v>
      </c>
      <c r="C619" s="85">
        <v>2</v>
      </c>
      <c r="D619" s="118">
        <v>0.0008927241597817815</v>
      </c>
      <c r="E619" s="118">
        <v>2.9656719712201065</v>
      </c>
      <c r="F619" s="85" t="s">
        <v>5469</v>
      </c>
      <c r="G619" s="85" t="b">
        <v>0</v>
      </c>
      <c r="H619" s="85" t="b">
        <v>0</v>
      </c>
      <c r="I619" s="85" t="b">
        <v>0</v>
      </c>
      <c r="J619" s="85" t="b">
        <v>0</v>
      </c>
      <c r="K619" s="85" t="b">
        <v>0</v>
      </c>
      <c r="L619" s="85" t="b">
        <v>0</v>
      </c>
    </row>
    <row r="620" spans="1:12" ht="15">
      <c r="A620" s="85" t="s">
        <v>4990</v>
      </c>
      <c r="B620" s="85" t="s">
        <v>5344</v>
      </c>
      <c r="C620" s="85">
        <v>2</v>
      </c>
      <c r="D620" s="118">
        <v>0.0008927241597817815</v>
      </c>
      <c r="E620" s="118">
        <v>2.9656719712201065</v>
      </c>
      <c r="F620" s="85" t="s">
        <v>5469</v>
      </c>
      <c r="G620" s="85" t="b">
        <v>0</v>
      </c>
      <c r="H620" s="85" t="b">
        <v>0</v>
      </c>
      <c r="I620" s="85" t="b">
        <v>0</v>
      </c>
      <c r="J620" s="85" t="b">
        <v>0</v>
      </c>
      <c r="K620" s="85" t="b">
        <v>0</v>
      </c>
      <c r="L620" s="85" t="b">
        <v>0</v>
      </c>
    </row>
    <row r="621" spans="1:12" ht="15">
      <c r="A621" s="85" t="s">
        <v>5345</v>
      </c>
      <c r="B621" s="85" t="s">
        <v>5023</v>
      </c>
      <c r="C621" s="85">
        <v>2</v>
      </c>
      <c r="D621" s="118">
        <v>0.0008927241597817815</v>
      </c>
      <c r="E621" s="118">
        <v>3.062581984228163</v>
      </c>
      <c r="F621" s="85" t="s">
        <v>5469</v>
      </c>
      <c r="G621" s="85" t="b">
        <v>0</v>
      </c>
      <c r="H621" s="85" t="b">
        <v>0</v>
      </c>
      <c r="I621" s="85" t="b">
        <v>0</v>
      </c>
      <c r="J621" s="85" t="b">
        <v>0</v>
      </c>
      <c r="K621" s="85" t="b">
        <v>0</v>
      </c>
      <c r="L621" s="85" t="b">
        <v>0</v>
      </c>
    </row>
    <row r="622" spans="1:12" ht="15">
      <c r="A622" s="85" t="s">
        <v>5058</v>
      </c>
      <c r="B622" s="85" t="s">
        <v>5346</v>
      </c>
      <c r="C622" s="85">
        <v>2</v>
      </c>
      <c r="D622" s="118">
        <v>0.0008927241597817815</v>
      </c>
      <c r="E622" s="118">
        <v>3.062581984228163</v>
      </c>
      <c r="F622" s="85" t="s">
        <v>5469</v>
      </c>
      <c r="G622" s="85" t="b">
        <v>0</v>
      </c>
      <c r="H622" s="85" t="b">
        <v>0</v>
      </c>
      <c r="I622" s="85" t="b">
        <v>0</v>
      </c>
      <c r="J622" s="85" t="b">
        <v>0</v>
      </c>
      <c r="K622" s="85" t="b">
        <v>0</v>
      </c>
      <c r="L622" s="85" t="b">
        <v>0</v>
      </c>
    </row>
    <row r="623" spans="1:12" ht="15">
      <c r="A623" s="85" t="s">
        <v>5346</v>
      </c>
      <c r="B623" s="85" t="s">
        <v>5153</v>
      </c>
      <c r="C623" s="85">
        <v>2</v>
      </c>
      <c r="D623" s="118">
        <v>0.0008927241597817815</v>
      </c>
      <c r="E623" s="118">
        <v>3.187520720836463</v>
      </c>
      <c r="F623" s="85" t="s">
        <v>5469</v>
      </c>
      <c r="G623" s="85" t="b">
        <v>0</v>
      </c>
      <c r="H623" s="85" t="b">
        <v>0</v>
      </c>
      <c r="I623" s="85" t="b">
        <v>0</v>
      </c>
      <c r="J623" s="85" t="b">
        <v>0</v>
      </c>
      <c r="K623" s="85" t="b">
        <v>0</v>
      </c>
      <c r="L623" s="85" t="b">
        <v>0</v>
      </c>
    </row>
    <row r="624" spans="1:12" ht="15">
      <c r="A624" s="85" t="s">
        <v>5153</v>
      </c>
      <c r="B624" s="85" t="s">
        <v>4833</v>
      </c>
      <c r="C624" s="85">
        <v>2</v>
      </c>
      <c r="D624" s="118">
        <v>0.0008927241597817815</v>
      </c>
      <c r="E624" s="118">
        <v>2.2844307338445193</v>
      </c>
      <c r="F624" s="85" t="s">
        <v>5469</v>
      </c>
      <c r="G624" s="85" t="b">
        <v>0</v>
      </c>
      <c r="H624" s="85" t="b">
        <v>0</v>
      </c>
      <c r="I624" s="85" t="b">
        <v>0</v>
      </c>
      <c r="J624" s="85" t="b">
        <v>0</v>
      </c>
      <c r="K624" s="85" t="b">
        <v>0</v>
      </c>
      <c r="L624" s="85" t="b">
        <v>0</v>
      </c>
    </row>
    <row r="625" spans="1:12" ht="15">
      <c r="A625" s="85" t="s">
        <v>4105</v>
      </c>
      <c r="B625" s="85" t="s">
        <v>4909</v>
      </c>
      <c r="C625" s="85">
        <v>2</v>
      </c>
      <c r="D625" s="118">
        <v>0.0008927241597817815</v>
      </c>
      <c r="E625" s="118">
        <v>1.615423952885944</v>
      </c>
      <c r="F625" s="85" t="s">
        <v>5469</v>
      </c>
      <c r="G625" s="85" t="b">
        <v>0</v>
      </c>
      <c r="H625" s="85" t="b">
        <v>0</v>
      </c>
      <c r="I625" s="85" t="b">
        <v>0</v>
      </c>
      <c r="J625" s="85" t="b">
        <v>0</v>
      </c>
      <c r="K625" s="85" t="b">
        <v>0</v>
      </c>
      <c r="L625" s="85" t="b">
        <v>0</v>
      </c>
    </row>
    <row r="626" spans="1:12" ht="15">
      <c r="A626" s="85" t="s">
        <v>4855</v>
      </c>
      <c r="B626" s="85" t="s">
        <v>4984</v>
      </c>
      <c r="C626" s="85">
        <v>2</v>
      </c>
      <c r="D626" s="118">
        <v>0.0008927241597817815</v>
      </c>
      <c r="E626" s="118">
        <v>2.225309281725863</v>
      </c>
      <c r="F626" s="85" t="s">
        <v>5469</v>
      </c>
      <c r="G626" s="85" t="b">
        <v>0</v>
      </c>
      <c r="H626" s="85" t="b">
        <v>0</v>
      </c>
      <c r="I626" s="85" t="b">
        <v>0</v>
      </c>
      <c r="J626" s="85" t="b">
        <v>0</v>
      </c>
      <c r="K626" s="85" t="b">
        <v>0</v>
      </c>
      <c r="L626" s="85" t="b">
        <v>0</v>
      </c>
    </row>
    <row r="627" spans="1:12" ht="15">
      <c r="A627" s="85" t="s">
        <v>4984</v>
      </c>
      <c r="B627" s="85" t="s">
        <v>4998</v>
      </c>
      <c r="C627" s="85">
        <v>2</v>
      </c>
      <c r="D627" s="118">
        <v>0.0008927241597817815</v>
      </c>
      <c r="E627" s="118">
        <v>2.567731962548069</v>
      </c>
      <c r="F627" s="85" t="s">
        <v>5469</v>
      </c>
      <c r="G627" s="85" t="b">
        <v>0</v>
      </c>
      <c r="H627" s="85" t="b">
        <v>0</v>
      </c>
      <c r="I627" s="85" t="b">
        <v>0</v>
      </c>
      <c r="J627" s="85" t="b">
        <v>1</v>
      </c>
      <c r="K627" s="85" t="b">
        <v>0</v>
      </c>
      <c r="L627" s="85" t="b">
        <v>0</v>
      </c>
    </row>
    <row r="628" spans="1:12" ht="15">
      <c r="A628" s="85" t="s">
        <v>4998</v>
      </c>
      <c r="B628" s="85" t="s">
        <v>4985</v>
      </c>
      <c r="C628" s="85">
        <v>2</v>
      </c>
      <c r="D628" s="118">
        <v>0.0008927241597817815</v>
      </c>
      <c r="E628" s="118">
        <v>2.567731962548069</v>
      </c>
      <c r="F628" s="85" t="s">
        <v>5469</v>
      </c>
      <c r="G628" s="85" t="b">
        <v>1</v>
      </c>
      <c r="H628" s="85" t="b">
        <v>0</v>
      </c>
      <c r="I628" s="85" t="b">
        <v>0</v>
      </c>
      <c r="J628" s="85" t="b">
        <v>0</v>
      </c>
      <c r="K628" s="85" t="b">
        <v>0</v>
      </c>
      <c r="L628" s="85" t="b">
        <v>0</v>
      </c>
    </row>
    <row r="629" spans="1:12" ht="15">
      <c r="A629" s="85" t="s">
        <v>4985</v>
      </c>
      <c r="B629" s="85" t="s">
        <v>5154</v>
      </c>
      <c r="C629" s="85">
        <v>2</v>
      </c>
      <c r="D629" s="118">
        <v>0.0008927241597817815</v>
      </c>
      <c r="E629" s="118">
        <v>2.7895807121644256</v>
      </c>
      <c r="F629" s="85" t="s">
        <v>5469</v>
      </c>
      <c r="G629" s="85" t="b">
        <v>0</v>
      </c>
      <c r="H629" s="85" t="b">
        <v>0</v>
      </c>
      <c r="I629" s="85" t="b">
        <v>0</v>
      </c>
      <c r="J629" s="85" t="b">
        <v>0</v>
      </c>
      <c r="K629" s="85" t="b">
        <v>0</v>
      </c>
      <c r="L629" s="85" t="b">
        <v>0</v>
      </c>
    </row>
    <row r="630" spans="1:12" ht="15">
      <c r="A630" s="85" t="s">
        <v>4084</v>
      </c>
      <c r="B630" s="85" t="s">
        <v>408</v>
      </c>
      <c r="C630" s="85">
        <v>2</v>
      </c>
      <c r="D630" s="118">
        <v>0.0008927241597817815</v>
      </c>
      <c r="E630" s="118">
        <v>0.9856685996363604</v>
      </c>
      <c r="F630" s="85" t="s">
        <v>5469</v>
      </c>
      <c r="G630" s="85" t="b">
        <v>0</v>
      </c>
      <c r="H630" s="85" t="b">
        <v>0</v>
      </c>
      <c r="I630" s="85" t="b">
        <v>0</v>
      </c>
      <c r="J630" s="85" t="b">
        <v>0</v>
      </c>
      <c r="K630" s="85" t="b">
        <v>0</v>
      </c>
      <c r="L630" s="85" t="b">
        <v>0</v>
      </c>
    </row>
    <row r="631" spans="1:12" ht="15">
      <c r="A631" s="85" t="s">
        <v>345</v>
      </c>
      <c r="B631" s="85" t="s">
        <v>4140</v>
      </c>
      <c r="C631" s="85">
        <v>2</v>
      </c>
      <c r="D631" s="118">
        <v>0.0008927241597817815</v>
      </c>
      <c r="E631" s="118">
        <v>1.8864907251724818</v>
      </c>
      <c r="F631" s="85" t="s">
        <v>5469</v>
      </c>
      <c r="G631" s="85" t="b">
        <v>0</v>
      </c>
      <c r="H631" s="85" t="b">
        <v>0</v>
      </c>
      <c r="I631" s="85" t="b">
        <v>0</v>
      </c>
      <c r="J631" s="85" t="b">
        <v>0</v>
      </c>
      <c r="K631" s="85" t="b">
        <v>0</v>
      </c>
      <c r="L631" s="85" t="b">
        <v>0</v>
      </c>
    </row>
    <row r="632" spans="1:12" ht="15">
      <c r="A632" s="85" t="s">
        <v>4140</v>
      </c>
      <c r="B632" s="85" t="s">
        <v>5348</v>
      </c>
      <c r="C632" s="85">
        <v>2</v>
      </c>
      <c r="D632" s="118">
        <v>0.0008927241597817815</v>
      </c>
      <c r="E632" s="118">
        <v>2.322219294733919</v>
      </c>
      <c r="F632" s="85" t="s">
        <v>5469</v>
      </c>
      <c r="G632" s="85" t="b">
        <v>0</v>
      </c>
      <c r="H632" s="85" t="b">
        <v>0</v>
      </c>
      <c r="I632" s="85" t="b">
        <v>0</v>
      </c>
      <c r="J632" s="85" t="b">
        <v>0</v>
      </c>
      <c r="K632" s="85" t="b">
        <v>0</v>
      </c>
      <c r="L632" s="85" t="b">
        <v>0</v>
      </c>
    </row>
    <row r="633" spans="1:12" ht="15">
      <c r="A633" s="85" t="s">
        <v>5348</v>
      </c>
      <c r="B633" s="85" t="s">
        <v>4875</v>
      </c>
      <c r="C633" s="85">
        <v>2</v>
      </c>
      <c r="D633" s="118">
        <v>0.0008927241597817815</v>
      </c>
      <c r="E633" s="118">
        <v>2.8195439355418688</v>
      </c>
      <c r="F633" s="85" t="s">
        <v>5469</v>
      </c>
      <c r="G633" s="85" t="b">
        <v>0</v>
      </c>
      <c r="H633" s="85" t="b">
        <v>0</v>
      </c>
      <c r="I633" s="85" t="b">
        <v>0</v>
      </c>
      <c r="J633" s="85" t="b">
        <v>0</v>
      </c>
      <c r="K633" s="85" t="b">
        <v>0</v>
      </c>
      <c r="L633" s="85" t="b">
        <v>0</v>
      </c>
    </row>
    <row r="634" spans="1:12" ht="15">
      <c r="A634" s="85" t="s">
        <v>5352</v>
      </c>
      <c r="B634" s="85" t="s">
        <v>4085</v>
      </c>
      <c r="C634" s="85">
        <v>2</v>
      </c>
      <c r="D634" s="118">
        <v>0.0008927241597817815</v>
      </c>
      <c r="E634" s="118">
        <v>1.9403661059553365</v>
      </c>
      <c r="F634" s="85" t="s">
        <v>5469</v>
      </c>
      <c r="G634" s="85" t="b">
        <v>0</v>
      </c>
      <c r="H634" s="85" t="b">
        <v>0</v>
      </c>
      <c r="I634" s="85" t="b">
        <v>0</v>
      </c>
      <c r="J634" s="85" t="b">
        <v>0</v>
      </c>
      <c r="K634" s="85" t="b">
        <v>0</v>
      </c>
      <c r="L634" s="85" t="b">
        <v>0</v>
      </c>
    </row>
    <row r="635" spans="1:12" ht="15">
      <c r="A635" s="85" t="s">
        <v>4943</v>
      </c>
      <c r="B635" s="85" t="s">
        <v>5353</v>
      </c>
      <c r="C635" s="85">
        <v>2</v>
      </c>
      <c r="D635" s="118">
        <v>0.0008927241597817815</v>
      </c>
      <c r="E635" s="118">
        <v>3.3636119798921444</v>
      </c>
      <c r="F635" s="85" t="s">
        <v>5469</v>
      </c>
      <c r="G635" s="85" t="b">
        <v>0</v>
      </c>
      <c r="H635" s="85" t="b">
        <v>0</v>
      </c>
      <c r="I635" s="85" t="b">
        <v>0</v>
      </c>
      <c r="J635" s="85" t="b">
        <v>0</v>
      </c>
      <c r="K635" s="85" t="b">
        <v>0</v>
      </c>
      <c r="L635" s="85" t="b">
        <v>0</v>
      </c>
    </row>
    <row r="636" spans="1:12" ht="15">
      <c r="A636" s="85" t="s">
        <v>4853</v>
      </c>
      <c r="B636" s="85" t="s">
        <v>4105</v>
      </c>
      <c r="C636" s="85">
        <v>2</v>
      </c>
      <c r="D636" s="118">
        <v>0.0008927241597817815</v>
      </c>
      <c r="E636" s="118">
        <v>1.4057653461839943</v>
      </c>
      <c r="F636" s="85" t="s">
        <v>5469</v>
      </c>
      <c r="G636" s="85" t="b">
        <v>0</v>
      </c>
      <c r="H636" s="85" t="b">
        <v>0</v>
      </c>
      <c r="I636" s="85" t="b">
        <v>0</v>
      </c>
      <c r="J636" s="85" t="b">
        <v>0</v>
      </c>
      <c r="K636" s="85" t="b">
        <v>0</v>
      </c>
      <c r="L636" s="85" t="b">
        <v>0</v>
      </c>
    </row>
    <row r="637" spans="1:12" ht="15">
      <c r="A637" s="85" t="s">
        <v>4105</v>
      </c>
      <c r="B637" s="85" t="s">
        <v>5161</v>
      </c>
      <c r="C637" s="85">
        <v>2</v>
      </c>
      <c r="D637" s="118">
        <v>0.0008927241597817815</v>
      </c>
      <c r="E637" s="118">
        <v>1.9834007381805383</v>
      </c>
      <c r="F637" s="85" t="s">
        <v>5469</v>
      </c>
      <c r="G637" s="85" t="b">
        <v>0</v>
      </c>
      <c r="H637" s="85" t="b">
        <v>0</v>
      </c>
      <c r="I637" s="85" t="b">
        <v>0</v>
      </c>
      <c r="J637" s="85" t="b">
        <v>0</v>
      </c>
      <c r="K637" s="85" t="b">
        <v>0</v>
      </c>
      <c r="L637" s="85" t="b">
        <v>0</v>
      </c>
    </row>
    <row r="638" spans="1:12" ht="15">
      <c r="A638" s="85" t="s">
        <v>5161</v>
      </c>
      <c r="B638" s="85" t="s">
        <v>4861</v>
      </c>
      <c r="C638" s="85">
        <v>2</v>
      </c>
      <c r="D638" s="118">
        <v>0.0008927241597817815</v>
      </c>
      <c r="E638" s="118">
        <v>2.4885507165004443</v>
      </c>
      <c r="F638" s="85" t="s">
        <v>5469</v>
      </c>
      <c r="G638" s="85" t="b">
        <v>0</v>
      </c>
      <c r="H638" s="85" t="b">
        <v>0</v>
      </c>
      <c r="I638" s="85" t="b">
        <v>0</v>
      </c>
      <c r="J638" s="85" t="b">
        <v>0</v>
      </c>
      <c r="K638" s="85" t="b">
        <v>0</v>
      </c>
      <c r="L638" s="85" t="b">
        <v>0</v>
      </c>
    </row>
    <row r="639" spans="1:12" ht="15">
      <c r="A639" s="85" t="s">
        <v>4861</v>
      </c>
      <c r="B639" s="85" t="s">
        <v>5354</v>
      </c>
      <c r="C639" s="85">
        <v>2</v>
      </c>
      <c r="D639" s="118">
        <v>0.0008927241597817815</v>
      </c>
      <c r="E639" s="118">
        <v>2.6646419755561257</v>
      </c>
      <c r="F639" s="85" t="s">
        <v>5469</v>
      </c>
      <c r="G639" s="85" t="b">
        <v>0</v>
      </c>
      <c r="H639" s="85" t="b">
        <v>0</v>
      </c>
      <c r="I639" s="85" t="b">
        <v>0</v>
      </c>
      <c r="J639" s="85" t="b">
        <v>0</v>
      </c>
      <c r="K639" s="85" t="b">
        <v>0</v>
      </c>
      <c r="L639" s="85" t="b">
        <v>0</v>
      </c>
    </row>
    <row r="640" spans="1:12" ht="15">
      <c r="A640" s="85" t="s">
        <v>5354</v>
      </c>
      <c r="B640" s="85" t="s">
        <v>4085</v>
      </c>
      <c r="C640" s="85">
        <v>2</v>
      </c>
      <c r="D640" s="118">
        <v>0.0008927241597817815</v>
      </c>
      <c r="E640" s="118">
        <v>1.9403661059553365</v>
      </c>
      <c r="F640" s="85" t="s">
        <v>5469</v>
      </c>
      <c r="G640" s="85" t="b">
        <v>0</v>
      </c>
      <c r="H640" s="85" t="b">
        <v>0</v>
      </c>
      <c r="I640" s="85" t="b">
        <v>0</v>
      </c>
      <c r="J640" s="85" t="b">
        <v>0</v>
      </c>
      <c r="K640" s="85" t="b">
        <v>0</v>
      </c>
      <c r="L640" s="85" t="b">
        <v>0</v>
      </c>
    </row>
    <row r="641" spans="1:12" ht="15">
      <c r="A641" s="85" t="s">
        <v>4085</v>
      </c>
      <c r="B641" s="85" t="s">
        <v>5355</v>
      </c>
      <c r="C641" s="85">
        <v>2</v>
      </c>
      <c r="D641" s="118">
        <v>0.0008927241597817815</v>
      </c>
      <c r="E641" s="118">
        <v>2.0018841438745514</v>
      </c>
      <c r="F641" s="85" t="s">
        <v>5469</v>
      </c>
      <c r="G641" s="85" t="b">
        <v>0</v>
      </c>
      <c r="H641" s="85" t="b">
        <v>0</v>
      </c>
      <c r="I641" s="85" t="b">
        <v>0</v>
      </c>
      <c r="J641" s="85" t="b">
        <v>0</v>
      </c>
      <c r="K641" s="85" t="b">
        <v>0</v>
      </c>
      <c r="L641" s="85" t="b">
        <v>0</v>
      </c>
    </row>
    <row r="642" spans="1:12" ht="15">
      <c r="A642" s="85" t="s">
        <v>5355</v>
      </c>
      <c r="B642" s="85" t="s">
        <v>5162</v>
      </c>
      <c r="C642" s="85">
        <v>2</v>
      </c>
      <c r="D642" s="118">
        <v>0.0008927241597817815</v>
      </c>
      <c r="E642" s="118">
        <v>3.3636119798921444</v>
      </c>
      <c r="F642" s="85" t="s">
        <v>5469</v>
      </c>
      <c r="G642" s="85" t="b">
        <v>0</v>
      </c>
      <c r="H642" s="85" t="b">
        <v>0</v>
      </c>
      <c r="I642" s="85" t="b">
        <v>0</v>
      </c>
      <c r="J642" s="85" t="b">
        <v>0</v>
      </c>
      <c r="K642" s="85" t="b">
        <v>0</v>
      </c>
      <c r="L642" s="85" t="b">
        <v>0</v>
      </c>
    </row>
    <row r="643" spans="1:12" ht="15">
      <c r="A643" s="85" t="s">
        <v>5162</v>
      </c>
      <c r="B643" s="85" t="s">
        <v>910</v>
      </c>
      <c r="C643" s="85">
        <v>2</v>
      </c>
      <c r="D643" s="118">
        <v>0.0008927241597817815</v>
      </c>
      <c r="E643" s="118">
        <v>1.5694726241243704</v>
      </c>
      <c r="F643" s="85" t="s">
        <v>5469</v>
      </c>
      <c r="G643" s="85" t="b">
        <v>0</v>
      </c>
      <c r="H643" s="85" t="b">
        <v>0</v>
      </c>
      <c r="I643" s="85" t="b">
        <v>0</v>
      </c>
      <c r="J643" s="85" t="b">
        <v>0</v>
      </c>
      <c r="K643" s="85" t="b">
        <v>0</v>
      </c>
      <c r="L643" s="85" t="b">
        <v>0</v>
      </c>
    </row>
    <row r="644" spans="1:12" ht="15">
      <c r="A644" s="85" t="s">
        <v>910</v>
      </c>
      <c r="B644" s="85" t="s">
        <v>5356</v>
      </c>
      <c r="C644" s="85">
        <v>2</v>
      </c>
      <c r="D644" s="118">
        <v>0.0008927241597817815</v>
      </c>
      <c r="E644" s="118">
        <v>1.7352230498418328</v>
      </c>
      <c r="F644" s="85" t="s">
        <v>5469</v>
      </c>
      <c r="G644" s="85" t="b">
        <v>0</v>
      </c>
      <c r="H644" s="85" t="b">
        <v>0</v>
      </c>
      <c r="I644" s="85" t="b">
        <v>0</v>
      </c>
      <c r="J644" s="85" t="b">
        <v>0</v>
      </c>
      <c r="K644" s="85" t="b">
        <v>0</v>
      </c>
      <c r="L644" s="85" t="b">
        <v>0</v>
      </c>
    </row>
    <row r="645" spans="1:12" ht="15">
      <c r="A645" s="85" t="s">
        <v>5356</v>
      </c>
      <c r="B645" s="85" t="s">
        <v>4948</v>
      </c>
      <c r="C645" s="85">
        <v>2</v>
      </c>
      <c r="D645" s="118">
        <v>0.0008927241597817815</v>
      </c>
      <c r="E645" s="118">
        <v>2.886490725172482</v>
      </c>
      <c r="F645" s="85" t="s">
        <v>5469</v>
      </c>
      <c r="G645" s="85" t="b">
        <v>0</v>
      </c>
      <c r="H645" s="85" t="b">
        <v>0</v>
      </c>
      <c r="I645" s="85" t="b">
        <v>0</v>
      </c>
      <c r="J645" s="85" t="b">
        <v>0</v>
      </c>
      <c r="K645" s="85" t="b">
        <v>0</v>
      </c>
      <c r="L645" s="85" t="b">
        <v>0</v>
      </c>
    </row>
    <row r="646" spans="1:12" ht="15">
      <c r="A646" s="85" t="s">
        <v>4864</v>
      </c>
      <c r="B646" s="85" t="s">
        <v>4085</v>
      </c>
      <c r="C646" s="85">
        <v>2</v>
      </c>
      <c r="D646" s="118">
        <v>0.0008927241597817815</v>
      </c>
      <c r="E646" s="118">
        <v>1.2413961016193178</v>
      </c>
      <c r="F646" s="85" t="s">
        <v>5469</v>
      </c>
      <c r="G646" s="85" t="b">
        <v>0</v>
      </c>
      <c r="H646" s="85" t="b">
        <v>0</v>
      </c>
      <c r="I646" s="85" t="b">
        <v>0</v>
      </c>
      <c r="J646" s="85" t="b">
        <v>0</v>
      </c>
      <c r="K646" s="85" t="b">
        <v>0</v>
      </c>
      <c r="L646" s="85" t="b">
        <v>0</v>
      </c>
    </row>
    <row r="647" spans="1:12" ht="15">
      <c r="A647" s="85" t="s">
        <v>4085</v>
      </c>
      <c r="B647" s="85" t="s">
        <v>4902</v>
      </c>
      <c r="C647" s="85">
        <v>2</v>
      </c>
      <c r="D647" s="118">
        <v>0.0008927241597817815</v>
      </c>
      <c r="E647" s="118">
        <v>1.4578160995242757</v>
      </c>
      <c r="F647" s="85" t="s">
        <v>5469</v>
      </c>
      <c r="G647" s="85" t="b">
        <v>0</v>
      </c>
      <c r="H647" s="85" t="b">
        <v>0</v>
      </c>
      <c r="I647" s="85" t="b">
        <v>0</v>
      </c>
      <c r="J647" s="85" t="b">
        <v>0</v>
      </c>
      <c r="K647" s="85" t="b">
        <v>0</v>
      </c>
      <c r="L647" s="85" t="b">
        <v>0</v>
      </c>
    </row>
    <row r="648" spans="1:12" ht="15">
      <c r="A648" s="85" t="s">
        <v>4902</v>
      </c>
      <c r="B648" s="85" t="s">
        <v>4947</v>
      </c>
      <c r="C648" s="85">
        <v>2</v>
      </c>
      <c r="D648" s="118">
        <v>0.0008927241597817815</v>
      </c>
      <c r="E648" s="118">
        <v>2.342422680822206</v>
      </c>
      <c r="F648" s="85" t="s">
        <v>5469</v>
      </c>
      <c r="G648" s="85" t="b">
        <v>0</v>
      </c>
      <c r="H648" s="85" t="b">
        <v>0</v>
      </c>
      <c r="I648" s="85" t="b">
        <v>0</v>
      </c>
      <c r="J648" s="85" t="b">
        <v>0</v>
      </c>
      <c r="K648" s="85" t="b">
        <v>0</v>
      </c>
      <c r="L648" s="85" t="b">
        <v>0</v>
      </c>
    </row>
    <row r="649" spans="1:12" ht="15">
      <c r="A649" s="85" t="s">
        <v>4947</v>
      </c>
      <c r="B649" s="85" t="s">
        <v>4084</v>
      </c>
      <c r="C649" s="85">
        <v>2</v>
      </c>
      <c r="D649" s="118">
        <v>0.0008927241597817815</v>
      </c>
      <c r="E649" s="118">
        <v>0.8450980400142568</v>
      </c>
      <c r="F649" s="85" t="s">
        <v>5469</v>
      </c>
      <c r="G649" s="85" t="b">
        <v>0</v>
      </c>
      <c r="H649" s="85" t="b">
        <v>0</v>
      </c>
      <c r="I649" s="85" t="b">
        <v>0</v>
      </c>
      <c r="J649" s="85" t="b">
        <v>0</v>
      </c>
      <c r="K649" s="85" t="b">
        <v>0</v>
      </c>
      <c r="L649" s="85" t="b">
        <v>0</v>
      </c>
    </row>
    <row r="650" spans="1:12" ht="15">
      <c r="A650" s="85" t="s">
        <v>4084</v>
      </c>
      <c r="B650" s="85" t="s">
        <v>5357</v>
      </c>
      <c r="C650" s="85">
        <v>2</v>
      </c>
      <c r="D650" s="118">
        <v>0.0008927241597817815</v>
      </c>
      <c r="E650" s="118">
        <v>1.383608608308398</v>
      </c>
      <c r="F650" s="85" t="s">
        <v>5469</v>
      </c>
      <c r="G650" s="85" t="b">
        <v>0</v>
      </c>
      <c r="H650" s="85" t="b">
        <v>0</v>
      </c>
      <c r="I650" s="85" t="b">
        <v>0</v>
      </c>
      <c r="J650" s="85" t="b">
        <v>0</v>
      </c>
      <c r="K650" s="85" t="b">
        <v>0</v>
      </c>
      <c r="L650" s="85" t="b">
        <v>0</v>
      </c>
    </row>
    <row r="651" spans="1:12" ht="15">
      <c r="A651" s="85" t="s">
        <v>5357</v>
      </c>
      <c r="B651" s="85" t="s">
        <v>4085</v>
      </c>
      <c r="C651" s="85">
        <v>2</v>
      </c>
      <c r="D651" s="118">
        <v>0.0008927241597817815</v>
      </c>
      <c r="E651" s="118">
        <v>1.9403661059553365</v>
      </c>
      <c r="F651" s="85" t="s">
        <v>5469</v>
      </c>
      <c r="G651" s="85" t="b">
        <v>0</v>
      </c>
      <c r="H651" s="85" t="b">
        <v>0</v>
      </c>
      <c r="I651" s="85" t="b">
        <v>0</v>
      </c>
      <c r="J651" s="85" t="b">
        <v>0</v>
      </c>
      <c r="K651" s="85" t="b">
        <v>0</v>
      </c>
      <c r="L651" s="85" t="b">
        <v>0</v>
      </c>
    </row>
    <row r="652" spans="1:12" ht="15">
      <c r="A652" s="85" t="s">
        <v>4085</v>
      </c>
      <c r="B652" s="85" t="s">
        <v>5156</v>
      </c>
      <c r="C652" s="85">
        <v>2</v>
      </c>
      <c r="D652" s="118">
        <v>0.0008927241597817815</v>
      </c>
      <c r="E652" s="118">
        <v>1.82579288481887</v>
      </c>
      <c r="F652" s="85" t="s">
        <v>5469</v>
      </c>
      <c r="G652" s="85" t="b">
        <v>0</v>
      </c>
      <c r="H652" s="85" t="b">
        <v>0</v>
      </c>
      <c r="I652" s="85" t="b">
        <v>0</v>
      </c>
      <c r="J652" s="85" t="b">
        <v>0</v>
      </c>
      <c r="K652" s="85" t="b">
        <v>0</v>
      </c>
      <c r="L652" s="85" t="b">
        <v>0</v>
      </c>
    </row>
    <row r="653" spans="1:12" ht="15">
      <c r="A653" s="85" t="s">
        <v>5156</v>
      </c>
      <c r="B653" s="85" t="s">
        <v>5358</v>
      </c>
      <c r="C653" s="85">
        <v>2</v>
      </c>
      <c r="D653" s="118">
        <v>0.0008927241597817815</v>
      </c>
      <c r="E653" s="118">
        <v>3.187520720836463</v>
      </c>
      <c r="F653" s="85" t="s">
        <v>5469</v>
      </c>
      <c r="G653" s="85" t="b">
        <v>0</v>
      </c>
      <c r="H653" s="85" t="b">
        <v>0</v>
      </c>
      <c r="I653" s="85" t="b">
        <v>0</v>
      </c>
      <c r="J653" s="85" t="b">
        <v>0</v>
      </c>
      <c r="K653" s="85" t="b">
        <v>0</v>
      </c>
      <c r="L653" s="85" t="b">
        <v>0</v>
      </c>
    </row>
    <row r="654" spans="1:12" ht="15">
      <c r="A654" s="85" t="s">
        <v>5358</v>
      </c>
      <c r="B654" s="85" t="s">
        <v>5359</v>
      </c>
      <c r="C654" s="85">
        <v>2</v>
      </c>
      <c r="D654" s="118">
        <v>0.0008927241597817815</v>
      </c>
      <c r="E654" s="118">
        <v>3.3636119798921444</v>
      </c>
      <c r="F654" s="85" t="s">
        <v>5469</v>
      </c>
      <c r="G654" s="85" t="b">
        <v>0</v>
      </c>
      <c r="H654" s="85" t="b">
        <v>0</v>
      </c>
      <c r="I654" s="85" t="b">
        <v>0</v>
      </c>
      <c r="J654" s="85" t="b">
        <v>0</v>
      </c>
      <c r="K654" s="85" t="b">
        <v>0</v>
      </c>
      <c r="L654" s="85" t="b">
        <v>0</v>
      </c>
    </row>
    <row r="655" spans="1:12" ht="15">
      <c r="A655" s="85" t="s">
        <v>5359</v>
      </c>
      <c r="B655" s="85" t="s">
        <v>4836</v>
      </c>
      <c r="C655" s="85">
        <v>2</v>
      </c>
      <c r="D655" s="118">
        <v>0.0008927241597817815</v>
      </c>
      <c r="E655" s="118">
        <v>2.4885507165004443</v>
      </c>
      <c r="F655" s="85" t="s">
        <v>5469</v>
      </c>
      <c r="G655" s="85" t="b">
        <v>0</v>
      </c>
      <c r="H655" s="85" t="b">
        <v>0</v>
      </c>
      <c r="I655" s="85" t="b">
        <v>0</v>
      </c>
      <c r="J655" s="85" t="b">
        <v>0</v>
      </c>
      <c r="K655" s="85" t="b">
        <v>0</v>
      </c>
      <c r="L655" s="85" t="b">
        <v>0</v>
      </c>
    </row>
    <row r="656" spans="1:12" ht="15">
      <c r="A656" s="85" t="s">
        <v>4874</v>
      </c>
      <c r="B656" s="85" t="s">
        <v>5360</v>
      </c>
      <c r="C656" s="85">
        <v>2</v>
      </c>
      <c r="D656" s="118">
        <v>0.0008927241597817815</v>
      </c>
      <c r="E656" s="118">
        <v>2.8195439355418688</v>
      </c>
      <c r="F656" s="85" t="s">
        <v>5469</v>
      </c>
      <c r="G656" s="85" t="b">
        <v>0</v>
      </c>
      <c r="H656" s="85" t="b">
        <v>0</v>
      </c>
      <c r="I656" s="85" t="b">
        <v>0</v>
      </c>
      <c r="J656" s="85" t="b">
        <v>0</v>
      </c>
      <c r="K656" s="85" t="b">
        <v>0</v>
      </c>
      <c r="L656" s="85" t="b">
        <v>0</v>
      </c>
    </row>
    <row r="657" spans="1:12" ht="15">
      <c r="A657" s="85" t="s">
        <v>5360</v>
      </c>
      <c r="B657" s="85" t="s">
        <v>4844</v>
      </c>
      <c r="C657" s="85">
        <v>2</v>
      </c>
      <c r="D657" s="118">
        <v>0.0008927241597817815</v>
      </c>
      <c r="E657" s="118">
        <v>2.5854607295085006</v>
      </c>
      <c r="F657" s="85" t="s">
        <v>5469</v>
      </c>
      <c r="G657" s="85" t="b">
        <v>0</v>
      </c>
      <c r="H657" s="85" t="b">
        <v>0</v>
      </c>
      <c r="I657" s="85" t="b">
        <v>0</v>
      </c>
      <c r="J657" s="85" t="b">
        <v>0</v>
      </c>
      <c r="K657" s="85" t="b">
        <v>0</v>
      </c>
      <c r="L657" s="85" t="b">
        <v>0</v>
      </c>
    </row>
    <row r="658" spans="1:12" ht="15">
      <c r="A658" s="85" t="s">
        <v>4844</v>
      </c>
      <c r="B658" s="85" t="s">
        <v>5361</v>
      </c>
      <c r="C658" s="85">
        <v>2</v>
      </c>
      <c r="D658" s="118">
        <v>0.0008927241597817815</v>
      </c>
      <c r="E658" s="118">
        <v>2.6232492903979003</v>
      </c>
      <c r="F658" s="85" t="s">
        <v>5469</v>
      </c>
      <c r="G658" s="85" t="b">
        <v>0</v>
      </c>
      <c r="H658" s="85" t="b">
        <v>0</v>
      </c>
      <c r="I658" s="85" t="b">
        <v>0</v>
      </c>
      <c r="J658" s="85" t="b">
        <v>0</v>
      </c>
      <c r="K658" s="85" t="b">
        <v>0</v>
      </c>
      <c r="L658" s="85" t="b">
        <v>0</v>
      </c>
    </row>
    <row r="659" spans="1:12" ht="15">
      <c r="A659" s="85" t="s">
        <v>5361</v>
      </c>
      <c r="B659" s="85" t="s">
        <v>5121</v>
      </c>
      <c r="C659" s="85">
        <v>2</v>
      </c>
      <c r="D659" s="118">
        <v>0.0008927241597817815</v>
      </c>
      <c r="E659" s="118">
        <v>3.187520720836463</v>
      </c>
      <c r="F659" s="85" t="s">
        <v>5469</v>
      </c>
      <c r="G659" s="85" t="b">
        <v>0</v>
      </c>
      <c r="H659" s="85" t="b">
        <v>0</v>
      </c>
      <c r="I659" s="85" t="b">
        <v>0</v>
      </c>
      <c r="J659" s="85" t="b">
        <v>0</v>
      </c>
      <c r="K659" s="85" t="b">
        <v>0</v>
      </c>
      <c r="L659" s="85" t="b">
        <v>0</v>
      </c>
    </row>
    <row r="660" spans="1:12" ht="15">
      <c r="A660" s="85" t="s">
        <v>5121</v>
      </c>
      <c r="B660" s="85" t="s">
        <v>4011</v>
      </c>
      <c r="C660" s="85">
        <v>2</v>
      </c>
      <c r="D660" s="118">
        <v>0.0008927241597817815</v>
      </c>
      <c r="E660" s="118">
        <v>2.146128035678238</v>
      </c>
      <c r="F660" s="85" t="s">
        <v>5469</v>
      </c>
      <c r="G660" s="85" t="b">
        <v>0</v>
      </c>
      <c r="H660" s="85" t="b">
        <v>0</v>
      </c>
      <c r="I660" s="85" t="b">
        <v>0</v>
      </c>
      <c r="J660" s="85" t="b">
        <v>0</v>
      </c>
      <c r="K660" s="85" t="b">
        <v>1</v>
      </c>
      <c r="L660" s="85" t="b">
        <v>0</v>
      </c>
    </row>
    <row r="661" spans="1:12" ht="15">
      <c r="A661" s="85" t="s">
        <v>4011</v>
      </c>
      <c r="B661" s="85" t="s">
        <v>5362</v>
      </c>
      <c r="C661" s="85">
        <v>2</v>
      </c>
      <c r="D661" s="118">
        <v>0.0008927241597817815</v>
      </c>
      <c r="E661" s="118">
        <v>2.322219294733919</v>
      </c>
      <c r="F661" s="85" t="s">
        <v>5469</v>
      </c>
      <c r="G661" s="85" t="b">
        <v>0</v>
      </c>
      <c r="H661" s="85" t="b">
        <v>1</v>
      </c>
      <c r="I661" s="85" t="b">
        <v>0</v>
      </c>
      <c r="J661" s="85" t="b">
        <v>0</v>
      </c>
      <c r="K661" s="85" t="b">
        <v>0</v>
      </c>
      <c r="L661" s="85" t="b">
        <v>0</v>
      </c>
    </row>
    <row r="662" spans="1:12" ht="15">
      <c r="A662" s="85" t="s">
        <v>5362</v>
      </c>
      <c r="B662" s="85" t="s">
        <v>5363</v>
      </c>
      <c r="C662" s="85">
        <v>2</v>
      </c>
      <c r="D662" s="118">
        <v>0.0008927241597817815</v>
      </c>
      <c r="E662" s="118">
        <v>3.3636119798921444</v>
      </c>
      <c r="F662" s="85" t="s">
        <v>5469</v>
      </c>
      <c r="G662" s="85" t="b">
        <v>0</v>
      </c>
      <c r="H662" s="85" t="b">
        <v>0</v>
      </c>
      <c r="I662" s="85" t="b">
        <v>0</v>
      </c>
      <c r="J662" s="85" t="b">
        <v>0</v>
      </c>
      <c r="K662" s="85" t="b">
        <v>0</v>
      </c>
      <c r="L662" s="85" t="b">
        <v>0</v>
      </c>
    </row>
    <row r="663" spans="1:12" ht="15">
      <c r="A663" s="85" t="s">
        <v>5363</v>
      </c>
      <c r="B663" s="85" t="s">
        <v>341</v>
      </c>
      <c r="C663" s="85">
        <v>2</v>
      </c>
      <c r="D663" s="118">
        <v>0.0008927241597817815</v>
      </c>
      <c r="E663" s="118">
        <v>3.187520720836463</v>
      </c>
      <c r="F663" s="85" t="s">
        <v>5469</v>
      </c>
      <c r="G663" s="85" t="b">
        <v>0</v>
      </c>
      <c r="H663" s="85" t="b">
        <v>0</v>
      </c>
      <c r="I663" s="85" t="b">
        <v>0</v>
      </c>
      <c r="J663" s="85" t="b">
        <v>0</v>
      </c>
      <c r="K663" s="85" t="b">
        <v>0</v>
      </c>
      <c r="L663" s="85" t="b">
        <v>0</v>
      </c>
    </row>
    <row r="664" spans="1:12" ht="15">
      <c r="A664" s="85" t="s">
        <v>341</v>
      </c>
      <c r="B664" s="85" t="s">
        <v>5364</v>
      </c>
      <c r="C664" s="85">
        <v>2</v>
      </c>
      <c r="D664" s="118">
        <v>0.0008927241597817815</v>
      </c>
      <c r="E664" s="118">
        <v>3.187520720836463</v>
      </c>
      <c r="F664" s="85" t="s">
        <v>5469</v>
      </c>
      <c r="G664" s="85" t="b">
        <v>0</v>
      </c>
      <c r="H664" s="85" t="b">
        <v>0</v>
      </c>
      <c r="I664" s="85" t="b">
        <v>0</v>
      </c>
      <c r="J664" s="85" t="b">
        <v>0</v>
      </c>
      <c r="K664" s="85" t="b">
        <v>0</v>
      </c>
      <c r="L664" s="85" t="b">
        <v>0</v>
      </c>
    </row>
    <row r="665" spans="1:12" ht="15">
      <c r="A665" s="85" t="s">
        <v>339</v>
      </c>
      <c r="B665" s="85" t="s">
        <v>4140</v>
      </c>
      <c r="C665" s="85">
        <v>2</v>
      </c>
      <c r="D665" s="118">
        <v>0.0008927241597817815</v>
      </c>
      <c r="E665" s="118">
        <v>1.8864907251724818</v>
      </c>
      <c r="F665" s="85" t="s">
        <v>5469</v>
      </c>
      <c r="G665" s="85" t="b">
        <v>0</v>
      </c>
      <c r="H665" s="85" t="b">
        <v>0</v>
      </c>
      <c r="I665" s="85" t="b">
        <v>0</v>
      </c>
      <c r="J665" s="85" t="b">
        <v>0</v>
      </c>
      <c r="K665" s="85" t="b">
        <v>0</v>
      </c>
      <c r="L665" s="85" t="b">
        <v>0</v>
      </c>
    </row>
    <row r="666" spans="1:12" ht="15">
      <c r="A666" s="85" t="s">
        <v>5365</v>
      </c>
      <c r="B666" s="85" t="s">
        <v>5167</v>
      </c>
      <c r="C666" s="85">
        <v>2</v>
      </c>
      <c r="D666" s="118">
        <v>0.0008927241597817815</v>
      </c>
      <c r="E666" s="118">
        <v>3.187520720836463</v>
      </c>
      <c r="F666" s="85" t="s">
        <v>5469</v>
      </c>
      <c r="G666" s="85" t="b">
        <v>0</v>
      </c>
      <c r="H666" s="85" t="b">
        <v>0</v>
      </c>
      <c r="I666" s="85" t="b">
        <v>0</v>
      </c>
      <c r="J666" s="85" t="b">
        <v>0</v>
      </c>
      <c r="K666" s="85" t="b">
        <v>0</v>
      </c>
      <c r="L666" s="85" t="b">
        <v>0</v>
      </c>
    </row>
    <row r="667" spans="1:12" ht="15">
      <c r="A667" s="85" t="s">
        <v>5167</v>
      </c>
      <c r="B667" s="85" t="s">
        <v>4100</v>
      </c>
      <c r="C667" s="85">
        <v>2</v>
      </c>
      <c r="D667" s="118">
        <v>0.0008927241597817815</v>
      </c>
      <c r="E667" s="118">
        <v>2.057186952341457</v>
      </c>
      <c r="F667" s="85" t="s">
        <v>5469</v>
      </c>
      <c r="G667" s="85" t="b">
        <v>0</v>
      </c>
      <c r="H667" s="85" t="b">
        <v>0</v>
      </c>
      <c r="I667" s="85" t="b">
        <v>0</v>
      </c>
      <c r="J667" s="85" t="b">
        <v>0</v>
      </c>
      <c r="K667" s="85" t="b">
        <v>0</v>
      </c>
      <c r="L667" s="85" t="b">
        <v>0</v>
      </c>
    </row>
    <row r="668" spans="1:12" ht="15">
      <c r="A668" s="85" t="s">
        <v>5065</v>
      </c>
      <c r="B668" s="85" t="s">
        <v>5366</v>
      </c>
      <c r="C668" s="85">
        <v>2</v>
      </c>
      <c r="D668" s="118">
        <v>0.0008927241597817815</v>
      </c>
      <c r="E668" s="118">
        <v>3.062581984228163</v>
      </c>
      <c r="F668" s="85" t="s">
        <v>5469</v>
      </c>
      <c r="G668" s="85" t="b">
        <v>1</v>
      </c>
      <c r="H668" s="85" t="b">
        <v>0</v>
      </c>
      <c r="I668" s="85" t="b">
        <v>0</v>
      </c>
      <c r="J668" s="85" t="b">
        <v>0</v>
      </c>
      <c r="K668" s="85" t="b">
        <v>0</v>
      </c>
      <c r="L668" s="85" t="b">
        <v>0</v>
      </c>
    </row>
    <row r="669" spans="1:12" ht="15">
      <c r="A669" s="85" t="s">
        <v>5366</v>
      </c>
      <c r="B669" s="85" t="s">
        <v>5367</v>
      </c>
      <c r="C669" s="85">
        <v>2</v>
      </c>
      <c r="D669" s="118">
        <v>0.0008927241597817815</v>
      </c>
      <c r="E669" s="118">
        <v>3.3636119798921444</v>
      </c>
      <c r="F669" s="85" t="s">
        <v>5469</v>
      </c>
      <c r="G669" s="85" t="b">
        <v>0</v>
      </c>
      <c r="H669" s="85" t="b">
        <v>0</v>
      </c>
      <c r="I669" s="85" t="b">
        <v>0</v>
      </c>
      <c r="J669" s="85" t="b">
        <v>0</v>
      </c>
      <c r="K669" s="85" t="b">
        <v>0</v>
      </c>
      <c r="L669" s="85" t="b">
        <v>0</v>
      </c>
    </row>
    <row r="670" spans="1:12" ht="15">
      <c r="A670" s="85" t="s">
        <v>5367</v>
      </c>
      <c r="B670" s="85" t="s">
        <v>4907</v>
      </c>
      <c r="C670" s="85">
        <v>2</v>
      </c>
      <c r="D670" s="118">
        <v>0.0008927241597817815</v>
      </c>
      <c r="E670" s="118">
        <v>2.8195439355418688</v>
      </c>
      <c r="F670" s="85" t="s">
        <v>5469</v>
      </c>
      <c r="G670" s="85" t="b">
        <v>0</v>
      </c>
      <c r="H670" s="85" t="b">
        <v>0</v>
      </c>
      <c r="I670" s="85" t="b">
        <v>0</v>
      </c>
      <c r="J670" s="85" t="b">
        <v>0</v>
      </c>
      <c r="K670" s="85" t="b">
        <v>0</v>
      </c>
      <c r="L670" s="85" t="b">
        <v>0</v>
      </c>
    </row>
    <row r="671" spans="1:12" ht="15">
      <c r="A671" s="85" t="s">
        <v>4907</v>
      </c>
      <c r="B671" s="85" t="s">
        <v>5368</v>
      </c>
      <c r="C671" s="85">
        <v>2</v>
      </c>
      <c r="D671" s="118">
        <v>0.0008927241597817815</v>
      </c>
      <c r="E671" s="118">
        <v>2.8195439355418688</v>
      </c>
      <c r="F671" s="85" t="s">
        <v>5469</v>
      </c>
      <c r="G671" s="85" t="b">
        <v>0</v>
      </c>
      <c r="H671" s="85" t="b">
        <v>0</v>
      </c>
      <c r="I671" s="85" t="b">
        <v>0</v>
      </c>
      <c r="J671" s="85" t="b">
        <v>0</v>
      </c>
      <c r="K671" s="85" t="b">
        <v>0</v>
      </c>
      <c r="L671" s="85" t="b">
        <v>0</v>
      </c>
    </row>
    <row r="672" spans="1:12" ht="15">
      <c r="A672" s="85" t="s">
        <v>5368</v>
      </c>
      <c r="B672" s="85" t="s">
        <v>4101</v>
      </c>
      <c r="C672" s="85">
        <v>2</v>
      </c>
      <c r="D672" s="118">
        <v>0.0008927241597817815</v>
      </c>
      <c r="E672" s="118">
        <v>2.5854607295085006</v>
      </c>
      <c r="F672" s="85" t="s">
        <v>5469</v>
      </c>
      <c r="G672" s="85" t="b">
        <v>0</v>
      </c>
      <c r="H672" s="85" t="b">
        <v>0</v>
      </c>
      <c r="I672" s="85" t="b">
        <v>0</v>
      </c>
      <c r="J672" s="85" t="b">
        <v>0</v>
      </c>
      <c r="K672" s="85" t="b">
        <v>0</v>
      </c>
      <c r="L672" s="85" t="b">
        <v>0</v>
      </c>
    </row>
    <row r="673" spans="1:12" ht="15">
      <c r="A673" s="85" t="s">
        <v>4101</v>
      </c>
      <c r="B673" s="85" t="s">
        <v>910</v>
      </c>
      <c r="C673" s="85">
        <v>2</v>
      </c>
      <c r="D673" s="118">
        <v>0.0008927241597817815</v>
      </c>
      <c r="E673" s="118">
        <v>0.9326505265371959</v>
      </c>
      <c r="F673" s="85" t="s">
        <v>5469</v>
      </c>
      <c r="G673" s="85" t="b">
        <v>0</v>
      </c>
      <c r="H673" s="85" t="b">
        <v>0</v>
      </c>
      <c r="I673" s="85" t="b">
        <v>0</v>
      </c>
      <c r="J673" s="85" t="b">
        <v>0</v>
      </c>
      <c r="K673" s="85" t="b">
        <v>0</v>
      </c>
      <c r="L673" s="85" t="b">
        <v>0</v>
      </c>
    </row>
    <row r="674" spans="1:12" ht="15">
      <c r="A674" s="85" t="s">
        <v>373</v>
      </c>
      <c r="B674" s="85" t="s">
        <v>5168</v>
      </c>
      <c r="C674" s="85">
        <v>2</v>
      </c>
      <c r="D674" s="118">
        <v>0.0008927241597817815</v>
      </c>
      <c r="E674" s="118">
        <v>2.6232492903979003</v>
      </c>
      <c r="F674" s="85" t="s">
        <v>5469</v>
      </c>
      <c r="G674" s="85" t="b">
        <v>0</v>
      </c>
      <c r="H674" s="85" t="b">
        <v>0</v>
      </c>
      <c r="I674" s="85" t="b">
        <v>0</v>
      </c>
      <c r="J674" s="85" t="b">
        <v>0</v>
      </c>
      <c r="K674" s="85" t="b">
        <v>0</v>
      </c>
      <c r="L674" s="85" t="b">
        <v>0</v>
      </c>
    </row>
    <row r="675" spans="1:12" ht="15">
      <c r="A675" s="85" t="s">
        <v>4087</v>
      </c>
      <c r="B675" s="85" t="s">
        <v>5369</v>
      </c>
      <c r="C675" s="85">
        <v>2</v>
      </c>
      <c r="D675" s="118">
        <v>0.0008927241597817815</v>
      </c>
      <c r="E675" s="118">
        <v>2.0114294617807817</v>
      </c>
      <c r="F675" s="85" t="s">
        <v>5469</v>
      </c>
      <c r="G675" s="85" t="b">
        <v>0</v>
      </c>
      <c r="H675" s="85" t="b">
        <v>0</v>
      </c>
      <c r="I675" s="85" t="b">
        <v>0</v>
      </c>
      <c r="J675" s="85" t="b">
        <v>0</v>
      </c>
      <c r="K675" s="85" t="b">
        <v>0</v>
      </c>
      <c r="L675" s="85" t="b">
        <v>0</v>
      </c>
    </row>
    <row r="676" spans="1:12" ht="15">
      <c r="A676" s="85" t="s">
        <v>4891</v>
      </c>
      <c r="B676" s="85" t="s">
        <v>5370</v>
      </c>
      <c r="C676" s="85">
        <v>2</v>
      </c>
      <c r="D676" s="118">
        <v>0.0008927241597817815</v>
      </c>
      <c r="E676" s="118">
        <v>2.761551988564182</v>
      </c>
      <c r="F676" s="85" t="s">
        <v>5469</v>
      </c>
      <c r="G676" s="85" t="b">
        <v>0</v>
      </c>
      <c r="H676" s="85" t="b">
        <v>0</v>
      </c>
      <c r="I676" s="85" t="b">
        <v>0</v>
      </c>
      <c r="J676" s="85" t="b">
        <v>0</v>
      </c>
      <c r="K676" s="85" t="b">
        <v>0</v>
      </c>
      <c r="L676" s="85" t="b">
        <v>0</v>
      </c>
    </row>
    <row r="677" spans="1:12" ht="15">
      <c r="A677" s="85" t="s">
        <v>4835</v>
      </c>
      <c r="B677" s="85" t="s">
        <v>5372</v>
      </c>
      <c r="C677" s="85">
        <v>2</v>
      </c>
      <c r="D677" s="118">
        <v>0.0008927241597817815</v>
      </c>
      <c r="E677" s="118">
        <v>2.5185139398778875</v>
      </c>
      <c r="F677" s="85" t="s">
        <v>5469</v>
      </c>
      <c r="G677" s="85" t="b">
        <v>0</v>
      </c>
      <c r="H677" s="85" t="b">
        <v>0</v>
      </c>
      <c r="I677" s="85" t="b">
        <v>0</v>
      </c>
      <c r="J677" s="85" t="b">
        <v>0</v>
      </c>
      <c r="K677" s="85" t="b">
        <v>0</v>
      </c>
      <c r="L677" s="85" t="b">
        <v>0</v>
      </c>
    </row>
    <row r="678" spans="1:12" ht="15">
      <c r="A678" s="85" t="s">
        <v>5372</v>
      </c>
      <c r="B678" s="85" t="s">
        <v>4847</v>
      </c>
      <c r="C678" s="85">
        <v>2</v>
      </c>
      <c r="D678" s="118">
        <v>0.0008927241597817815</v>
      </c>
      <c r="E678" s="118">
        <v>2.5854607295085006</v>
      </c>
      <c r="F678" s="85" t="s">
        <v>5469</v>
      </c>
      <c r="G678" s="85" t="b">
        <v>0</v>
      </c>
      <c r="H678" s="85" t="b">
        <v>0</v>
      </c>
      <c r="I678" s="85" t="b">
        <v>0</v>
      </c>
      <c r="J678" s="85" t="b">
        <v>0</v>
      </c>
      <c r="K678" s="85" t="b">
        <v>0</v>
      </c>
      <c r="L678" s="85" t="b">
        <v>0</v>
      </c>
    </row>
    <row r="679" spans="1:12" ht="15">
      <c r="A679" s="85" t="s">
        <v>4847</v>
      </c>
      <c r="B679" s="85" t="s">
        <v>4865</v>
      </c>
      <c r="C679" s="85">
        <v>2</v>
      </c>
      <c r="D679" s="118">
        <v>0.0008927241597817815</v>
      </c>
      <c r="E679" s="118">
        <v>2.4093694704528197</v>
      </c>
      <c r="F679" s="85" t="s">
        <v>5469</v>
      </c>
      <c r="G679" s="85" t="b">
        <v>0</v>
      </c>
      <c r="H679" s="85" t="b">
        <v>0</v>
      </c>
      <c r="I679" s="85" t="b">
        <v>0</v>
      </c>
      <c r="J679" s="85" t="b">
        <v>0</v>
      </c>
      <c r="K679" s="85" t="b">
        <v>0</v>
      </c>
      <c r="L679" s="85" t="b">
        <v>0</v>
      </c>
    </row>
    <row r="680" spans="1:12" ht="15">
      <c r="A680" s="85" t="s">
        <v>4865</v>
      </c>
      <c r="B680" s="85" t="s">
        <v>453</v>
      </c>
      <c r="C680" s="85">
        <v>2</v>
      </c>
      <c r="D680" s="118">
        <v>0.0008927241597817815</v>
      </c>
      <c r="E680" s="118">
        <v>2.6646419755561257</v>
      </c>
      <c r="F680" s="85" t="s">
        <v>5469</v>
      </c>
      <c r="G680" s="85" t="b">
        <v>0</v>
      </c>
      <c r="H680" s="85" t="b">
        <v>0</v>
      </c>
      <c r="I680" s="85" t="b">
        <v>0</v>
      </c>
      <c r="J680" s="85" t="b">
        <v>0</v>
      </c>
      <c r="K680" s="85" t="b">
        <v>0</v>
      </c>
      <c r="L680" s="85" t="b">
        <v>0</v>
      </c>
    </row>
    <row r="681" spans="1:12" ht="15">
      <c r="A681" s="85" t="s">
        <v>453</v>
      </c>
      <c r="B681" s="85" t="s">
        <v>328</v>
      </c>
      <c r="C681" s="85">
        <v>2</v>
      </c>
      <c r="D681" s="118">
        <v>0.0008927241597817815</v>
      </c>
      <c r="E681" s="118">
        <v>3.3636119798921444</v>
      </c>
      <c r="F681" s="85" t="s">
        <v>5469</v>
      </c>
      <c r="G681" s="85" t="b">
        <v>0</v>
      </c>
      <c r="H681" s="85" t="b">
        <v>0</v>
      </c>
      <c r="I681" s="85" t="b">
        <v>0</v>
      </c>
      <c r="J681" s="85" t="b">
        <v>0</v>
      </c>
      <c r="K681" s="85" t="b">
        <v>0</v>
      </c>
      <c r="L681" s="85" t="b">
        <v>0</v>
      </c>
    </row>
    <row r="682" spans="1:12" ht="15">
      <c r="A682" s="85" t="s">
        <v>328</v>
      </c>
      <c r="B682" s="85" t="s">
        <v>5373</v>
      </c>
      <c r="C682" s="85">
        <v>2</v>
      </c>
      <c r="D682" s="118">
        <v>0.0008927241597817815</v>
      </c>
      <c r="E682" s="118">
        <v>3.3636119798921444</v>
      </c>
      <c r="F682" s="85" t="s">
        <v>5469</v>
      </c>
      <c r="G682" s="85" t="b">
        <v>0</v>
      </c>
      <c r="H682" s="85" t="b">
        <v>0</v>
      </c>
      <c r="I682" s="85" t="b">
        <v>0</v>
      </c>
      <c r="J682" s="85" t="b">
        <v>0</v>
      </c>
      <c r="K682" s="85" t="b">
        <v>0</v>
      </c>
      <c r="L682" s="85" t="b">
        <v>0</v>
      </c>
    </row>
    <row r="683" spans="1:12" ht="15">
      <c r="A683" s="85" t="s">
        <v>5373</v>
      </c>
      <c r="B683" s="85" t="s">
        <v>4853</v>
      </c>
      <c r="C683" s="85">
        <v>2</v>
      </c>
      <c r="D683" s="118">
        <v>0.0008927241597817815</v>
      </c>
      <c r="E683" s="118">
        <v>2.761551988564182</v>
      </c>
      <c r="F683" s="85" t="s">
        <v>5469</v>
      </c>
      <c r="G683" s="85" t="b">
        <v>0</v>
      </c>
      <c r="H683" s="85" t="b">
        <v>0</v>
      </c>
      <c r="I683" s="85" t="b">
        <v>0</v>
      </c>
      <c r="J683" s="85" t="b">
        <v>0</v>
      </c>
      <c r="K683" s="85" t="b">
        <v>0</v>
      </c>
      <c r="L683" s="85" t="b">
        <v>0</v>
      </c>
    </row>
    <row r="684" spans="1:12" ht="15">
      <c r="A684" s="85" t="s">
        <v>4116</v>
      </c>
      <c r="B684" s="85" t="s">
        <v>4950</v>
      </c>
      <c r="C684" s="85">
        <v>2</v>
      </c>
      <c r="D684" s="118">
        <v>0.0008927241597817815</v>
      </c>
      <c r="E684" s="118">
        <v>1.9834007381805383</v>
      </c>
      <c r="F684" s="85" t="s">
        <v>5469</v>
      </c>
      <c r="G684" s="85" t="b">
        <v>0</v>
      </c>
      <c r="H684" s="85" t="b">
        <v>0</v>
      </c>
      <c r="I684" s="85" t="b">
        <v>0</v>
      </c>
      <c r="J684" s="85" t="b">
        <v>0</v>
      </c>
      <c r="K684" s="85" t="b">
        <v>0</v>
      </c>
      <c r="L684" s="85" t="b">
        <v>0</v>
      </c>
    </row>
    <row r="685" spans="1:12" ht="15">
      <c r="A685" s="85" t="s">
        <v>4084</v>
      </c>
      <c r="B685" s="85" t="s">
        <v>4864</v>
      </c>
      <c r="C685" s="85">
        <v>2</v>
      </c>
      <c r="D685" s="118">
        <v>0.0008927241597817815</v>
      </c>
      <c r="E685" s="118">
        <v>0.6846386039723792</v>
      </c>
      <c r="F685" s="85" t="s">
        <v>5469</v>
      </c>
      <c r="G685" s="85" t="b">
        <v>0</v>
      </c>
      <c r="H685" s="85" t="b">
        <v>0</v>
      </c>
      <c r="I685" s="85" t="b">
        <v>0</v>
      </c>
      <c r="J685" s="85" t="b">
        <v>0</v>
      </c>
      <c r="K685" s="85" t="b">
        <v>0</v>
      </c>
      <c r="L685" s="85" t="b">
        <v>0</v>
      </c>
    </row>
    <row r="686" spans="1:12" ht="15">
      <c r="A686" s="85" t="s">
        <v>4835</v>
      </c>
      <c r="B686" s="85" t="s">
        <v>4159</v>
      </c>
      <c r="C686" s="85">
        <v>2</v>
      </c>
      <c r="D686" s="118">
        <v>0.0008927241597817815</v>
      </c>
      <c r="E686" s="118">
        <v>1.5642714304385625</v>
      </c>
      <c r="F686" s="85" t="s">
        <v>5469</v>
      </c>
      <c r="G686" s="85" t="b">
        <v>0</v>
      </c>
      <c r="H686" s="85" t="b">
        <v>0</v>
      </c>
      <c r="I686" s="85" t="b">
        <v>0</v>
      </c>
      <c r="J686" s="85" t="b">
        <v>0</v>
      </c>
      <c r="K686" s="85" t="b">
        <v>0</v>
      </c>
      <c r="L686" s="85" t="b">
        <v>0</v>
      </c>
    </row>
    <row r="687" spans="1:12" ht="15">
      <c r="A687" s="85" t="s">
        <v>4130</v>
      </c>
      <c r="B687" s="85" t="s">
        <v>5374</v>
      </c>
      <c r="C687" s="85">
        <v>2</v>
      </c>
      <c r="D687" s="118">
        <v>0.0008927241597817815</v>
      </c>
      <c r="E687" s="118">
        <v>2.4885507165004443</v>
      </c>
      <c r="F687" s="85" t="s">
        <v>5469</v>
      </c>
      <c r="G687" s="85" t="b">
        <v>0</v>
      </c>
      <c r="H687" s="85" t="b">
        <v>0</v>
      </c>
      <c r="I687" s="85" t="b">
        <v>0</v>
      </c>
      <c r="J687" s="85" t="b">
        <v>1</v>
      </c>
      <c r="K687" s="85" t="b">
        <v>0</v>
      </c>
      <c r="L687" s="85" t="b">
        <v>0</v>
      </c>
    </row>
    <row r="688" spans="1:12" ht="15">
      <c r="A688" s="85" t="s">
        <v>5374</v>
      </c>
      <c r="B688" s="85" t="s">
        <v>5375</v>
      </c>
      <c r="C688" s="85">
        <v>2</v>
      </c>
      <c r="D688" s="118">
        <v>0.0008927241597817815</v>
      </c>
      <c r="E688" s="118">
        <v>3.3636119798921444</v>
      </c>
      <c r="F688" s="85" t="s">
        <v>5469</v>
      </c>
      <c r="G688" s="85" t="b">
        <v>1</v>
      </c>
      <c r="H688" s="85" t="b">
        <v>0</v>
      </c>
      <c r="I688" s="85" t="b">
        <v>0</v>
      </c>
      <c r="J688" s="85" t="b">
        <v>0</v>
      </c>
      <c r="K688" s="85" t="b">
        <v>0</v>
      </c>
      <c r="L688" s="85" t="b">
        <v>0</v>
      </c>
    </row>
    <row r="689" spans="1:12" ht="15">
      <c r="A689" s="85" t="s">
        <v>5375</v>
      </c>
      <c r="B689" s="85" t="s">
        <v>5376</v>
      </c>
      <c r="C689" s="85">
        <v>2</v>
      </c>
      <c r="D689" s="118">
        <v>0.0008927241597817815</v>
      </c>
      <c r="E689" s="118">
        <v>3.3636119798921444</v>
      </c>
      <c r="F689" s="85" t="s">
        <v>5469</v>
      </c>
      <c r="G689" s="85" t="b">
        <v>0</v>
      </c>
      <c r="H689" s="85" t="b">
        <v>0</v>
      </c>
      <c r="I689" s="85" t="b">
        <v>0</v>
      </c>
      <c r="J689" s="85" t="b">
        <v>0</v>
      </c>
      <c r="K689" s="85" t="b">
        <v>0</v>
      </c>
      <c r="L689" s="85" t="b">
        <v>0</v>
      </c>
    </row>
    <row r="690" spans="1:12" ht="15">
      <c r="A690" s="85" t="s">
        <v>5376</v>
      </c>
      <c r="B690" s="85" t="s">
        <v>4834</v>
      </c>
      <c r="C690" s="85">
        <v>2</v>
      </c>
      <c r="D690" s="118">
        <v>0.0008927241597817815</v>
      </c>
      <c r="E690" s="118">
        <v>2.4885507165004443</v>
      </c>
      <c r="F690" s="85" t="s">
        <v>5469</v>
      </c>
      <c r="G690" s="85" t="b">
        <v>0</v>
      </c>
      <c r="H690" s="85" t="b">
        <v>0</v>
      </c>
      <c r="I690" s="85" t="b">
        <v>0</v>
      </c>
      <c r="J690" s="85" t="b">
        <v>0</v>
      </c>
      <c r="K690" s="85" t="b">
        <v>0</v>
      </c>
      <c r="L690" s="85" t="b">
        <v>0</v>
      </c>
    </row>
    <row r="691" spans="1:12" ht="15">
      <c r="A691" s="85" t="s">
        <v>4834</v>
      </c>
      <c r="B691" s="85" t="s">
        <v>5000</v>
      </c>
      <c r="C691" s="85">
        <v>2</v>
      </c>
      <c r="D691" s="118">
        <v>0.0008927241597817815</v>
      </c>
      <c r="E691" s="118">
        <v>2.187520720836463</v>
      </c>
      <c r="F691" s="85" t="s">
        <v>5469</v>
      </c>
      <c r="G691" s="85" t="b">
        <v>0</v>
      </c>
      <c r="H691" s="85" t="b">
        <v>0</v>
      </c>
      <c r="I691" s="85" t="b">
        <v>0</v>
      </c>
      <c r="J691" s="85" t="b">
        <v>0</v>
      </c>
      <c r="K691" s="85" t="b">
        <v>0</v>
      </c>
      <c r="L691" s="85" t="b">
        <v>0</v>
      </c>
    </row>
    <row r="692" spans="1:12" ht="15">
      <c r="A692" s="85" t="s">
        <v>5000</v>
      </c>
      <c r="B692" s="85" t="s">
        <v>5377</v>
      </c>
      <c r="C692" s="85">
        <v>2</v>
      </c>
      <c r="D692" s="118">
        <v>0.0008927241597817815</v>
      </c>
      <c r="E692" s="118">
        <v>2.9656719712201065</v>
      </c>
      <c r="F692" s="85" t="s">
        <v>5469</v>
      </c>
      <c r="G692" s="85" t="b">
        <v>0</v>
      </c>
      <c r="H692" s="85" t="b">
        <v>0</v>
      </c>
      <c r="I692" s="85" t="b">
        <v>0</v>
      </c>
      <c r="J692" s="85" t="b">
        <v>0</v>
      </c>
      <c r="K692" s="85" t="b">
        <v>0</v>
      </c>
      <c r="L692" s="85" t="b">
        <v>0</v>
      </c>
    </row>
    <row r="693" spans="1:12" ht="15">
      <c r="A693" s="85" t="s">
        <v>5377</v>
      </c>
      <c r="B693" s="85" t="s">
        <v>4850</v>
      </c>
      <c r="C693" s="85">
        <v>2</v>
      </c>
      <c r="D693" s="118">
        <v>0.0008927241597817815</v>
      </c>
      <c r="E693" s="118">
        <v>2.5854607295085006</v>
      </c>
      <c r="F693" s="85" t="s">
        <v>5469</v>
      </c>
      <c r="G693" s="85" t="b">
        <v>0</v>
      </c>
      <c r="H693" s="85" t="b">
        <v>0</v>
      </c>
      <c r="I693" s="85" t="b">
        <v>0</v>
      </c>
      <c r="J693" s="85" t="b">
        <v>0</v>
      </c>
      <c r="K693" s="85" t="b">
        <v>0</v>
      </c>
      <c r="L693" s="85" t="b">
        <v>0</v>
      </c>
    </row>
    <row r="694" spans="1:12" ht="15">
      <c r="A694" s="85" t="s">
        <v>4910</v>
      </c>
      <c r="B694" s="85" t="s">
        <v>5378</v>
      </c>
      <c r="C694" s="85">
        <v>2</v>
      </c>
      <c r="D694" s="118">
        <v>0.0008927241597817815</v>
      </c>
      <c r="E694" s="118">
        <v>2.8195439355418688</v>
      </c>
      <c r="F694" s="85" t="s">
        <v>5469</v>
      </c>
      <c r="G694" s="85" t="b">
        <v>0</v>
      </c>
      <c r="H694" s="85" t="b">
        <v>0</v>
      </c>
      <c r="I694" s="85" t="b">
        <v>0</v>
      </c>
      <c r="J694" s="85" t="b">
        <v>0</v>
      </c>
      <c r="K694" s="85" t="b">
        <v>0</v>
      </c>
      <c r="L694" s="85" t="b">
        <v>0</v>
      </c>
    </row>
    <row r="695" spans="1:12" ht="15">
      <c r="A695" s="85" t="s">
        <v>5378</v>
      </c>
      <c r="B695" s="85" t="s">
        <v>4085</v>
      </c>
      <c r="C695" s="85">
        <v>2</v>
      </c>
      <c r="D695" s="118">
        <v>0.0008927241597817815</v>
      </c>
      <c r="E695" s="118">
        <v>1.9403661059553365</v>
      </c>
      <c r="F695" s="85" t="s">
        <v>5469</v>
      </c>
      <c r="G695" s="85" t="b">
        <v>0</v>
      </c>
      <c r="H695" s="85" t="b">
        <v>0</v>
      </c>
      <c r="I695" s="85" t="b">
        <v>0</v>
      </c>
      <c r="J695" s="85" t="b">
        <v>0</v>
      </c>
      <c r="K695" s="85" t="b">
        <v>0</v>
      </c>
      <c r="L695" s="85" t="b">
        <v>0</v>
      </c>
    </row>
    <row r="696" spans="1:12" ht="15">
      <c r="A696" s="85" t="s">
        <v>4085</v>
      </c>
      <c r="B696" s="85" t="s">
        <v>5379</v>
      </c>
      <c r="C696" s="85">
        <v>2</v>
      </c>
      <c r="D696" s="118">
        <v>0.0008927241597817815</v>
      </c>
      <c r="E696" s="118">
        <v>2.0018841438745514</v>
      </c>
      <c r="F696" s="85" t="s">
        <v>5469</v>
      </c>
      <c r="G696" s="85" t="b">
        <v>0</v>
      </c>
      <c r="H696" s="85" t="b">
        <v>0</v>
      </c>
      <c r="I696" s="85" t="b">
        <v>0</v>
      </c>
      <c r="J696" s="85" t="b">
        <v>0</v>
      </c>
      <c r="K696" s="85" t="b">
        <v>0</v>
      </c>
      <c r="L696" s="85" t="b">
        <v>0</v>
      </c>
    </row>
    <row r="697" spans="1:12" ht="15">
      <c r="A697" s="85" t="s">
        <v>5379</v>
      </c>
      <c r="B697" s="85" t="s">
        <v>5380</v>
      </c>
      <c r="C697" s="85">
        <v>2</v>
      </c>
      <c r="D697" s="118">
        <v>0.0008927241597817815</v>
      </c>
      <c r="E697" s="118">
        <v>3.3636119798921444</v>
      </c>
      <c r="F697" s="85" t="s">
        <v>5469</v>
      </c>
      <c r="G697" s="85" t="b">
        <v>0</v>
      </c>
      <c r="H697" s="85" t="b">
        <v>0</v>
      </c>
      <c r="I697" s="85" t="b">
        <v>0</v>
      </c>
      <c r="J697" s="85" t="b">
        <v>0</v>
      </c>
      <c r="K697" s="85" t="b">
        <v>0</v>
      </c>
      <c r="L697" s="85" t="b">
        <v>0</v>
      </c>
    </row>
    <row r="698" spans="1:12" ht="15">
      <c r="A698" s="85" t="s">
        <v>5380</v>
      </c>
      <c r="B698" s="85" t="s">
        <v>5381</v>
      </c>
      <c r="C698" s="85">
        <v>2</v>
      </c>
      <c r="D698" s="118">
        <v>0.0008927241597817815</v>
      </c>
      <c r="E698" s="118">
        <v>3.3636119798921444</v>
      </c>
      <c r="F698" s="85" t="s">
        <v>5469</v>
      </c>
      <c r="G698" s="85" t="b">
        <v>0</v>
      </c>
      <c r="H698" s="85" t="b">
        <v>0</v>
      </c>
      <c r="I698" s="85" t="b">
        <v>0</v>
      </c>
      <c r="J698" s="85" t="b">
        <v>0</v>
      </c>
      <c r="K698" s="85" t="b">
        <v>0</v>
      </c>
      <c r="L698" s="85" t="b">
        <v>0</v>
      </c>
    </row>
    <row r="699" spans="1:12" ht="15">
      <c r="A699" s="85" t="s">
        <v>5381</v>
      </c>
      <c r="B699" s="85" t="s">
        <v>4850</v>
      </c>
      <c r="C699" s="85">
        <v>2</v>
      </c>
      <c r="D699" s="118">
        <v>0.0008927241597817815</v>
      </c>
      <c r="E699" s="118">
        <v>2.5854607295085006</v>
      </c>
      <c r="F699" s="85" t="s">
        <v>5469</v>
      </c>
      <c r="G699" s="85" t="b">
        <v>0</v>
      </c>
      <c r="H699" s="85" t="b">
        <v>0</v>
      </c>
      <c r="I699" s="85" t="b">
        <v>0</v>
      </c>
      <c r="J699" s="85" t="b">
        <v>0</v>
      </c>
      <c r="K699" s="85" t="b">
        <v>0</v>
      </c>
      <c r="L699" s="85" t="b">
        <v>0</v>
      </c>
    </row>
    <row r="700" spans="1:12" ht="15">
      <c r="A700" s="85" t="s">
        <v>5382</v>
      </c>
      <c r="B700" s="85" t="s">
        <v>5383</v>
      </c>
      <c r="C700" s="85">
        <v>2</v>
      </c>
      <c r="D700" s="118">
        <v>0.0008927241597817815</v>
      </c>
      <c r="E700" s="118">
        <v>3.3636119798921444</v>
      </c>
      <c r="F700" s="85" t="s">
        <v>5469</v>
      </c>
      <c r="G700" s="85" t="b">
        <v>0</v>
      </c>
      <c r="H700" s="85" t="b">
        <v>0</v>
      </c>
      <c r="I700" s="85" t="b">
        <v>0</v>
      </c>
      <c r="J700" s="85" t="b">
        <v>0</v>
      </c>
      <c r="K700" s="85" t="b">
        <v>0</v>
      </c>
      <c r="L700" s="85" t="b">
        <v>0</v>
      </c>
    </row>
    <row r="701" spans="1:12" ht="15">
      <c r="A701" s="85" t="s">
        <v>5383</v>
      </c>
      <c r="B701" s="85" t="s">
        <v>5384</v>
      </c>
      <c r="C701" s="85">
        <v>2</v>
      </c>
      <c r="D701" s="118">
        <v>0.0008927241597817815</v>
      </c>
      <c r="E701" s="118">
        <v>3.3636119798921444</v>
      </c>
      <c r="F701" s="85" t="s">
        <v>5469</v>
      </c>
      <c r="G701" s="85" t="b">
        <v>0</v>
      </c>
      <c r="H701" s="85" t="b">
        <v>0</v>
      </c>
      <c r="I701" s="85" t="b">
        <v>0</v>
      </c>
      <c r="J701" s="85" t="b">
        <v>0</v>
      </c>
      <c r="K701" s="85" t="b">
        <v>0</v>
      </c>
      <c r="L701" s="85" t="b">
        <v>0</v>
      </c>
    </row>
    <row r="702" spans="1:12" ht="15">
      <c r="A702" s="85" t="s">
        <v>5384</v>
      </c>
      <c r="B702" s="85" t="s">
        <v>5385</v>
      </c>
      <c r="C702" s="85">
        <v>2</v>
      </c>
      <c r="D702" s="118">
        <v>0.0008927241597817815</v>
      </c>
      <c r="E702" s="118">
        <v>3.3636119798921444</v>
      </c>
      <c r="F702" s="85" t="s">
        <v>5469</v>
      </c>
      <c r="G702" s="85" t="b">
        <v>0</v>
      </c>
      <c r="H702" s="85" t="b">
        <v>0</v>
      </c>
      <c r="I702" s="85" t="b">
        <v>0</v>
      </c>
      <c r="J702" s="85" t="b">
        <v>0</v>
      </c>
      <c r="K702" s="85" t="b">
        <v>0</v>
      </c>
      <c r="L702" s="85" t="b">
        <v>0</v>
      </c>
    </row>
    <row r="703" spans="1:12" ht="15">
      <c r="A703" s="85" t="s">
        <v>5385</v>
      </c>
      <c r="B703" s="85" t="s">
        <v>4085</v>
      </c>
      <c r="C703" s="85">
        <v>2</v>
      </c>
      <c r="D703" s="118">
        <v>0.0008927241597817815</v>
      </c>
      <c r="E703" s="118">
        <v>1.9403661059553365</v>
      </c>
      <c r="F703" s="85" t="s">
        <v>5469</v>
      </c>
      <c r="G703" s="85" t="b">
        <v>0</v>
      </c>
      <c r="H703" s="85" t="b">
        <v>0</v>
      </c>
      <c r="I703" s="85" t="b">
        <v>0</v>
      </c>
      <c r="J703" s="85" t="b">
        <v>0</v>
      </c>
      <c r="K703" s="85" t="b">
        <v>0</v>
      </c>
      <c r="L703" s="85" t="b">
        <v>0</v>
      </c>
    </row>
    <row r="704" spans="1:12" ht="15">
      <c r="A704" s="85" t="s">
        <v>4085</v>
      </c>
      <c r="B704" s="85" t="s">
        <v>5386</v>
      </c>
      <c r="C704" s="85">
        <v>2</v>
      </c>
      <c r="D704" s="118">
        <v>0.0008927241597817815</v>
      </c>
      <c r="E704" s="118">
        <v>2.0018841438745514</v>
      </c>
      <c r="F704" s="85" t="s">
        <v>5469</v>
      </c>
      <c r="G704" s="85" t="b">
        <v>0</v>
      </c>
      <c r="H704" s="85" t="b">
        <v>0</v>
      </c>
      <c r="I704" s="85" t="b">
        <v>0</v>
      </c>
      <c r="J704" s="85" t="b">
        <v>0</v>
      </c>
      <c r="K704" s="85" t="b">
        <v>0</v>
      </c>
      <c r="L704" s="85" t="b">
        <v>0</v>
      </c>
    </row>
    <row r="705" spans="1:12" ht="15">
      <c r="A705" s="85" t="s">
        <v>5386</v>
      </c>
      <c r="B705" s="85" t="s">
        <v>5387</v>
      </c>
      <c r="C705" s="85">
        <v>2</v>
      </c>
      <c r="D705" s="118">
        <v>0.0008927241597817815</v>
      </c>
      <c r="E705" s="118">
        <v>3.3636119798921444</v>
      </c>
      <c r="F705" s="85" t="s">
        <v>5469</v>
      </c>
      <c r="G705" s="85" t="b">
        <v>0</v>
      </c>
      <c r="H705" s="85" t="b">
        <v>0</v>
      </c>
      <c r="I705" s="85" t="b">
        <v>0</v>
      </c>
      <c r="J705" s="85" t="b">
        <v>0</v>
      </c>
      <c r="K705" s="85" t="b">
        <v>0</v>
      </c>
      <c r="L705" s="85" t="b">
        <v>0</v>
      </c>
    </row>
    <row r="706" spans="1:12" ht="15">
      <c r="A706" s="85" t="s">
        <v>5387</v>
      </c>
      <c r="B706" s="85" t="s">
        <v>5022</v>
      </c>
      <c r="C706" s="85">
        <v>2</v>
      </c>
      <c r="D706" s="118">
        <v>0.0008927241597817815</v>
      </c>
      <c r="E706" s="118">
        <v>3.062581984228163</v>
      </c>
      <c r="F706" s="85" t="s">
        <v>5469</v>
      </c>
      <c r="G706" s="85" t="b">
        <v>0</v>
      </c>
      <c r="H706" s="85" t="b">
        <v>0</v>
      </c>
      <c r="I706" s="85" t="b">
        <v>0</v>
      </c>
      <c r="J706" s="85" t="b">
        <v>0</v>
      </c>
      <c r="K706" s="85" t="b">
        <v>0</v>
      </c>
      <c r="L706" s="85" t="b">
        <v>0</v>
      </c>
    </row>
    <row r="707" spans="1:12" ht="15">
      <c r="A707" s="85" t="s">
        <v>5022</v>
      </c>
      <c r="B707" s="85" t="s">
        <v>4850</v>
      </c>
      <c r="C707" s="85">
        <v>2</v>
      </c>
      <c r="D707" s="118">
        <v>0.0008927241597817815</v>
      </c>
      <c r="E707" s="118">
        <v>2.2844307338445193</v>
      </c>
      <c r="F707" s="85" t="s">
        <v>5469</v>
      </c>
      <c r="G707" s="85" t="b">
        <v>0</v>
      </c>
      <c r="H707" s="85" t="b">
        <v>0</v>
      </c>
      <c r="I707" s="85" t="b">
        <v>0</v>
      </c>
      <c r="J707" s="85" t="b">
        <v>0</v>
      </c>
      <c r="K707" s="85" t="b">
        <v>0</v>
      </c>
      <c r="L707" s="85" t="b">
        <v>0</v>
      </c>
    </row>
    <row r="708" spans="1:12" ht="15">
      <c r="A708" s="85" t="s">
        <v>5150</v>
      </c>
      <c r="B708" s="85" t="s">
        <v>5388</v>
      </c>
      <c r="C708" s="85">
        <v>2</v>
      </c>
      <c r="D708" s="118">
        <v>0.0008927241597817815</v>
      </c>
      <c r="E708" s="118">
        <v>3.187520720836463</v>
      </c>
      <c r="F708" s="85" t="s">
        <v>5469</v>
      </c>
      <c r="G708" s="85" t="b">
        <v>0</v>
      </c>
      <c r="H708" s="85" t="b">
        <v>0</v>
      </c>
      <c r="I708" s="85" t="b">
        <v>0</v>
      </c>
      <c r="J708" s="85" t="b">
        <v>0</v>
      </c>
      <c r="K708" s="85" t="b">
        <v>0</v>
      </c>
      <c r="L708" s="85" t="b">
        <v>0</v>
      </c>
    </row>
    <row r="709" spans="1:12" ht="15">
      <c r="A709" s="85" t="s">
        <v>5388</v>
      </c>
      <c r="B709" s="85" t="s">
        <v>5001</v>
      </c>
      <c r="C709" s="85">
        <v>2</v>
      </c>
      <c r="D709" s="118">
        <v>0.0008927241597817815</v>
      </c>
      <c r="E709" s="118">
        <v>2.9656719712201065</v>
      </c>
      <c r="F709" s="85" t="s">
        <v>5469</v>
      </c>
      <c r="G709" s="85" t="b">
        <v>0</v>
      </c>
      <c r="H709" s="85" t="b">
        <v>0</v>
      </c>
      <c r="I709" s="85" t="b">
        <v>0</v>
      </c>
      <c r="J709" s="85" t="b">
        <v>0</v>
      </c>
      <c r="K709" s="85" t="b">
        <v>0</v>
      </c>
      <c r="L709" s="85" t="b">
        <v>0</v>
      </c>
    </row>
    <row r="710" spans="1:12" ht="15">
      <c r="A710" s="85" t="s">
        <v>5001</v>
      </c>
      <c r="B710" s="85" t="s">
        <v>4963</v>
      </c>
      <c r="C710" s="85">
        <v>2</v>
      </c>
      <c r="D710" s="118">
        <v>0.0008927241597817815</v>
      </c>
      <c r="E710" s="118">
        <v>2.567731962548069</v>
      </c>
      <c r="F710" s="85" t="s">
        <v>5469</v>
      </c>
      <c r="G710" s="85" t="b">
        <v>0</v>
      </c>
      <c r="H710" s="85" t="b">
        <v>0</v>
      </c>
      <c r="I710" s="85" t="b">
        <v>0</v>
      </c>
      <c r="J710" s="85" t="b">
        <v>0</v>
      </c>
      <c r="K710" s="85" t="b">
        <v>1</v>
      </c>
      <c r="L710" s="85" t="b">
        <v>0</v>
      </c>
    </row>
    <row r="711" spans="1:12" ht="15">
      <c r="A711" s="85" t="s">
        <v>4963</v>
      </c>
      <c r="B711" s="85" t="s">
        <v>4999</v>
      </c>
      <c r="C711" s="85">
        <v>2</v>
      </c>
      <c r="D711" s="118">
        <v>0.0008927241597817815</v>
      </c>
      <c r="E711" s="118">
        <v>2.567731962548069</v>
      </c>
      <c r="F711" s="85" t="s">
        <v>5469</v>
      </c>
      <c r="G711" s="85" t="b">
        <v>0</v>
      </c>
      <c r="H711" s="85" t="b">
        <v>1</v>
      </c>
      <c r="I711" s="85" t="b">
        <v>0</v>
      </c>
      <c r="J711" s="85" t="b">
        <v>0</v>
      </c>
      <c r="K711" s="85" t="b">
        <v>0</v>
      </c>
      <c r="L711" s="85" t="b">
        <v>0</v>
      </c>
    </row>
    <row r="712" spans="1:12" ht="15">
      <c r="A712" s="85" t="s">
        <v>4999</v>
      </c>
      <c r="B712" s="85" t="s">
        <v>5389</v>
      </c>
      <c r="C712" s="85">
        <v>2</v>
      </c>
      <c r="D712" s="118">
        <v>0.0008927241597817815</v>
      </c>
      <c r="E712" s="118">
        <v>2.9656719712201065</v>
      </c>
      <c r="F712" s="85" t="s">
        <v>5469</v>
      </c>
      <c r="G712" s="85" t="b">
        <v>0</v>
      </c>
      <c r="H712" s="85" t="b">
        <v>0</v>
      </c>
      <c r="I712" s="85" t="b">
        <v>0</v>
      </c>
      <c r="J712" s="85" t="b">
        <v>0</v>
      </c>
      <c r="K712" s="85" t="b">
        <v>0</v>
      </c>
      <c r="L712" s="85" t="b">
        <v>0</v>
      </c>
    </row>
    <row r="713" spans="1:12" ht="15">
      <c r="A713" s="85" t="s">
        <v>5389</v>
      </c>
      <c r="B713" s="85" t="s">
        <v>5390</v>
      </c>
      <c r="C713" s="85">
        <v>2</v>
      </c>
      <c r="D713" s="118">
        <v>0.0008927241597817815</v>
      </c>
      <c r="E713" s="118">
        <v>3.3636119798921444</v>
      </c>
      <c r="F713" s="85" t="s">
        <v>5469</v>
      </c>
      <c r="G713" s="85" t="b">
        <v>0</v>
      </c>
      <c r="H713" s="85" t="b">
        <v>0</v>
      </c>
      <c r="I713" s="85" t="b">
        <v>0</v>
      </c>
      <c r="J713" s="85" t="b">
        <v>0</v>
      </c>
      <c r="K713" s="85" t="b">
        <v>0</v>
      </c>
      <c r="L713" s="85" t="b">
        <v>0</v>
      </c>
    </row>
    <row r="714" spans="1:12" ht="15">
      <c r="A714" s="85" t="s">
        <v>5390</v>
      </c>
      <c r="B714" s="85" t="s">
        <v>5391</v>
      </c>
      <c r="C714" s="85">
        <v>2</v>
      </c>
      <c r="D714" s="118">
        <v>0.0008927241597817815</v>
      </c>
      <c r="E714" s="118">
        <v>3.3636119798921444</v>
      </c>
      <c r="F714" s="85" t="s">
        <v>5469</v>
      </c>
      <c r="G714" s="85" t="b">
        <v>0</v>
      </c>
      <c r="H714" s="85" t="b">
        <v>0</v>
      </c>
      <c r="I714" s="85" t="b">
        <v>0</v>
      </c>
      <c r="J714" s="85" t="b">
        <v>0</v>
      </c>
      <c r="K714" s="85" t="b">
        <v>0</v>
      </c>
      <c r="L714" s="85" t="b">
        <v>0</v>
      </c>
    </row>
    <row r="715" spans="1:12" ht="15">
      <c r="A715" s="85" t="s">
        <v>5391</v>
      </c>
      <c r="B715" s="85" t="s">
        <v>4839</v>
      </c>
      <c r="C715" s="85">
        <v>2</v>
      </c>
      <c r="D715" s="118">
        <v>0.0008927241597817815</v>
      </c>
      <c r="E715" s="118">
        <v>2.5185139398778875</v>
      </c>
      <c r="F715" s="85" t="s">
        <v>5469</v>
      </c>
      <c r="G715" s="85" t="b">
        <v>0</v>
      </c>
      <c r="H715" s="85" t="b">
        <v>0</v>
      </c>
      <c r="I715" s="85" t="b">
        <v>0</v>
      </c>
      <c r="J715" s="85" t="b">
        <v>0</v>
      </c>
      <c r="K715" s="85" t="b">
        <v>0</v>
      </c>
      <c r="L715" s="85" t="b">
        <v>0</v>
      </c>
    </row>
    <row r="716" spans="1:12" ht="15">
      <c r="A716" s="85" t="s">
        <v>5392</v>
      </c>
      <c r="B716" s="85" t="s">
        <v>4085</v>
      </c>
      <c r="C716" s="85">
        <v>2</v>
      </c>
      <c r="D716" s="118">
        <v>0.0008927241597817815</v>
      </c>
      <c r="E716" s="118">
        <v>1.9403661059553365</v>
      </c>
      <c r="F716" s="85" t="s">
        <v>5469</v>
      </c>
      <c r="G716" s="85" t="b">
        <v>0</v>
      </c>
      <c r="H716" s="85" t="b">
        <v>0</v>
      </c>
      <c r="I716" s="85" t="b">
        <v>0</v>
      </c>
      <c r="J716" s="85" t="b">
        <v>0</v>
      </c>
      <c r="K716" s="85" t="b">
        <v>0</v>
      </c>
      <c r="L716" s="85" t="b">
        <v>0</v>
      </c>
    </row>
    <row r="717" spans="1:12" ht="15">
      <c r="A717" s="85" t="s">
        <v>5037</v>
      </c>
      <c r="B717" s="85" t="s">
        <v>5141</v>
      </c>
      <c r="C717" s="85">
        <v>2</v>
      </c>
      <c r="D717" s="118">
        <v>0.0008927241597817815</v>
      </c>
      <c r="E717" s="118">
        <v>2.886490725172482</v>
      </c>
      <c r="F717" s="85" t="s">
        <v>5469</v>
      </c>
      <c r="G717" s="85" t="b">
        <v>0</v>
      </c>
      <c r="H717" s="85" t="b">
        <v>0</v>
      </c>
      <c r="I717" s="85" t="b">
        <v>0</v>
      </c>
      <c r="J717" s="85" t="b">
        <v>0</v>
      </c>
      <c r="K717" s="85" t="b">
        <v>0</v>
      </c>
      <c r="L717" s="85" t="b">
        <v>0</v>
      </c>
    </row>
    <row r="718" spans="1:12" ht="15">
      <c r="A718" s="85" t="s">
        <v>5141</v>
      </c>
      <c r="B718" s="85" t="s">
        <v>5393</v>
      </c>
      <c r="C718" s="85">
        <v>2</v>
      </c>
      <c r="D718" s="118">
        <v>0.0008927241597817815</v>
      </c>
      <c r="E718" s="118">
        <v>3.187520720836463</v>
      </c>
      <c r="F718" s="85" t="s">
        <v>5469</v>
      </c>
      <c r="G718" s="85" t="b">
        <v>0</v>
      </c>
      <c r="H718" s="85" t="b">
        <v>0</v>
      </c>
      <c r="I718" s="85" t="b">
        <v>0</v>
      </c>
      <c r="J718" s="85" t="b">
        <v>0</v>
      </c>
      <c r="K718" s="85" t="b">
        <v>0</v>
      </c>
      <c r="L718" s="85" t="b">
        <v>0</v>
      </c>
    </row>
    <row r="719" spans="1:12" ht="15">
      <c r="A719" s="85" t="s">
        <v>5393</v>
      </c>
      <c r="B719" s="85" t="s">
        <v>5394</v>
      </c>
      <c r="C719" s="85">
        <v>2</v>
      </c>
      <c r="D719" s="118">
        <v>0.0008927241597817815</v>
      </c>
      <c r="E719" s="118">
        <v>3.3636119798921444</v>
      </c>
      <c r="F719" s="85" t="s">
        <v>5469</v>
      </c>
      <c r="G719" s="85" t="b">
        <v>0</v>
      </c>
      <c r="H719" s="85" t="b">
        <v>0</v>
      </c>
      <c r="I719" s="85" t="b">
        <v>0</v>
      </c>
      <c r="J719" s="85" t="b">
        <v>0</v>
      </c>
      <c r="K719" s="85" t="b">
        <v>0</v>
      </c>
      <c r="L719" s="85" t="b">
        <v>0</v>
      </c>
    </row>
    <row r="720" spans="1:12" ht="15">
      <c r="A720" s="85" t="s">
        <v>5394</v>
      </c>
      <c r="B720" s="85" t="s">
        <v>452</v>
      </c>
      <c r="C720" s="85">
        <v>2</v>
      </c>
      <c r="D720" s="118">
        <v>0.0008927241597817815</v>
      </c>
      <c r="E720" s="118">
        <v>3.3636119798921444</v>
      </c>
      <c r="F720" s="85" t="s">
        <v>5469</v>
      </c>
      <c r="G720" s="85" t="b">
        <v>0</v>
      </c>
      <c r="H720" s="85" t="b">
        <v>0</v>
      </c>
      <c r="I720" s="85" t="b">
        <v>0</v>
      </c>
      <c r="J720" s="85" t="b">
        <v>0</v>
      </c>
      <c r="K720" s="85" t="b">
        <v>0</v>
      </c>
      <c r="L720" s="85" t="b">
        <v>0</v>
      </c>
    </row>
    <row r="721" spans="1:12" ht="15">
      <c r="A721" s="85" t="s">
        <v>452</v>
      </c>
      <c r="B721" s="85" t="s">
        <v>5395</v>
      </c>
      <c r="C721" s="85">
        <v>2</v>
      </c>
      <c r="D721" s="118">
        <v>0.0008927241597817815</v>
      </c>
      <c r="E721" s="118">
        <v>3.3636119798921444</v>
      </c>
      <c r="F721" s="85" t="s">
        <v>5469</v>
      </c>
      <c r="G721" s="85" t="b">
        <v>0</v>
      </c>
      <c r="H721" s="85" t="b">
        <v>0</v>
      </c>
      <c r="I721" s="85" t="b">
        <v>0</v>
      </c>
      <c r="J721" s="85" t="b">
        <v>0</v>
      </c>
      <c r="K721" s="85" t="b">
        <v>0</v>
      </c>
      <c r="L721" s="85" t="b">
        <v>0</v>
      </c>
    </row>
    <row r="722" spans="1:12" ht="15">
      <c r="A722" s="85" t="s">
        <v>5395</v>
      </c>
      <c r="B722" s="85" t="s">
        <v>5396</v>
      </c>
      <c r="C722" s="85">
        <v>2</v>
      </c>
      <c r="D722" s="118">
        <v>0.0008927241597817815</v>
      </c>
      <c r="E722" s="118">
        <v>3.3636119798921444</v>
      </c>
      <c r="F722" s="85" t="s">
        <v>5469</v>
      </c>
      <c r="G722" s="85" t="b">
        <v>0</v>
      </c>
      <c r="H722" s="85" t="b">
        <v>0</v>
      </c>
      <c r="I722" s="85" t="b">
        <v>0</v>
      </c>
      <c r="J722" s="85" t="b">
        <v>0</v>
      </c>
      <c r="K722" s="85" t="b">
        <v>0</v>
      </c>
      <c r="L722" s="85" t="b">
        <v>0</v>
      </c>
    </row>
    <row r="723" spans="1:12" ht="15">
      <c r="A723" s="85" t="s">
        <v>5396</v>
      </c>
      <c r="B723" s="85" t="s">
        <v>4971</v>
      </c>
      <c r="C723" s="85">
        <v>2</v>
      </c>
      <c r="D723" s="118">
        <v>0.0008927241597817815</v>
      </c>
      <c r="E723" s="118">
        <v>2.9656719712201065</v>
      </c>
      <c r="F723" s="85" t="s">
        <v>5469</v>
      </c>
      <c r="G723" s="85" t="b">
        <v>0</v>
      </c>
      <c r="H723" s="85" t="b">
        <v>0</v>
      </c>
      <c r="I723" s="85" t="b">
        <v>0</v>
      </c>
      <c r="J723" s="85" t="b">
        <v>0</v>
      </c>
      <c r="K723" s="85" t="b">
        <v>0</v>
      </c>
      <c r="L723" s="85" t="b">
        <v>0</v>
      </c>
    </row>
    <row r="724" spans="1:12" ht="15">
      <c r="A724" s="85" t="s">
        <v>4971</v>
      </c>
      <c r="B724" s="85" t="s">
        <v>5397</v>
      </c>
      <c r="C724" s="85">
        <v>2</v>
      </c>
      <c r="D724" s="118">
        <v>0.0008927241597817815</v>
      </c>
      <c r="E724" s="118">
        <v>2.9656719712201065</v>
      </c>
      <c r="F724" s="85" t="s">
        <v>5469</v>
      </c>
      <c r="G724" s="85" t="b">
        <v>0</v>
      </c>
      <c r="H724" s="85" t="b">
        <v>0</v>
      </c>
      <c r="I724" s="85" t="b">
        <v>0</v>
      </c>
      <c r="J724" s="85" t="b">
        <v>0</v>
      </c>
      <c r="K724" s="85" t="b">
        <v>0</v>
      </c>
      <c r="L724" s="85" t="b">
        <v>0</v>
      </c>
    </row>
    <row r="725" spans="1:12" ht="15">
      <c r="A725" s="85" t="s">
        <v>5397</v>
      </c>
      <c r="B725" s="85" t="s">
        <v>5398</v>
      </c>
      <c r="C725" s="85">
        <v>2</v>
      </c>
      <c r="D725" s="118">
        <v>0.0008927241597817815</v>
      </c>
      <c r="E725" s="118">
        <v>3.3636119798921444</v>
      </c>
      <c r="F725" s="85" t="s">
        <v>5469</v>
      </c>
      <c r="G725" s="85" t="b">
        <v>0</v>
      </c>
      <c r="H725" s="85" t="b">
        <v>0</v>
      </c>
      <c r="I725" s="85" t="b">
        <v>0</v>
      </c>
      <c r="J725" s="85" t="b">
        <v>0</v>
      </c>
      <c r="K725" s="85" t="b">
        <v>0</v>
      </c>
      <c r="L725" s="85" t="b">
        <v>0</v>
      </c>
    </row>
    <row r="726" spans="1:12" ht="15">
      <c r="A726" s="85" t="s">
        <v>5400</v>
      </c>
      <c r="B726" s="85" t="s">
        <v>4833</v>
      </c>
      <c r="C726" s="85">
        <v>2</v>
      </c>
      <c r="D726" s="118">
        <v>0.0008927241597817815</v>
      </c>
      <c r="E726" s="118">
        <v>2.4605219929002007</v>
      </c>
      <c r="F726" s="85" t="s">
        <v>5469</v>
      </c>
      <c r="G726" s="85" t="b">
        <v>0</v>
      </c>
      <c r="H726" s="85" t="b">
        <v>0</v>
      </c>
      <c r="I726" s="85" t="b">
        <v>0</v>
      </c>
      <c r="J726" s="85" t="b">
        <v>0</v>
      </c>
      <c r="K726" s="85" t="b">
        <v>0</v>
      </c>
      <c r="L726" s="85" t="b">
        <v>0</v>
      </c>
    </row>
    <row r="727" spans="1:12" ht="15">
      <c r="A727" s="85" t="s">
        <v>910</v>
      </c>
      <c r="B727" s="85" t="s">
        <v>448</v>
      </c>
      <c r="C727" s="85">
        <v>2</v>
      </c>
      <c r="D727" s="118">
        <v>0.0008927241597817815</v>
      </c>
      <c r="E727" s="118">
        <v>1.7352230498418328</v>
      </c>
      <c r="F727" s="85" t="s">
        <v>5469</v>
      </c>
      <c r="G727" s="85" t="b">
        <v>0</v>
      </c>
      <c r="H727" s="85" t="b">
        <v>0</v>
      </c>
      <c r="I727" s="85" t="b">
        <v>0</v>
      </c>
      <c r="J727" s="85" t="b">
        <v>0</v>
      </c>
      <c r="K727" s="85" t="b">
        <v>0</v>
      </c>
      <c r="L727" s="85" t="b">
        <v>0</v>
      </c>
    </row>
    <row r="728" spans="1:12" ht="15">
      <c r="A728" s="85" t="s">
        <v>448</v>
      </c>
      <c r="B728" s="85" t="s">
        <v>5401</v>
      </c>
      <c r="C728" s="85">
        <v>2</v>
      </c>
      <c r="D728" s="118">
        <v>0.0008927241597817815</v>
      </c>
      <c r="E728" s="118">
        <v>3.3636119798921444</v>
      </c>
      <c r="F728" s="85" t="s">
        <v>5469</v>
      </c>
      <c r="G728" s="85" t="b">
        <v>0</v>
      </c>
      <c r="H728" s="85" t="b">
        <v>0</v>
      </c>
      <c r="I728" s="85" t="b">
        <v>0</v>
      </c>
      <c r="J728" s="85" t="b">
        <v>0</v>
      </c>
      <c r="K728" s="85" t="b">
        <v>0</v>
      </c>
      <c r="L728" s="85" t="b">
        <v>0</v>
      </c>
    </row>
    <row r="729" spans="1:12" ht="15">
      <c r="A729" s="85" t="s">
        <v>5401</v>
      </c>
      <c r="B729" s="85" t="s">
        <v>4872</v>
      </c>
      <c r="C729" s="85">
        <v>2</v>
      </c>
      <c r="D729" s="118">
        <v>0.0008927241597817815</v>
      </c>
      <c r="E729" s="118">
        <v>2.7103994661168005</v>
      </c>
      <c r="F729" s="85" t="s">
        <v>5469</v>
      </c>
      <c r="G729" s="85" t="b">
        <v>0</v>
      </c>
      <c r="H729" s="85" t="b">
        <v>0</v>
      </c>
      <c r="I729" s="85" t="b">
        <v>0</v>
      </c>
      <c r="J729" s="85" t="b">
        <v>0</v>
      </c>
      <c r="K729" s="85" t="b">
        <v>0</v>
      </c>
      <c r="L729" s="85" t="b">
        <v>0</v>
      </c>
    </row>
    <row r="730" spans="1:12" ht="15">
      <c r="A730" s="85" t="s">
        <v>4872</v>
      </c>
      <c r="B730" s="85" t="s">
        <v>5402</v>
      </c>
      <c r="C730" s="85">
        <v>2</v>
      </c>
      <c r="D730" s="118">
        <v>0.0008927241597817815</v>
      </c>
      <c r="E730" s="118">
        <v>2.7103994661168005</v>
      </c>
      <c r="F730" s="85" t="s">
        <v>5469</v>
      </c>
      <c r="G730" s="85" t="b">
        <v>0</v>
      </c>
      <c r="H730" s="85" t="b">
        <v>0</v>
      </c>
      <c r="I730" s="85" t="b">
        <v>0</v>
      </c>
      <c r="J730" s="85" t="b">
        <v>0</v>
      </c>
      <c r="K730" s="85" t="b">
        <v>0</v>
      </c>
      <c r="L730" s="85" t="b">
        <v>0</v>
      </c>
    </row>
    <row r="731" spans="1:12" ht="15">
      <c r="A731" s="85" t="s">
        <v>5402</v>
      </c>
      <c r="B731" s="85" t="s">
        <v>5178</v>
      </c>
      <c r="C731" s="85">
        <v>2</v>
      </c>
      <c r="D731" s="118">
        <v>0.0008927241597817815</v>
      </c>
      <c r="E731" s="118">
        <v>3.187520720836463</v>
      </c>
      <c r="F731" s="85" t="s">
        <v>5469</v>
      </c>
      <c r="G731" s="85" t="b">
        <v>0</v>
      </c>
      <c r="H731" s="85" t="b">
        <v>0</v>
      </c>
      <c r="I731" s="85" t="b">
        <v>0</v>
      </c>
      <c r="J731" s="85" t="b">
        <v>0</v>
      </c>
      <c r="K731" s="85" t="b">
        <v>0</v>
      </c>
      <c r="L731" s="85" t="b">
        <v>0</v>
      </c>
    </row>
    <row r="732" spans="1:12" ht="15">
      <c r="A732" s="85" t="s">
        <v>5178</v>
      </c>
      <c r="B732" s="85" t="s">
        <v>4108</v>
      </c>
      <c r="C732" s="85">
        <v>2</v>
      </c>
      <c r="D732" s="118">
        <v>0.0008927241597817815</v>
      </c>
      <c r="E732" s="118">
        <v>2.2581017951221702</v>
      </c>
      <c r="F732" s="85" t="s">
        <v>5469</v>
      </c>
      <c r="G732" s="85" t="b">
        <v>0</v>
      </c>
      <c r="H732" s="85" t="b">
        <v>0</v>
      </c>
      <c r="I732" s="85" t="b">
        <v>0</v>
      </c>
      <c r="J732" s="85" t="b">
        <v>1</v>
      </c>
      <c r="K732" s="85" t="b">
        <v>0</v>
      </c>
      <c r="L732" s="85" t="b">
        <v>0</v>
      </c>
    </row>
    <row r="733" spans="1:12" ht="15">
      <c r="A733" s="85" t="s">
        <v>4108</v>
      </c>
      <c r="B733" s="85" t="s">
        <v>5027</v>
      </c>
      <c r="C733" s="85">
        <v>2</v>
      </c>
      <c r="D733" s="118">
        <v>0.0008927241597817815</v>
      </c>
      <c r="E733" s="118">
        <v>2.1331630585138703</v>
      </c>
      <c r="F733" s="85" t="s">
        <v>5469</v>
      </c>
      <c r="G733" s="85" t="b">
        <v>1</v>
      </c>
      <c r="H733" s="85" t="b">
        <v>0</v>
      </c>
      <c r="I733" s="85" t="b">
        <v>0</v>
      </c>
      <c r="J733" s="85" t="b">
        <v>0</v>
      </c>
      <c r="K733" s="85" t="b">
        <v>0</v>
      </c>
      <c r="L733" s="85" t="b">
        <v>0</v>
      </c>
    </row>
    <row r="734" spans="1:12" ht="15">
      <c r="A734" s="85" t="s">
        <v>5027</v>
      </c>
      <c r="B734" s="85" t="s">
        <v>4010</v>
      </c>
      <c r="C734" s="85">
        <v>2</v>
      </c>
      <c r="D734" s="118">
        <v>0.0008927241597817815</v>
      </c>
      <c r="E734" s="118">
        <v>2.761551988564182</v>
      </c>
      <c r="F734" s="85" t="s">
        <v>5469</v>
      </c>
      <c r="G734" s="85" t="b">
        <v>0</v>
      </c>
      <c r="H734" s="85" t="b">
        <v>0</v>
      </c>
      <c r="I734" s="85" t="b">
        <v>0</v>
      </c>
      <c r="J734" s="85" t="b">
        <v>0</v>
      </c>
      <c r="K734" s="85" t="b">
        <v>0</v>
      </c>
      <c r="L734" s="85" t="b">
        <v>0</v>
      </c>
    </row>
    <row r="735" spans="1:12" ht="15">
      <c r="A735" s="85" t="s">
        <v>4010</v>
      </c>
      <c r="B735" s="85" t="s">
        <v>4965</v>
      </c>
      <c r="C735" s="85">
        <v>2</v>
      </c>
      <c r="D735" s="118">
        <v>0.0008927241597817815</v>
      </c>
      <c r="E735" s="118">
        <v>2.6646419755561257</v>
      </c>
      <c r="F735" s="85" t="s">
        <v>5469</v>
      </c>
      <c r="G735" s="85" t="b">
        <v>0</v>
      </c>
      <c r="H735" s="85" t="b">
        <v>0</v>
      </c>
      <c r="I735" s="85" t="b">
        <v>0</v>
      </c>
      <c r="J735" s="85" t="b">
        <v>0</v>
      </c>
      <c r="K735" s="85" t="b">
        <v>0</v>
      </c>
      <c r="L735" s="85" t="b">
        <v>0</v>
      </c>
    </row>
    <row r="736" spans="1:12" ht="15">
      <c r="A736" s="85" t="s">
        <v>5010</v>
      </c>
      <c r="B736" s="85" t="s">
        <v>5403</v>
      </c>
      <c r="C736" s="85">
        <v>2</v>
      </c>
      <c r="D736" s="118">
        <v>0.0008927241597817815</v>
      </c>
      <c r="E736" s="118">
        <v>2.9656719712201065</v>
      </c>
      <c r="F736" s="85" t="s">
        <v>5469</v>
      </c>
      <c r="G736" s="85" t="b">
        <v>0</v>
      </c>
      <c r="H736" s="85" t="b">
        <v>0</v>
      </c>
      <c r="I736" s="85" t="b">
        <v>0</v>
      </c>
      <c r="J736" s="85" t="b">
        <v>0</v>
      </c>
      <c r="K736" s="85" t="b">
        <v>0</v>
      </c>
      <c r="L736" s="85" t="b">
        <v>0</v>
      </c>
    </row>
    <row r="737" spans="1:12" ht="15">
      <c r="A737" s="85" t="s">
        <v>5404</v>
      </c>
      <c r="B737" s="85" t="s">
        <v>4914</v>
      </c>
      <c r="C737" s="85">
        <v>2</v>
      </c>
      <c r="D737" s="118">
        <v>0.0008927241597817815</v>
      </c>
      <c r="E737" s="118">
        <v>2.8195439355418688</v>
      </c>
      <c r="F737" s="85" t="s">
        <v>5469</v>
      </c>
      <c r="G737" s="85" t="b">
        <v>0</v>
      </c>
      <c r="H737" s="85" t="b">
        <v>0</v>
      </c>
      <c r="I737" s="85" t="b">
        <v>0</v>
      </c>
      <c r="J737" s="85" t="b">
        <v>0</v>
      </c>
      <c r="K737" s="85" t="b">
        <v>0</v>
      </c>
      <c r="L737" s="85" t="b">
        <v>0</v>
      </c>
    </row>
    <row r="738" spans="1:12" ht="15">
      <c r="A738" s="85" t="s">
        <v>4914</v>
      </c>
      <c r="B738" s="85" t="s">
        <v>5002</v>
      </c>
      <c r="C738" s="85">
        <v>2</v>
      </c>
      <c r="D738" s="118">
        <v>0.0008927241597817815</v>
      </c>
      <c r="E738" s="118">
        <v>2.4216039268698313</v>
      </c>
      <c r="F738" s="85" t="s">
        <v>5469</v>
      </c>
      <c r="G738" s="85" t="b">
        <v>0</v>
      </c>
      <c r="H738" s="85" t="b">
        <v>0</v>
      </c>
      <c r="I738" s="85" t="b">
        <v>0</v>
      </c>
      <c r="J738" s="85" t="b">
        <v>0</v>
      </c>
      <c r="K738" s="85" t="b">
        <v>0</v>
      </c>
      <c r="L738" s="85" t="b">
        <v>0</v>
      </c>
    </row>
    <row r="739" spans="1:12" ht="15">
      <c r="A739" s="85" t="s">
        <v>5002</v>
      </c>
      <c r="B739" s="85" t="s">
        <v>4842</v>
      </c>
      <c r="C739" s="85">
        <v>2</v>
      </c>
      <c r="D739" s="118">
        <v>0.0008927241597817815</v>
      </c>
      <c r="E739" s="118">
        <v>2.1527586145772513</v>
      </c>
      <c r="F739" s="85" t="s">
        <v>5469</v>
      </c>
      <c r="G739" s="85" t="b">
        <v>0</v>
      </c>
      <c r="H739" s="85" t="b">
        <v>0</v>
      </c>
      <c r="I739" s="85" t="b">
        <v>0</v>
      </c>
      <c r="J739" s="85" t="b">
        <v>0</v>
      </c>
      <c r="K739" s="85" t="b">
        <v>0</v>
      </c>
      <c r="L739" s="85" t="b">
        <v>0</v>
      </c>
    </row>
    <row r="740" spans="1:12" ht="15">
      <c r="A740" s="85" t="s">
        <v>5002</v>
      </c>
      <c r="B740" s="85" t="s">
        <v>4855</v>
      </c>
      <c r="C740" s="85">
        <v>2</v>
      </c>
      <c r="D740" s="118">
        <v>0.0008927241597817815</v>
      </c>
      <c r="E740" s="118">
        <v>2.2667019668840878</v>
      </c>
      <c r="F740" s="85" t="s">
        <v>5469</v>
      </c>
      <c r="G740" s="85" t="b">
        <v>0</v>
      </c>
      <c r="H740" s="85" t="b">
        <v>0</v>
      </c>
      <c r="I740" s="85" t="b">
        <v>0</v>
      </c>
      <c r="J740" s="85" t="b">
        <v>0</v>
      </c>
      <c r="K740" s="85" t="b">
        <v>0</v>
      </c>
      <c r="L740" s="85" t="b">
        <v>0</v>
      </c>
    </row>
    <row r="741" spans="1:12" ht="15">
      <c r="A741" s="85" t="s">
        <v>4855</v>
      </c>
      <c r="B741" s="85" t="s">
        <v>5405</v>
      </c>
      <c r="C741" s="85">
        <v>2</v>
      </c>
      <c r="D741" s="118">
        <v>0.0008927241597817815</v>
      </c>
      <c r="E741" s="118">
        <v>2.6232492903979003</v>
      </c>
      <c r="F741" s="85" t="s">
        <v>5469</v>
      </c>
      <c r="G741" s="85" t="b">
        <v>0</v>
      </c>
      <c r="H741" s="85" t="b">
        <v>0</v>
      </c>
      <c r="I741" s="85" t="b">
        <v>0</v>
      </c>
      <c r="J741" s="85" t="b">
        <v>0</v>
      </c>
      <c r="K741" s="85" t="b">
        <v>0</v>
      </c>
      <c r="L741" s="85" t="b">
        <v>0</v>
      </c>
    </row>
    <row r="742" spans="1:12" ht="15">
      <c r="A742" s="85" t="s">
        <v>5405</v>
      </c>
      <c r="B742" s="85" t="s">
        <v>5406</v>
      </c>
      <c r="C742" s="85">
        <v>2</v>
      </c>
      <c r="D742" s="118">
        <v>0.0008927241597817815</v>
      </c>
      <c r="E742" s="118">
        <v>3.3636119798921444</v>
      </c>
      <c r="F742" s="85" t="s">
        <v>5469</v>
      </c>
      <c r="G742" s="85" t="b">
        <v>0</v>
      </c>
      <c r="H742" s="85" t="b">
        <v>0</v>
      </c>
      <c r="I742" s="85" t="b">
        <v>0</v>
      </c>
      <c r="J742" s="85" t="b">
        <v>0</v>
      </c>
      <c r="K742" s="85" t="b">
        <v>0</v>
      </c>
      <c r="L742" s="85" t="b">
        <v>0</v>
      </c>
    </row>
    <row r="743" spans="1:12" ht="15">
      <c r="A743" s="85" t="s">
        <v>5406</v>
      </c>
      <c r="B743" s="85" t="s">
        <v>4952</v>
      </c>
      <c r="C743" s="85">
        <v>2</v>
      </c>
      <c r="D743" s="118">
        <v>0.0008927241597817815</v>
      </c>
      <c r="E743" s="118">
        <v>2.886490725172482</v>
      </c>
      <c r="F743" s="85" t="s">
        <v>5469</v>
      </c>
      <c r="G743" s="85" t="b">
        <v>0</v>
      </c>
      <c r="H743" s="85" t="b">
        <v>0</v>
      </c>
      <c r="I743" s="85" t="b">
        <v>0</v>
      </c>
      <c r="J743" s="85" t="b">
        <v>0</v>
      </c>
      <c r="K743" s="85" t="b">
        <v>0</v>
      </c>
      <c r="L743" s="85" t="b">
        <v>0</v>
      </c>
    </row>
    <row r="744" spans="1:12" ht="15">
      <c r="A744" s="85" t="s">
        <v>4952</v>
      </c>
      <c r="B744" s="85" t="s">
        <v>5407</v>
      </c>
      <c r="C744" s="85">
        <v>2</v>
      </c>
      <c r="D744" s="118">
        <v>0.0008927241597817815</v>
      </c>
      <c r="E744" s="118">
        <v>2.886490725172482</v>
      </c>
      <c r="F744" s="85" t="s">
        <v>5469</v>
      </c>
      <c r="G744" s="85" t="b">
        <v>0</v>
      </c>
      <c r="H744" s="85" t="b">
        <v>0</v>
      </c>
      <c r="I744" s="85" t="b">
        <v>0</v>
      </c>
      <c r="J744" s="85" t="b">
        <v>0</v>
      </c>
      <c r="K744" s="85" t="b">
        <v>0</v>
      </c>
      <c r="L744" s="85" t="b">
        <v>0</v>
      </c>
    </row>
    <row r="745" spans="1:12" ht="15">
      <c r="A745" s="85" t="s">
        <v>5407</v>
      </c>
      <c r="B745" s="85" t="s">
        <v>4998</v>
      </c>
      <c r="C745" s="85">
        <v>2</v>
      </c>
      <c r="D745" s="118">
        <v>0.0008927241597817815</v>
      </c>
      <c r="E745" s="118">
        <v>2.9656719712201065</v>
      </c>
      <c r="F745" s="85" t="s">
        <v>5469</v>
      </c>
      <c r="G745" s="85" t="b">
        <v>0</v>
      </c>
      <c r="H745" s="85" t="b">
        <v>0</v>
      </c>
      <c r="I745" s="85" t="b">
        <v>0</v>
      </c>
      <c r="J745" s="85" t="b">
        <v>1</v>
      </c>
      <c r="K745" s="85" t="b">
        <v>0</v>
      </c>
      <c r="L745" s="85" t="b">
        <v>0</v>
      </c>
    </row>
    <row r="746" spans="1:12" ht="15">
      <c r="A746" s="85" t="s">
        <v>4998</v>
      </c>
      <c r="B746" s="85" t="s">
        <v>4100</v>
      </c>
      <c r="C746" s="85">
        <v>2</v>
      </c>
      <c r="D746" s="118">
        <v>0.0008927241597817815</v>
      </c>
      <c r="E746" s="118">
        <v>1.8353382027251006</v>
      </c>
      <c r="F746" s="85" t="s">
        <v>5469</v>
      </c>
      <c r="G746" s="85" t="b">
        <v>1</v>
      </c>
      <c r="H746" s="85" t="b">
        <v>0</v>
      </c>
      <c r="I746" s="85" t="b">
        <v>0</v>
      </c>
      <c r="J746" s="85" t="b">
        <v>0</v>
      </c>
      <c r="K746" s="85" t="b">
        <v>0</v>
      </c>
      <c r="L746" s="85" t="b">
        <v>0</v>
      </c>
    </row>
    <row r="747" spans="1:12" ht="15">
      <c r="A747" s="85" t="s">
        <v>5065</v>
      </c>
      <c r="B747" s="85" t="s">
        <v>5408</v>
      </c>
      <c r="C747" s="85">
        <v>2</v>
      </c>
      <c r="D747" s="118">
        <v>0.0008927241597817815</v>
      </c>
      <c r="E747" s="118">
        <v>3.062581984228163</v>
      </c>
      <c r="F747" s="85" t="s">
        <v>5469</v>
      </c>
      <c r="G747" s="85" t="b">
        <v>1</v>
      </c>
      <c r="H747" s="85" t="b">
        <v>0</v>
      </c>
      <c r="I747" s="85" t="b">
        <v>0</v>
      </c>
      <c r="J747" s="85" t="b">
        <v>0</v>
      </c>
      <c r="K747" s="85" t="b">
        <v>0</v>
      </c>
      <c r="L747" s="85" t="b">
        <v>0</v>
      </c>
    </row>
    <row r="748" spans="1:12" ht="15">
      <c r="A748" s="85" t="s">
        <v>5412</v>
      </c>
      <c r="B748" s="85" t="s">
        <v>5413</v>
      </c>
      <c r="C748" s="85">
        <v>2</v>
      </c>
      <c r="D748" s="118">
        <v>0.0008927241597817815</v>
      </c>
      <c r="E748" s="118">
        <v>3.3636119798921444</v>
      </c>
      <c r="F748" s="85" t="s">
        <v>5469</v>
      </c>
      <c r="G748" s="85" t="b">
        <v>0</v>
      </c>
      <c r="H748" s="85" t="b">
        <v>0</v>
      </c>
      <c r="I748" s="85" t="b">
        <v>0</v>
      </c>
      <c r="J748" s="85" t="b">
        <v>0</v>
      </c>
      <c r="K748" s="85" t="b">
        <v>0</v>
      </c>
      <c r="L748" s="85" t="b">
        <v>0</v>
      </c>
    </row>
    <row r="749" spans="1:12" ht="15">
      <c r="A749" s="85" t="s">
        <v>5413</v>
      </c>
      <c r="B749" s="85" t="s">
        <v>4139</v>
      </c>
      <c r="C749" s="85">
        <v>2</v>
      </c>
      <c r="D749" s="118">
        <v>0.0008927241597817815</v>
      </c>
      <c r="E749" s="118">
        <v>2.6646419755561257</v>
      </c>
      <c r="F749" s="85" t="s">
        <v>5469</v>
      </c>
      <c r="G749" s="85" t="b">
        <v>0</v>
      </c>
      <c r="H749" s="85" t="b">
        <v>0</v>
      </c>
      <c r="I749" s="85" t="b">
        <v>0</v>
      </c>
      <c r="J749" s="85" t="b">
        <v>0</v>
      </c>
      <c r="K749" s="85" t="b">
        <v>0</v>
      </c>
      <c r="L749" s="85" t="b">
        <v>0</v>
      </c>
    </row>
    <row r="750" spans="1:12" ht="15">
      <c r="A750" s="85" t="s">
        <v>4139</v>
      </c>
      <c r="B750" s="85" t="s">
        <v>4860</v>
      </c>
      <c r="C750" s="85">
        <v>2</v>
      </c>
      <c r="D750" s="118">
        <v>0.0008927241597817815</v>
      </c>
      <c r="E750" s="118">
        <v>2.12057393120585</v>
      </c>
      <c r="F750" s="85" t="s">
        <v>5469</v>
      </c>
      <c r="G750" s="85" t="b">
        <v>0</v>
      </c>
      <c r="H750" s="85" t="b">
        <v>0</v>
      </c>
      <c r="I750" s="85" t="b">
        <v>0</v>
      </c>
      <c r="J750" s="85" t="b">
        <v>0</v>
      </c>
      <c r="K750" s="85" t="b">
        <v>0</v>
      </c>
      <c r="L750" s="85" t="b">
        <v>0</v>
      </c>
    </row>
    <row r="751" spans="1:12" ht="15">
      <c r="A751" s="85" t="s">
        <v>5181</v>
      </c>
      <c r="B751" s="85" t="s">
        <v>5182</v>
      </c>
      <c r="C751" s="85">
        <v>2</v>
      </c>
      <c r="D751" s="118">
        <v>0.0008927241597817815</v>
      </c>
      <c r="E751" s="118">
        <v>3.0114294617807817</v>
      </c>
      <c r="F751" s="85" t="s">
        <v>5469</v>
      </c>
      <c r="G751" s="85" t="b">
        <v>0</v>
      </c>
      <c r="H751" s="85" t="b">
        <v>0</v>
      </c>
      <c r="I751" s="85" t="b">
        <v>0</v>
      </c>
      <c r="J751" s="85" t="b">
        <v>0</v>
      </c>
      <c r="K751" s="85" t="b">
        <v>0</v>
      </c>
      <c r="L751" s="85" t="b">
        <v>0</v>
      </c>
    </row>
    <row r="752" spans="1:12" ht="15">
      <c r="A752" s="85" t="s">
        <v>4108</v>
      </c>
      <c r="B752" s="85" t="s">
        <v>5415</v>
      </c>
      <c r="C752" s="85">
        <v>2</v>
      </c>
      <c r="D752" s="118">
        <v>0.0008927241597817815</v>
      </c>
      <c r="E752" s="118">
        <v>2.4341930541778516</v>
      </c>
      <c r="F752" s="85" t="s">
        <v>5469</v>
      </c>
      <c r="G752" s="85" t="b">
        <v>1</v>
      </c>
      <c r="H752" s="85" t="b">
        <v>0</v>
      </c>
      <c r="I752" s="85" t="b">
        <v>0</v>
      </c>
      <c r="J752" s="85" t="b">
        <v>0</v>
      </c>
      <c r="K752" s="85" t="b">
        <v>0</v>
      </c>
      <c r="L752" s="85" t="b">
        <v>0</v>
      </c>
    </row>
    <row r="753" spans="1:12" ht="15">
      <c r="A753" s="85" t="s">
        <v>5415</v>
      </c>
      <c r="B753" s="85" t="s">
        <v>4872</v>
      </c>
      <c r="C753" s="85">
        <v>2</v>
      </c>
      <c r="D753" s="118">
        <v>0.0008927241597817815</v>
      </c>
      <c r="E753" s="118">
        <v>2.7103994661168005</v>
      </c>
      <c r="F753" s="85" t="s">
        <v>5469</v>
      </c>
      <c r="G753" s="85" t="b">
        <v>0</v>
      </c>
      <c r="H753" s="85" t="b">
        <v>0</v>
      </c>
      <c r="I753" s="85" t="b">
        <v>0</v>
      </c>
      <c r="J753" s="85" t="b">
        <v>0</v>
      </c>
      <c r="K753" s="85" t="b">
        <v>0</v>
      </c>
      <c r="L753" s="85" t="b">
        <v>0</v>
      </c>
    </row>
    <row r="754" spans="1:12" ht="15">
      <c r="A754" s="85" t="s">
        <v>4941</v>
      </c>
      <c r="B754" s="85" t="s">
        <v>5416</v>
      </c>
      <c r="C754" s="85">
        <v>2</v>
      </c>
      <c r="D754" s="118">
        <v>0.0008927241597817815</v>
      </c>
      <c r="E754" s="118">
        <v>2.9656719712201065</v>
      </c>
      <c r="F754" s="85" t="s">
        <v>5469</v>
      </c>
      <c r="G754" s="85" t="b">
        <v>0</v>
      </c>
      <c r="H754" s="85" t="b">
        <v>0</v>
      </c>
      <c r="I754" s="85" t="b">
        <v>0</v>
      </c>
      <c r="J754" s="85" t="b">
        <v>0</v>
      </c>
      <c r="K754" s="85" t="b">
        <v>0</v>
      </c>
      <c r="L754" s="85" t="b">
        <v>0</v>
      </c>
    </row>
    <row r="755" spans="1:12" ht="15">
      <c r="A755" s="85" t="s">
        <v>5416</v>
      </c>
      <c r="B755" s="85" t="s">
        <v>4105</v>
      </c>
      <c r="C755" s="85">
        <v>2</v>
      </c>
      <c r="D755" s="118">
        <v>0.0008927241597817815</v>
      </c>
      <c r="E755" s="118">
        <v>2.146128035678238</v>
      </c>
      <c r="F755" s="85" t="s">
        <v>5469</v>
      </c>
      <c r="G755" s="85" t="b">
        <v>0</v>
      </c>
      <c r="H755" s="85" t="b">
        <v>0</v>
      </c>
      <c r="I755" s="85" t="b">
        <v>0</v>
      </c>
      <c r="J755" s="85" t="b">
        <v>0</v>
      </c>
      <c r="K755" s="85" t="b">
        <v>0</v>
      </c>
      <c r="L755" s="85" t="b">
        <v>0</v>
      </c>
    </row>
    <row r="756" spans="1:12" ht="15">
      <c r="A756" s="85" t="s">
        <v>4105</v>
      </c>
      <c r="B756" s="85" t="s">
        <v>5124</v>
      </c>
      <c r="C756" s="85">
        <v>2</v>
      </c>
      <c r="D756" s="118">
        <v>0.0008927241597817815</v>
      </c>
      <c r="E756" s="118">
        <v>1.9834007381805383</v>
      </c>
      <c r="F756" s="85" t="s">
        <v>5469</v>
      </c>
      <c r="G756" s="85" t="b">
        <v>0</v>
      </c>
      <c r="H756" s="85" t="b">
        <v>0</v>
      </c>
      <c r="I756" s="85" t="b">
        <v>0</v>
      </c>
      <c r="J756" s="85" t="b">
        <v>0</v>
      </c>
      <c r="K756" s="85" t="b">
        <v>0</v>
      </c>
      <c r="L756" s="85" t="b">
        <v>0</v>
      </c>
    </row>
    <row r="757" spans="1:12" ht="15">
      <c r="A757" s="85" t="s">
        <v>5124</v>
      </c>
      <c r="B757" s="85" t="s">
        <v>5417</v>
      </c>
      <c r="C757" s="85">
        <v>2</v>
      </c>
      <c r="D757" s="118">
        <v>0.0008927241597817815</v>
      </c>
      <c r="E757" s="118">
        <v>3.187520720836463</v>
      </c>
      <c r="F757" s="85" t="s">
        <v>5469</v>
      </c>
      <c r="G757" s="85" t="b">
        <v>0</v>
      </c>
      <c r="H757" s="85" t="b">
        <v>0</v>
      </c>
      <c r="I757" s="85" t="b">
        <v>0</v>
      </c>
      <c r="J757" s="85" t="b">
        <v>1</v>
      </c>
      <c r="K757" s="85" t="b">
        <v>0</v>
      </c>
      <c r="L757" s="85" t="b">
        <v>0</v>
      </c>
    </row>
    <row r="758" spans="1:12" ht="15">
      <c r="A758" s="85" t="s">
        <v>5417</v>
      </c>
      <c r="B758" s="85" t="s">
        <v>5418</v>
      </c>
      <c r="C758" s="85">
        <v>2</v>
      </c>
      <c r="D758" s="118">
        <v>0.0008927241597817815</v>
      </c>
      <c r="E758" s="118">
        <v>3.3636119798921444</v>
      </c>
      <c r="F758" s="85" t="s">
        <v>5469</v>
      </c>
      <c r="G758" s="85" t="b">
        <v>1</v>
      </c>
      <c r="H758" s="85" t="b">
        <v>0</v>
      </c>
      <c r="I758" s="85" t="b">
        <v>0</v>
      </c>
      <c r="J758" s="85" t="b">
        <v>0</v>
      </c>
      <c r="K758" s="85" t="b">
        <v>0</v>
      </c>
      <c r="L758" s="85" t="b">
        <v>0</v>
      </c>
    </row>
    <row r="759" spans="1:12" ht="15">
      <c r="A759" s="85" t="s">
        <v>5418</v>
      </c>
      <c r="B759" s="85" t="s">
        <v>4013</v>
      </c>
      <c r="C759" s="85">
        <v>2</v>
      </c>
      <c r="D759" s="118">
        <v>0.0008927241597817815</v>
      </c>
      <c r="E759" s="118">
        <v>2.2332782113971383</v>
      </c>
      <c r="F759" s="85" t="s">
        <v>5469</v>
      </c>
      <c r="G759" s="85" t="b">
        <v>0</v>
      </c>
      <c r="H759" s="85" t="b">
        <v>0</v>
      </c>
      <c r="I759" s="85" t="b">
        <v>0</v>
      </c>
      <c r="J759" s="85" t="b">
        <v>0</v>
      </c>
      <c r="K759" s="85" t="b">
        <v>0</v>
      </c>
      <c r="L759" s="85" t="b">
        <v>0</v>
      </c>
    </row>
    <row r="760" spans="1:12" ht="15">
      <c r="A760" s="85" t="s">
        <v>4013</v>
      </c>
      <c r="B760" s="85" t="s">
        <v>4055</v>
      </c>
      <c r="C760" s="85">
        <v>2</v>
      </c>
      <c r="D760" s="118">
        <v>0.0008927241597817815</v>
      </c>
      <c r="E760" s="118">
        <v>1.932248215733157</v>
      </c>
      <c r="F760" s="85" t="s">
        <v>5469</v>
      </c>
      <c r="G760" s="85" t="b">
        <v>0</v>
      </c>
      <c r="H760" s="85" t="b">
        <v>0</v>
      </c>
      <c r="I760" s="85" t="b">
        <v>0</v>
      </c>
      <c r="J760" s="85" t="b">
        <v>0</v>
      </c>
      <c r="K760" s="85" t="b">
        <v>0</v>
      </c>
      <c r="L760" s="85" t="b">
        <v>0</v>
      </c>
    </row>
    <row r="761" spans="1:12" ht="15">
      <c r="A761" s="85" t="s">
        <v>4055</v>
      </c>
      <c r="B761" s="85" t="s">
        <v>4872</v>
      </c>
      <c r="C761" s="85">
        <v>2</v>
      </c>
      <c r="D761" s="118">
        <v>0.0008927241597817815</v>
      </c>
      <c r="E761" s="118">
        <v>2.4093694704528197</v>
      </c>
      <c r="F761" s="85" t="s">
        <v>5469</v>
      </c>
      <c r="G761" s="85" t="b">
        <v>0</v>
      </c>
      <c r="H761" s="85" t="b">
        <v>0</v>
      </c>
      <c r="I761" s="85" t="b">
        <v>0</v>
      </c>
      <c r="J761" s="85" t="b">
        <v>0</v>
      </c>
      <c r="K761" s="85" t="b">
        <v>0</v>
      </c>
      <c r="L761" s="85" t="b">
        <v>0</v>
      </c>
    </row>
    <row r="762" spans="1:12" ht="15">
      <c r="A762" s="85" t="s">
        <v>4872</v>
      </c>
      <c r="B762" s="85" t="s">
        <v>5419</v>
      </c>
      <c r="C762" s="85">
        <v>2</v>
      </c>
      <c r="D762" s="118">
        <v>0.0008927241597817815</v>
      </c>
      <c r="E762" s="118">
        <v>2.7103994661168005</v>
      </c>
      <c r="F762" s="85" t="s">
        <v>5469</v>
      </c>
      <c r="G762" s="85" t="b">
        <v>0</v>
      </c>
      <c r="H762" s="85" t="b">
        <v>0</v>
      </c>
      <c r="I762" s="85" t="b">
        <v>0</v>
      </c>
      <c r="J762" s="85" t="b">
        <v>0</v>
      </c>
      <c r="K762" s="85" t="b">
        <v>0</v>
      </c>
      <c r="L762" s="85" t="b">
        <v>0</v>
      </c>
    </row>
    <row r="763" spans="1:12" ht="15">
      <c r="A763" s="85" t="s">
        <v>5419</v>
      </c>
      <c r="B763" s="85" t="s">
        <v>5420</v>
      </c>
      <c r="C763" s="85">
        <v>2</v>
      </c>
      <c r="D763" s="118">
        <v>0.0008927241597817815</v>
      </c>
      <c r="E763" s="118">
        <v>3.3636119798921444</v>
      </c>
      <c r="F763" s="85" t="s">
        <v>5469</v>
      </c>
      <c r="G763" s="85" t="b">
        <v>0</v>
      </c>
      <c r="H763" s="85" t="b">
        <v>0</v>
      </c>
      <c r="I763" s="85" t="b">
        <v>0</v>
      </c>
      <c r="J763" s="85" t="b">
        <v>0</v>
      </c>
      <c r="K763" s="85" t="b">
        <v>0</v>
      </c>
      <c r="L763" s="85" t="b">
        <v>0</v>
      </c>
    </row>
    <row r="764" spans="1:12" ht="15">
      <c r="A764" s="85" t="s">
        <v>5420</v>
      </c>
      <c r="B764" s="85" t="s">
        <v>4084</v>
      </c>
      <c r="C764" s="85">
        <v>2</v>
      </c>
      <c r="D764" s="118">
        <v>0.0008927241597817815</v>
      </c>
      <c r="E764" s="118">
        <v>1.3222192947339193</v>
      </c>
      <c r="F764" s="85" t="s">
        <v>5469</v>
      </c>
      <c r="G764" s="85" t="b">
        <v>0</v>
      </c>
      <c r="H764" s="85" t="b">
        <v>0</v>
      </c>
      <c r="I764" s="85" t="b">
        <v>0</v>
      </c>
      <c r="J764" s="85" t="b">
        <v>0</v>
      </c>
      <c r="K764" s="85" t="b">
        <v>0</v>
      </c>
      <c r="L764" s="85" t="b">
        <v>0</v>
      </c>
    </row>
    <row r="765" spans="1:12" ht="15">
      <c r="A765" s="85" t="s">
        <v>4084</v>
      </c>
      <c r="B765" s="85" t="s">
        <v>5421</v>
      </c>
      <c r="C765" s="85">
        <v>2</v>
      </c>
      <c r="D765" s="118">
        <v>0.0008927241597817815</v>
      </c>
      <c r="E765" s="118">
        <v>1.383608608308398</v>
      </c>
      <c r="F765" s="85" t="s">
        <v>5469</v>
      </c>
      <c r="G765" s="85" t="b">
        <v>0</v>
      </c>
      <c r="H765" s="85" t="b">
        <v>0</v>
      </c>
      <c r="I765" s="85" t="b">
        <v>0</v>
      </c>
      <c r="J765" s="85" t="b">
        <v>0</v>
      </c>
      <c r="K765" s="85" t="b">
        <v>0</v>
      </c>
      <c r="L765" s="85" t="b">
        <v>0</v>
      </c>
    </row>
    <row r="766" spans="1:12" ht="15">
      <c r="A766" s="85" t="s">
        <v>5421</v>
      </c>
      <c r="B766" s="85" t="s">
        <v>444</v>
      </c>
      <c r="C766" s="85">
        <v>2</v>
      </c>
      <c r="D766" s="118">
        <v>0.0008927241597817815</v>
      </c>
      <c r="E766" s="118">
        <v>3.3636119798921444</v>
      </c>
      <c r="F766" s="85" t="s">
        <v>5469</v>
      </c>
      <c r="G766" s="85" t="b">
        <v>0</v>
      </c>
      <c r="H766" s="85" t="b">
        <v>0</v>
      </c>
      <c r="I766" s="85" t="b">
        <v>0</v>
      </c>
      <c r="J766" s="85" t="b">
        <v>0</v>
      </c>
      <c r="K766" s="85" t="b">
        <v>0</v>
      </c>
      <c r="L766" s="85" t="b">
        <v>0</v>
      </c>
    </row>
    <row r="767" spans="1:12" ht="15">
      <c r="A767" s="85" t="s">
        <v>4987</v>
      </c>
      <c r="B767" s="85" t="s">
        <v>4084</v>
      </c>
      <c r="C767" s="85">
        <v>2</v>
      </c>
      <c r="D767" s="118">
        <v>0.0008927241597817815</v>
      </c>
      <c r="E767" s="118">
        <v>0.9242792860618817</v>
      </c>
      <c r="F767" s="85" t="s">
        <v>5469</v>
      </c>
      <c r="G767" s="85" t="b">
        <v>0</v>
      </c>
      <c r="H767" s="85" t="b">
        <v>0</v>
      </c>
      <c r="I767" s="85" t="b">
        <v>0</v>
      </c>
      <c r="J767" s="85" t="b">
        <v>0</v>
      </c>
      <c r="K767" s="85" t="b">
        <v>0</v>
      </c>
      <c r="L767" s="85" t="b">
        <v>0</v>
      </c>
    </row>
    <row r="768" spans="1:12" ht="15">
      <c r="A768" s="85" t="s">
        <v>4891</v>
      </c>
      <c r="B768" s="85" t="s">
        <v>5422</v>
      </c>
      <c r="C768" s="85">
        <v>2</v>
      </c>
      <c r="D768" s="118">
        <v>0.0008927241597817815</v>
      </c>
      <c r="E768" s="118">
        <v>2.761551988564182</v>
      </c>
      <c r="F768" s="85" t="s">
        <v>5469</v>
      </c>
      <c r="G768" s="85" t="b">
        <v>0</v>
      </c>
      <c r="H768" s="85" t="b">
        <v>0</v>
      </c>
      <c r="I768" s="85" t="b">
        <v>0</v>
      </c>
      <c r="J768" s="85" t="b">
        <v>0</v>
      </c>
      <c r="K768" s="85" t="b">
        <v>0</v>
      </c>
      <c r="L768" s="85" t="b">
        <v>0</v>
      </c>
    </row>
    <row r="769" spans="1:12" ht="15">
      <c r="A769" s="85" t="s">
        <v>5423</v>
      </c>
      <c r="B769" s="85" t="s">
        <v>4922</v>
      </c>
      <c r="C769" s="85">
        <v>2</v>
      </c>
      <c r="D769" s="118">
        <v>0.0008927241597817815</v>
      </c>
      <c r="E769" s="118">
        <v>2.886490725172482</v>
      </c>
      <c r="F769" s="85" t="s">
        <v>5469</v>
      </c>
      <c r="G769" s="85" t="b">
        <v>0</v>
      </c>
      <c r="H769" s="85" t="b">
        <v>0</v>
      </c>
      <c r="I769" s="85" t="b">
        <v>0</v>
      </c>
      <c r="J769" s="85" t="b">
        <v>0</v>
      </c>
      <c r="K769" s="85" t="b">
        <v>0</v>
      </c>
      <c r="L769" s="85" t="b">
        <v>0</v>
      </c>
    </row>
    <row r="770" spans="1:12" ht="15">
      <c r="A770" s="85" t="s">
        <v>4922</v>
      </c>
      <c r="B770" s="85" t="s">
        <v>5187</v>
      </c>
      <c r="C770" s="85">
        <v>2</v>
      </c>
      <c r="D770" s="118">
        <v>0.0008927241597817815</v>
      </c>
      <c r="E770" s="118">
        <v>2.6434526764861874</v>
      </c>
      <c r="F770" s="85" t="s">
        <v>5469</v>
      </c>
      <c r="G770" s="85" t="b">
        <v>0</v>
      </c>
      <c r="H770" s="85" t="b">
        <v>0</v>
      </c>
      <c r="I770" s="85" t="b">
        <v>0</v>
      </c>
      <c r="J770" s="85" t="b">
        <v>0</v>
      </c>
      <c r="K770" s="85" t="b">
        <v>0</v>
      </c>
      <c r="L770" s="85" t="b">
        <v>0</v>
      </c>
    </row>
    <row r="771" spans="1:12" ht="15">
      <c r="A771" s="85" t="s">
        <v>5187</v>
      </c>
      <c r="B771" s="85" t="s">
        <v>5026</v>
      </c>
      <c r="C771" s="85">
        <v>2</v>
      </c>
      <c r="D771" s="118">
        <v>0.0008927241597817815</v>
      </c>
      <c r="E771" s="118">
        <v>2.886490725172482</v>
      </c>
      <c r="F771" s="85" t="s">
        <v>5469</v>
      </c>
      <c r="G771" s="85" t="b">
        <v>0</v>
      </c>
      <c r="H771" s="85" t="b">
        <v>0</v>
      </c>
      <c r="I771" s="85" t="b">
        <v>0</v>
      </c>
      <c r="J771" s="85" t="b">
        <v>0</v>
      </c>
      <c r="K771" s="85" t="b">
        <v>0</v>
      </c>
      <c r="L771" s="85" t="b">
        <v>0</v>
      </c>
    </row>
    <row r="772" spans="1:12" ht="15">
      <c r="A772" s="85" t="s">
        <v>4907</v>
      </c>
      <c r="B772" s="85" t="s">
        <v>910</v>
      </c>
      <c r="C772" s="85">
        <v>2</v>
      </c>
      <c r="D772" s="118">
        <v>0.0008927241597817815</v>
      </c>
      <c r="E772" s="118">
        <v>1.201495838829776</v>
      </c>
      <c r="F772" s="85" t="s">
        <v>5469</v>
      </c>
      <c r="G772" s="85" t="b">
        <v>0</v>
      </c>
      <c r="H772" s="85" t="b">
        <v>0</v>
      </c>
      <c r="I772" s="85" t="b">
        <v>0</v>
      </c>
      <c r="J772" s="85" t="b">
        <v>0</v>
      </c>
      <c r="K772" s="85" t="b">
        <v>0</v>
      </c>
      <c r="L772" s="85" t="b">
        <v>0</v>
      </c>
    </row>
    <row r="773" spans="1:12" ht="15">
      <c r="A773" s="85" t="s">
        <v>910</v>
      </c>
      <c r="B773" s="85" t="s">
        <v>5147</v>
      </c>
      <c r="C773" s="85">
        <v>2</v>
      </c>
      <c r="D773" s="118">
        <v>0.0008927241597817815</v>
      </c>
      <c r="E773" s="118">
        <v>1.7352230498418328</v>
      </c>
      <c r="F773" s="85" t="s">
        <v>5469</v>
      </c>
      <c r="G773" s="85" t="b">
        <v>0</v>
      </c>
      <c r="H773" s="85" t="b">
        <v>0</v>
      </c>
      <c r="I773" s="85" t="b">
        <v>0</v>
      </c>
      <c r="J773" s="85" t="b">
        <v>0</v>
      </c>
      <c r="K773" s="85" t="b">
        <v>0</v>
      </c>
      <c r="L773" s="85" t="b">
        <v>0</v>
      </c>
    </row>
    <row r="774" spans="1:12" ht="15">
      <c r="A774" s="85" t="s">
        <v>5147</v>
      </c>
      <c r="B774" s="85" t="s">
        <v>5424</v>
      </c>
      <c r="C774" s="85">
        <v>2</v>
      </c>
      <c r="D774" s="118">
        <v>0.0008927241597817815</v>
      </c>
      <c r="E774" s="118">
        <v>3.187520720836463</v>
      </c>
      <c r="F774" s="85" t="s">
        <v>5469</v>
      </c>
      <c r="G774" s="85" t="b">
        <v>0</v>
      </c>
      <c r="H774" s="85" t="b">
        <v>0</v>
      </c>
      <c r="I774" s="85" t="b">
        <v>0</v>
      </c>
      <c r="J774" s="85" t="b">
        <v>0</v>
      </c>
      <c r="K774" s="85" t="b">
        <v>0</v>
      </c>
      <c r="L774" s="85" t="b">
        <v>0</v>
      </c>
    </row>
    <row r="775" spans="1:12" ht="15">
      <c r="A775" s="85" t="s">
        <v>5424</v>
      </c>
      <c r="B775" s="85" t="s">
        <v>5425</v>
      </c>
      <c r="C775" s="85">
        <v>2</v>
      </c>
      <c r="D775" s="118">
        <v>0.0008927241597817815</v>
      </c>
      <c r="E775" s="118">
        <v>3.3636119798921444</v>
      </c>
      <c r="F775" s="85" t="s">
        <v>5469</v>
      </c>
      <c r="G775" s="85" t="b">
        <v>0</v>
      </c>
      <c r="H775" s="85" t="b">
        <v>0</v>
      </c>
      <c r="I775" s="85" t="b">
        <v>0</v>
      </c>
      <c r="J775" s="85" t="b">
        <v>0</v>
      </c>
      <c r="K775" s="85" t="b">
        <v>0</v>
      </c>
      <c r="L775" s="85" t="b">
        <v>0</v>
      </c>
    </row>
    <row r="776" spans="1:12" ht="15">
      <c r="A776" s="85" t="s">
        <v>285</v>
      </c>
      <c r="B776" s="85" t="s">
        <v>4922</v>
      </c>
      <c r="C776" s="85">
        <v>2</v>
      </c>
      <c r="D776" s="118">
        <v>0.0008927241597817815</v>
      </c>
      <c r="E776" s="118">
        <v>2.886490725172482</v>
      </c>
      <c r="F776" s="85" t="s">
        <v>5469</v>
      </c>
      <c r="G776" s="85" t="b">
        <v>0</v>
      </c>
      <c r="H776" s="85" t="b">
        <v>0</v>
      </c>
      <c r="I776" s="85" t="b">
        <v>0</v>
      </c>
      <c r="J776" s="85" t="b">
        <v>0</v>
      </c>
      <c r="K776" s="85" t="b">
        <v>0</v>
      </c>
      <c r="L776" s="85" t="b">
        <v>0</v>
      </c>
    </row>
    <row r="777" spans="1:12" ht="15">
      <c r="A777" s="85" t="s">
        <v>5194</v>
      </c>
      <c r="B777" s="85" t="s">
        <v>5428</v>
      </c>
      <c r="C777" s="85">
        <v>2</v>
      </c>
      <c r="D777" s="118">
        <v>0.0008927241597817815</v>
      </c>
      <c r="E777" s="118">
        <v>3.187520720836463</v>
      </c>
      <c r="F777" s="85" t="s">
        <v>5469</v>
      </c>
      <c r="G777" s="85" t="b">
        <v>0</v>
      </c>
      <c r="H777" s="85" t="b">
        <v>0</v>
      </c>
      <c r="I777" s="85" t="b">
        <v>0</v>
      </c>
      <c r="J777" s="85" t="b">
        <v>0</v>
      </c>
      <c r="K777" s="85" t="b">
        <v>0</v>
      </c>
      <c r="L777" s="85" t="b">
        <v>0</v>
      </c>
    </row>
    <row r="778" spans="1:12" ht="15">
      <c r="A778" s="85" t="s">
        <v>4842</v>
      </c>
      <c r="B778" s="85" t="s">
        <v>4914</v>
      </c>
      <c r="C778" s="85">
        <v>2</v>
      </c>
      <c r="D778" s="118">
        <v>0.0008927241597817815</v>
      </c>
      <c r="E778" s="118">
        <v>2.006630578899013</v>
      </c>
      <c r="F778" s="85" t="s">
        <v>5469</v>
      </c>
      <c r="G778" s="85" t="b">
        <v>0</v>
      </c>
      <c r="H778" s="85" t="b">
        <v>0</v>
      </c>
      <c r="I778" s="85" t="b">
        <v>0</v>
      </c>
      <c r="J778" s="85" t="b">
        <v>0</v>
      </c>
      <c r="K778" s="85" t="b">
        <v>0</v>
      </c>
      <c r="L778" s="85" t="b">
        <v>0</v>
      </c>
    </row>
    <row r="779" spans="1:12" ht="15">
      <c r="A779" s="85" t="s">
        <v>4914</v>
      </c>
      <c r="B779" s="85" t="s">
        <v>5155</v>
      </c>
      <c r="C779" s="85">
        <v>2</v>
      </c>
      <c r="D779" s="118">
        <v>0.0008927241597817815</v>
      </c>
      <c r="E779" s="118">
        <v>2.6434526764861874</v>
      </c>
      <c r="F779" s="85" t="s">
        <v>5469</v>
      </c>
      <c r="G779" s="85" t="b">
        <v>0</v>
      </c>
      <c r="H779" s="85" t="b">
        <v>0</v>
      </c>
      <c r="I779" s="85" t="b">
        <v>0</v>
      </c>
      <c r="J779" s="85" t="b">
        <v>0</v>
      </c>
      <c r="K779" s="85" t="b">
        <v>0</v>
      </c>
      <c r="L779" s="85" t="b">
        <v>0</v>
      </c>
    </row>
    <row r="780" spans="1:12" ht="15">
      <c r="A780" s="85" t="s">
        <v>281</v>
      </c>
      <c r="B780" s="85" t="s">
        <v>5013</v>
      </c>
      <c r="C780" s="85">
        <v>2</v>
      </c>
      <c r="D780" s="118">
        <v>0.0008927241597817815</v>
      </c>
      <c r="E780" s="118">
        <v>2.886490725172482</v>
      </c>
      <c r="F780" s="85" t="s">
        <v>5469</v>
      </c>
      <c r="G780" s="85" t="b">
        <v>0</v>
      </c>
      <c r="H780" s="85" t="b">
        <v>0</v>
      </c>
      <c r="I780" s="85" t="b">
        <v>0</v>
      </c>
      <c r="J780" s="85" t="b">
        <v>0</v>
      </c>
      <c r="K780" s="85" t="b">
        <v>0</v>
      </c>
      <c r="L780" s="85" t="b">
        <v>0</v>
      </c>
    </row>
    <row r="781" spans="1:12" ht="15">
      <c r="A781" s="85" t="s">
        <v>4940</v>
      </c>
      <c r="B781" s="85" t="s">
        <v>5429</v>
      </c>
      <c r="C781" s="85">
        <v>2</v>
      </c>
      <c r="D781" s="118">
        <v>0.0008927241597817815</v>
      </c>
      <c r="E781" s="118">
        <v>2.886490725172482</v>
      </c>
      <c r="F781" s="85" t="s">
        <v>5469</v>
      </c>
      <c r="G781" s="85" t="b">
        <v>1</v>
      </c>
      <c r="H781" s="85" t="b">
        <v>0</v>
      </c>
      <c r="I781" s="85" t="b">
        <v>0</v>
      </c>
      <c r="J781" s="85" t="b">
        <v>0</v>
      </c>
      <c r="K781" s="85" t="b">
        <v>0</v>
      </c>
      <c r="L781" s="85" t="b">
        <v>0</v>
      </c>
    </row>
    <row r="782" spans="1:12" ht="15">
      <c r="A782" s="85" t="s">
        <v>4889</v>
      </c>
      <c r="B782" s="85" t="s">
        <v>4140</v>
      </c>
      <c r="C782" s="85">
        <v>2</v>
      </c>
      <c r="D782" s="118">
        <v>0.0008927241597817815</v>
      </c>
      <c r="E782" s="118">
        <v>1.761551988564182</v>
      </c>
      <c r="F782" s="85" t="s">
        <v>5469</v>
      </c>
      <c r="G782" s="85" t="b">
        <v>1</v>
      </c>
      <c r="H782" s="85" t="b">
        <v>0</v>
      </c>
      <c r="I782" s="85" t="b">
        <v>0</v>
      </c>
      <c r="J782" s="85" t="b">
        <v>0</v>
      </c>
      <c r="K782" s="85" t="b">
        <v>0</v>
      </c>
      <c r="L782" s="85" t="b">
        <v>0</v>
      </c>
    </row>
    <row r="783" spans="1:12" ht="15">
      <c r="A783" s="85" t="s">
        <v>4140</v>
      </c>
      <c r="B783" s="85" t="s">
        <v>4861</v>
      </c>
      <c r="C783" s="85">
        <v>2</v>
      </c>
      <c r="D783" s="118">
        <v>0.0008927241597817815</v>
      </c>
      <c r="E783" s="118">
        <v>1.6232492903979003</v>
      </c>
      <c r="F783" s="85" t="s">
        <v>5469</v>
      </c>
      <c r="G783" s="85" t="b">
        <v>0</v>
      </c>
      <c r="H783" s="85" t="b">
        <v>0</v>
      </c>
      <c r="I783" s="85" t="b">
        <v>0</v>
      </c>
      <c r="J783" s="85" t="b">
        <v>0</v>
      </c>
      <c r="K783" s="85" t="b">
        <v>0</v>
      </c>
      <c r="L783" s="85" t="b">
        <v>0</v>
      </c>
    </row>
    <row r="784" spans="1:12" ht="15">
      <c r="A784" s="85" t="s">
        <v>4861</v>
      </c>
      <c r="B784" s="85" t="s">
        <v>443</v>
      </c>
      <c r="C784" s="85">
        <v>2</v>
      </c>
      <c r="D784" s="118">
        <v>0.0008927241597817815</v>
      </c>
      <c r="E784" s="118">
        <v>2.2667019668840878</v>
      </c>
      <c r="F784" s="85" t="s">
        <v>5469</v>
      </c>
      <c r="G784" s="85" t="b">
        <v>0</v>
      </c>
      <c r="H784" s="85" t="b">
        <v>0</v>
      </c>
      <c r="I784" s="85" t="b">
        <v>0</v>
      </c>
      <c r="J784" s="85" t="b">
        <v>0</v>
      </c>
      <c r="K784" s="85" t="b">
        <v>0</v>
      </c>
      <c r="L784" s="85" t="b">
        <v>0</v>
      </c>
    </row>
    <row r="785" spans="1:12" ht="15">
      <c r="A785" s="85" t="s">
        <v>442</v>
      </c>
      <c r="B785" s="85" t="s">
        <v>4116</v>
      </c>
      <c r="C785" s="85">
        <v>2</v>
      </c>
      <c r="D785" s="118">
        <v>0.0008927241597817815</v>
      </c>
      <c r="E785" s="118">
        <v>2.062581984228163</v>
      </c>
      <c r="F785" s="85" t="s">
        <v>5469</v>
      </c>
      <c r="G785" s="85" t="b">
        <v>0</v>
      </c>
      <c r="H785" s="85" t="b">
        <v>0</v>
      </c>
      <c r="I785" s="85" t="b">
        <v>0</v>
      </c>
      <c r="J785" s="85" t="b">
        <v>0</v>
      </c>
      <c r="K785" s="85" t="b">
        <v>0</v>
      </c>
      <c r="L785" s="85" t="b">
        <v>0</v>
      </c>
    </row>
    <row r="786" spans="1:12" ht="15">
      <c r="A786" s="85" t="s">
        <v>4116</v>
      </c>
      <c r="B786" s="85" t="s">
        <v>5430</v>
      </c>
      <c r="C786" s="85">
        <v>2</v>
      </c>
      <c r="D786" s="118">
        <v>0.0008927241597817815</v>
      </c>
      <c r="E786" s="118">
        <v>2.4605219929002007</v>
      </c>
      <c r="F786" s="85" t="s">
        <v>5469</v>
      </c>
      <c r="G786" s="85" t="b">
        <v>0</v>
      </c>
      <c r="H786" s="85" t="b">
        <v>0</v>
      </c>
      <c r="I786" s="85" t="b">
        <v>0</v>
      </c>
      <c r="J786" s="85" t="b">
        <v>0</v>
      </c>
      <c r="K786" s="85" t="b">
        <v>0</v>
      </c>
      <c r="L786" s="85" t="b">
        <v>0</v>
      </c>
    </row>
    <row r="787" spans="1:12" ht="15">
      <c r="A787" s="85" t="s">
        <v>5430</v>
      </c>
      <c r="B787" s="85" t="s">
        <v>5089</v>
      </c>
      <c r="C787" s="85">
        <v>2</v>
      </c>
      <c r="D787" s="118">
        <v>0.0008927241597817815</v>
      </c>
      <c r="E787" s="118">
        <v>3.062581984228163</v>
      </c>
      <c r="F787" s="85" t="s">
        <v>5469</v>
      </c>
      <c r="G787" s="85" t="b">
        <v>0</v>
      </c>
      <c r="H787" s="85" t="b">
        <v>0</v>
      </c>
      <c r="I787" s="85" t="b">
        <v>0</v>
      </c>
      <c r="J787" s="85" t="b">
        <v>0</v>
      </c>
      <c r="K787" s="85" t="b">
        <v>0</v>
      </c>
      <c r="L787" s="85" t="b">
        <v>0</v>
      </c>
    </row>
    <row r="788" spans="1:12" ht="15">
      <c r="A788" s="85" t="s">
        <v>5089</v>
      </c>
      <c r="B788" s="85" t="s">
        <v>4084</v>
      </c>
      <c r="C788" s="85">
        <v>2</v>
      </c>
      <c r="D788" s="118">
        <v>0.0008927241597817815</v>
      </c>
      <c r="E788" s="118">
        <v>1.146128035678238</v>
      </c>
      <c r="F788" s="85" t="s">
        <v>5469</v>
      </c>
      <c r="G788" s="85" t="b">
        <v>0</v>
      </c>
      <c r="H788" s="85" t="b">
        <v>0</v>
      </c>
      <c r="I788" s="85" t="b">
        <v>0</v>
      </c>
      <c r="J788" s="85" t="b">
        <v>0</v>
      </c>
      <c r="K788" s="85" t="b">
        <v>0</v>
      </c>
      <c r="L788" s="85" t="b">
        <v>0</v>
      </c>
    </row>
    <row r="789" spans="1:12" ht="15">
      <c r="A789" s="85" t="s">
        <v>4084</v>
      </c>
      <c r="B789" s="85" t="s">
        <v>5196</v>
      </c>
      <c r="C789" s="85">
        <v>2</v>
      </c>
      <c r="D789" s="118">
        <v>0.0008927241597817815</v>
      </c>
      <c r="E789" s="118">
        <v>1.2075173492527167</v>
      </c>
      <c r="F789" s="85" t="s">
        <v>5469</v>
      </c>
      <c r="G789" s="85" t="b">
        <v>0</v>
      </c>
      <c r="H789" s="85" t="b">
        <v>0</v>
      </c>
      <c r="I789" s="85" t="b">
        <v>0</v>
      </c>
      <c r="J789" s="85" t="b">
        <v>0</v>
      </c>
      <c r="K789" s="85" t="b">
        <v>0</v>
      </c>
      <c r="L789" s="85" t="b">
        <v>0</v>
      </c>
    </row>
    <row r="790" spans="1:12" ht="15">
      <c r="A790" s="85" t="s">
        <v>5431</v>
      </c>
      <c r="B790" s="85" t="s">
        <v>5432</v>
      </c>
      <c r="C790" s="85">
        <v>2</v>
      </c>
      <c r="D790" s="118">
        <v>0.0008927241597817815</v>
      </c>
      <c r="E790" s="118">
        <v>3.3636119798921444</v>
      </c>
      <c r="F790" s="85" t="s">
        <v>5469</v>
      </c>
      <c r="G790" s="85" t="b">
        <v>0</v>
      </c>
      <c r="H790" s="85" t="b">
        <v>0</v>
      </c>
      <c r="I790" s="85" t="b">
        <v>0</v>
      </c>
      <c r="J790" s="85" t="b">
        <v>0</v>
      </c>
      <c r="K790" s="85" t="b">
        <v>0</v>
      </c>
      <c r="L790" s="85" t="b">
        <v>0</v>
      </c>
    </row>
    <row r="791" spans="1:12" ht="15">
      <c r="A791" s="85" t="s">
        <v>5432</v>
      </c>
      <c r="B791" s="85" t="s">
        <v>5433</v>
      </c>
      <c r="C791" s="85">
        <v>2</v>
      </c>
      <c r="D791" s="118">
        <v>0.0008927241597817815</v>
      </c>
      <c r="E791" s="118">
        <v>3.3636119798921444</v>
      </c>
      <c r="F791" s="85" t="s">
        <v>5469</v>
      </c>
      <c r="G791" s="85" t="b">
        <v>0</v>
      </c>
      <c r="H791" s="85" t="b">
        <v>0</v>
      </c>
      <c r="I791" s="85" t="b">
        <v>0</v>
      </c>
      <c r="J791" s="85" t="b">
        <v>0</v>
      </c>
      <c r="K791" s="85" t="b">
        <v>0</v>
      </c>
      <c r="L791" s="85" t="b">
        <v>0</v>
      </c>
    </row>
    <row r="792" spans="1:12" ht="15">
      <c r="A792" s="85" t="s">
        <v>5433</v>
      </c>
      <c r="B792" s="85" t="s">
        <v>5434</v>
      </c>
      <c r="C792" s="85">
        <v>2</v>
      </c>
      <c r="D792" s="118">
        <v>0.0008927241597817815</v>
      </c>
      <c r="E792" s="118">
        <v>3.3636119798921444</v>
      </c>
      <c r="F792" s="85" t="s">
        <v>5469</v>
      </c>
      <c r="G792" s="85" t="b">
        <v>0</v>
      </c>
      <c r="H792" s="85" t="b">
        <v>0</v>
      </c>
      <c r="I792" s="85" t="b">
        <v>0</v>
      </c>
      <c r="J792" s="85" t="b">
        <v>0</v>
      </c>
      <c r="K792" s="85" t="b">
        <v>0</v>
      </c>
      <c r="L792" s="85" t="b">
        <v>0</v>
      </c>
    </row>
    <row r="793" spans="1:12" ht="15">
      <c r="A793" s="85" t="s">
        <v>5434</v>
      </c>
      <c r="B793" s="85" t="s">
        <v>4847</v>
      </c>
      <c r="C793" s="85">
        <v>2</v>
      </c>
      <c r="D793" s="118">
        <v>0.0008927241597817815</v>
      </c>
      <c r="E793" s="118">
        <v>2.5854607295085006</v>
      </c>
      <c r="F793" s="85" t="s">
        <v>5469</v>
      </c>
      <c r="G793" s="85" t="b">
        <v>0</v>
      </c>
      <c r="H793" s="85" t="b">
        <v>0</v>
      </c>
      <c r="I793" s="85" t="b">
        <v>0</v>
      </c>
      <c r="J793" s="85" t="b">
        <v>0</v>
      </c>
      <c r="K793" s="85" t="b">
        <v>0</v>
      </c>
      <c r="L793" s="85" t="b">
        <v>0</v>
      </c>
    </row>
    <row r="794" spans="1:12" ht="15">
      <c r="A794" s="85" t="s">
        <v>4847</v>
      </c>
      <c r="B794" s="85" t="s">
        <v>5435</v>
      </c>
      <c r="C794" s="85">
        <v>2</v>
      </c>
      <c r="D794" s="118">
        <v>0.0008927241597817815</v>
      </c>
      <c r="E794" s="118">
        <v>2.5854607295085006</v>
      </c>
      <c r="F794" s="85" t="s">
        <v>5469</v>
      </c>
      <c r="G794" s="85" t="b">
        <v>0</v>
      </c>
      <c r="H794" s="85" t="b">
        <v>0</v>
      </c>
      <c r="I794" s="85" t="b">
        <v>0</v>
      </c>
      <c r="J794" s="85" t="b">
        <v>1</v>
      </c>
      <c r="K794" s="85" t="b">
        <v>0</v>
      </c>
      <c r="L794" s="85" t="b">
        <v>0</v>
      </c>
    </row>
    <row r="795" spans="1:12" ht="15">
      <c r="A795" s="85" t="s">
        <v>5435</v>
      </c>
      <c r="B795" s="85" t="s">
        <v>5436</v>
      </c>
      <c r="C795" s="85">
        <v>2</v>
      </c>
      <c r="D795" s="118">
        <v>0.0008927241597817815</v>
      </c>
      <c r="E795" s="118">
        <v>3.3636119798921444</v>
      </c>
      <c r="F795" s="85" t="s">
        <v>5469</v>
      </c>
      <c r="G795" s="85" t="b">
        <v>1</v>
      </c>
      <c r="H795" s="85" t="b">
        <v>0</v>
      </c>
      <c r="I795" s="85" t="b">
        <v>0</v>
      </c>
      <c r="J795" s="85" t="b">
        <v>0</v>
      </c>
      <c r="K795" s="85" t="b">
        <v>0</v>
      </c>
      <c r="L795" s="85" t="b">
        <v>0</v>
      </c>
    </row>
    <row r="796" spans="1:12" ht="15">
      <c r="A796" s="85" t="s">
        <v>5436</v>
      </c>
      <c r="B796" s="85" t="s">
        <v>4948</v>
      </c>
      <c r="C796" s="85">
        <v>2</v>
      </c>
      <c r="D796" s="118">
        <v>0.0008927241597817815</v>
      </c>
      <c r="E796" s="118">
        <v>2.886490725172482</v>
      </c>
      <c r="F796" s="85" t="s">
        <v>5469</v>
      </c>
      <c r="G796" s="85" t="b">
        <v>0</v>
      </c>
      <c r="H796" s="85" t="b">
        <v>0</v>
      </c>
      <c r="I796" s="85" t="b">
        <v>0</v>
      </c>
      <c r="J796" s="85" t="b">
        <v>0</v>
      </c>
      <c r="K796" s="85" t="b">
        <v>0</v>
      </c>
      <c r="L796" s="85" t="b">
        <v>0</v>
      </c>
    </row>
    <row r="797" spans="1:12" ht="15">
      <c r="A797" s="85" t="s">
        <v>4864</v>
      </c>
      <c r="B797" s="85" t="s">
        <v>5012</v>
      </c>
      <c r="C797" s="85">
        <v>2</v>
      </c>
      <c r="D797" s="118">
        <v>0.0008927241597817815</v>
      </c>
      <c r="E797" s="118">
        <v>2.2667019668840878</v>
      </c>
      <c r="F797" s="85" t="s">
        <v>5469</v>
      </c>
      <c r="G797" s="85" t="b">
        <v>0</v>
      </c>
      <c r="H797" s="85" t="b">
        <v>0</v>
      </c>
      <c r="I797" s="85" t="b">
        <v>0</v>
      </c>
      <c r="J797" s="85" t="b">
        <v>0</v>
      </c>
      <c r="K797" s="85" t="b">
        <v>0</v>
      </c>
      <c r="L797" s="85" t="b">
        <v>0</v>
      </c>
    </row>
    <row r="798" spans="1:12" ht="15">
      <c r="A798" s="85" t="s">
        <v>4116</v>
      </c>
      <c r="B798" s="85" t="s">
        <v>4105</v>
      </c>
      <c r="C798" s="85">
        <v>2</v>
      </c>
      <c r="D798" s="118">
        <v>0.0008927241597817815</v>
      </c>
      <c r="E798" s="118">
        <v>1.2430380486862944</v>
      </c>
      <c r="F798" s="85" t="s">
        <v>5469</v>
      </c>
      <c r="G798" s="85" t="b">
        <v>0</v>
      </c>
      <c r="H798" s="85" t="b">
        <v>0</v>
      </c>
      <c r="I798" s="85" t="b">
        <v>0</v>
      </c>
      <c r="J798" s="85" t="b">
        <v>0</v>
      </c>
      <c r="K798" s="85" t="b">
        <v>0</v>
      </c>
      <c r="L798" s="85" t="b">
        <v>0</v>
      </c>
    </row>
    <row r="799" spans="1:12" ht="15">
      <c r="A799" s="85" t="s">
        <v>5439</v>
      </c>
      <c r="B799" s="85" t="s">
        <v>439</v>
      </c>
      <c r="C799" s="85">
        <v>2</v>
      </c>
      <c r="D799" s="118">
        <v>0.0008927241597817815</v>
      </c>
      <c r="E799" s="118">
        <v>3.3636119798921444</v>
      </c>
      <c r="F799" s="85" t="s">
        <v>5469</v>
      </c>
      <c r="G799" s="85" t="b">
        <v>0</v>
      </c>
      <c r="H799" s="85" t="b">
        <v>0</v>
      </c>
      <c r="I799" s="85" t="b">
        <v>0</v>
      </c>
      <c r="J799" s="85" t="b">
        <v>0</v>
      </c>
      <c r="K799" s="85" t="b">
        <v>0</v>
      </c>
      <c r="L799" s="85" t="b">
        <v>0</v>
      </c>
    </row>
    <row r="800" spans="1:12" ht="15">
      <c r="A800" s="85" t="s">
        <v>439</v>
      </c>
      <c r="B800" s="85" t="s">
        <v>5013</v>
      </c>
      <c r="C800" s="85">
        <v>2</v>
      </c>
      <c r="D800" s="118">
        <v>0.0008927241597817815</v>
      </c>
      <c r="E800" s="118">
        <v>3.062581984228163</v>
      </c>
      <c r="F800" s="85" t="s">
        <v>5469</v>
      </c>
      <c r="G800" s="85" t="b">
        <v>0</v>
      </c>
      <c r="H800" s="85" t="b">
        <v>0</v>
      </c>
      <c r="I800" s="85" t="b">
        <v>0</v>
      </c>
      <c r="J800" s="85" t="b">
        <v>0</v>
      </c>
      <c r="K800" s="85" t="b">
        <v>0</v>
      </c>
      <c r="L800" s="85" t="b">
        <v>0</v>
      </c>
    </row>
    <row r="801" spans="1:12" ht="15">
      <c r="A801" s="85" t="s">
        <v>5013</v>
      </c>
      <c r="B801" s="85" t="s">
        <v>5174</v>
      </c>
      <c r="C801" s="85">
        <v>2</v>
      </c>
      <c r="D801" s="118">
        <v>0.0008927241597817815</v>
      </c>
      <c r="E801" s="118">
        <v>2.7895807121644256</v>
      </c>
      <c r="F801" s="85" t="s">
        <v>5469</v>
      </c>
      <c r="G801" s="85" t="b">
        <v>0</v>
      </c>
      <c r="H801" s="85" t="b">
        <v>0</v>
      </c>
      <c r="I801" s="85" t="b">
        <v>0</v>
      </c>
      <c r="J801" s="85" t="b">
        <v>0</v>
      </c>
      <c r="K801" s="85" t="b">
        <v>0</v>
      </c>
      <c r="L801" s="85" t="b">
        <v>0</v>
      </c>
    </row>
    <row r="802" spans="1:12" ht="15">
      <c r="A802" s="85" t="s">
        <v>5174</v>
      </c>
      <c r="B802" s="85" t="s">
        <v>4112</v>
      </c>
      <c r="C802" s="85">
        <v>2</v>
      </c>
      <c r="D802" s="118">
        <v>0.0008927241597817815</v>
      </c>
      <c r="E802" s="118">
        <v>2.4471580313422194</v>
      </c>
      <c r="F802" s="85" t="s">
        <v>5469</v>
      </c>
      <c r="G802" s="85" t="b">
        <v>0</v>
      </c>
      <c r="H802" s="85" t="b">
        <v>0</v>
      </c>
      <c r="I802" s="85" t="b">
        <v>0</v>
      </c>
      <c r="J802" s="85" t="b">
        <v>1</v>
      </c>
      <c r="K802" s="85" t="b">
        <v>0</v>
      </c>
      <c r="L802" s="85" t="b">
        <v>0</v>
      </c>
    </row>
    <row r="803" spans="1:12" ht="15">
      <c r="A803" s="85" t="s">
        <v>4112</v>
      </c>
      <c r="B803" s="85" t="s">
        <v>438</v>
      </c>
      <c r="C803" s="85">
        <v>2</v>
      </c>
      <c r="D803" s="118">
        <v>0.0008927241597817815</v>
      </c>
      <c r="E803" s="118">
        <v>2.4471580313422194</v>
      </c>
      <c r="F803" s="85" t="s">
        <v>5469</v>
      </c>
      <c r="G803" s="85" t="b">
        <v>1</v>
      </c>
      <c r="H803" s="85" t="b">
        <v>0</v>
      </c>
      <c r="I803" s="85" t="b">
        <v>0</v>
      </c>
      <c r="J803" s="85" t="b">
        <v>0</v>
      </c>
      <c r="K803" s="85" t="b">
        <v>0</v>
      </c>
      <c r="L803" s="85" t="b">
        <v>0</v>
      </c>
    </row>
    <row r="804" spans="1:12" ht="15">
      <c r="A804" s="85" t="s">
        <v>438</v>
      </c>
      <c r="B804" s="85" t="s">
        <v>5197</v>
      </c>
      <c r="C804" s="85">
        <v>2</v>
      </c>
      <c r="D804" s="118">
        <v>0.0008927241597817815</v>
      </c>
      <c r="E804" s="118">
        <v>3.0114294617807817</v>
      </c>
      <c r="F804" s="85" t="s">
        <v>5469</v>
      </c>
      <c r="G804" s="85" t="b">
        <v>0</v>
      </c>
      <c r="H804" s="85" t="b">
        <v>0</v>
      </c>
      <c r="I804" s="85" t="b">
        <v>0</v>
      </c>
      <c r="J804" s="85" t="b">
        <v>0</v>
      </c>
      <c r="K804" s="85" t="b">
        <v>0</v>
      </c>
      <c r="L804" s="85" t="b">
        <v>0</v>
      </c>
    </row>
    <row r="805" spans="1:12" ht="15">
      <c r="A805" s="85" t="s">
        <v>5197</v>
      </c>
      <c r="B805" s="85" t="s">
        <v>4946</v>
      </c>
      <c r="C805" s="85">
        <v>2</v>
      </c>
      <c r="D805" s="118">
        <v>0.0008927241597817815</v>
      </c>
      <c r="E805" s="118">
        <v>2.7103994661168005</v>
      </c>
      <c r="F805" s="85" t="s">
        <v>5469</v>
      </c>
      <c r="G805" s="85" t="b">
        <v>0</v>
      </c>
      <c r="H805" s="85" t="b">
        <v>0</v>
      </c>
      <c r="I805" s="85" t="b">
        <v>0</v>
      </c>
      <c r="J805" s="85" t="b">
        <v>0</v>
      </c>
      <c r="K805" s="85" t="b">
        <v>0</v>
      </c>
      <c r="L805" s="85" t="b">
        <v>0</v>
      </c>
    </row>
    <row r="806" spans="1:12" ht="15">
      <c r="A806" s="85" t="s">
        <v>4946</v>
      </c>
      <c r="B806" s="85" t="s">
        <v>5184</v>
      </c>
      <c r="C806" s="85">
        <v>2</v>
      </c>
      <c r="D806" s="118">
        <v>0.0008927241597817815</v>
      </c>
      <c r="E806" s="118">
        <v>2.7103994661168005</v>
      </c>
      <c r="F806" s="85" t="s">
        <v>5469</v>
      </c>
      <c r="G806" s="85" t="b">
        <v>0</v>
      </c>
      <c r="H806" s="85" t="b">
        <v>0</v>
      </c>
      <c r="I806" s="85" t="b">
        <v>0</v>
      </c>
      <c r="J806" s="85" t="b">
        <v>0</v>
      </c>
      <c r="K806" s="85" t="b">
        <v>0</v>
      </c>
      <c r="L806" s="85" t="b">
        <v>0</v>
      </c>
    </row>
    <row r="807" spans="1:12" ht="15">
      <c r="A807" s="85" t="s">
        <v>5140</v>
      </c>
      <c r="B807" s="85" t="s">
        <v>5087</v>
      </c>
      <c r="C807" s="85">
        <v>2</v>
      </c>
      <c r="D807" s="118">
        <v>0.0008927241597817815</v>
      </c>
      <c r="E807" s="118">
        <v>2.886490725172482</v>
      </c>
      <c r="F807" s="85" t="s">
        <v>5469</v>
      </c>
      <c r="G807" s="85" t="b">
        <v>0</v>
      </c>
      <c r="H807" s="85" t="b">
        <v>0</v>
      </c>
      <c r="I807" s="85" t="b">
        <v>0</v>
      </c>
      <c r="J807" s="85" t="b">
        <v>0</v>
      </c>
      <c r="K807" s="85" t="b">
        <v>0</v>
      </c>
      <c r="L807" s="85" t="b">
        <v>0</v>
      </c>
    </row>
    <row r="808" spans="1:12" ht="15">
      <c r="A808" s="85" t="s">
        <v>4953</v>
      </c>
      <c r="B808" s="85" t="s">
        <v>5441</v>
      </c>
      <c r="C808" s="85">
        <v>2</v>
      </c>
      <c r="D808" s="118">
        <v>0.00101457398599671</v>
      </c>
      <c r="E808" s="118">
        <v>2.9656719712201065</v>
      </c>
      <c r="F808" s="85" t="s">
        <v>5469</v>
      </c>
      <c r="G808" s="85" t="b">
        <v>0</v>
      </c>
      <c r="H808" s="85" t="b">
        <v>0</v>
      </c>
      <c r="I808" s="85" t="b">
        <v>0</v>
      </c>
      <c r="J808" s="85" t="b">
        <v>0</v>
      </c>
      <c r="K808" s="85" t="b">
        <v>0</v>
      </c>
      <c r="L808" s="85" t="b">
        <v>0</v>
      </c>
    </row>
    <row r="809" spans="1:12" ht="15">
      <c r="A809" s="85" t="s">
        <v>5441</v>
      </c>
      <c r="B809" s="85" t="s">
        <v>4159</v>
      </c>
      <c r="C809" s="85">
        <v>2</v>
      </c>
      <c r="D809" s="118">
        <v>0.00101457398599671</v>
      </c>
      <c r="E809" s="118">
        <v>2.4093694704528197</v>
      </c>
      <c r="F809" s="85" t="s">
        <v>5469</v>
      </c>
      <c r="G809" s="85" t="b">
        <v>0</v>
      </c>
      <c r="H809" s="85" t="b">
        <v>0</v>
      </c>
      <c r="I809" s="85" t="b">
        <v>0</v>
      </c>
      <c r="J809" s="85" t="b">
        <v>0</v>
      </c>
      <c r="K809" s="85" t="b">
        <v>0</v>
      </c>
      <c r="L809" s="85" t="b">
        <v>0</v>
      </c>
    </row>
    <row r="810" spans="1:12" ht="15">
      <c r="A810" s="85" t="s">
        <v>4159</v>
      </c>
      <c r="B810" s="85" t="s">
        <v>4159</v>
      </c>
      <c r="C810" s="85">
        <v>2</v>
      </c>
      <c r="D810" s="118">
        <v>0.00101457398599671</v>
      </c>
      <c r="E810" s="118">
        <v>1.506279483460876</v>
      </c>
      <c r="F810" s="85" t="s">
        <v>5469</v>
      </c>
      <c r="G810" s="85" t="b">
        <v>0</v>
      </c>
      <c r="H810" s="85" t="b">
        <v>0</v>
      </c>
      <c r="I810" s="85" t="b">
        <v>0</v>
      </c>
      <c r="J810" s="85" t="b">
        <v>0</v>
      </c>
      <c r="K810" s="85" t="b">
        <v>0</v>
      </c>
      <c r="L810" s="85" t="b">
        <v>0</v>
      </c>
    </row>
    <row r="811" spans="1:12" ht="15">
      <c r="A811" s="85" t="s">
        <v>4159</v>
      </c>
      <c r="B811" s="85" t="s">
        <v>5442</v>
      </c>
      <c r="C811" s="85">
        <v>2</v>
      </c>
      <c r="D811" s="118">
        <v>0.00101457398599671</v>
      </c>
      <c r="E811" s="118">
        <v>2.4605219929002007</v>
      </c>
      <c r="F811" s="85" t="s">
        <v>5469</v>
      </c>
      <c r="G811" s="85" t="b">
        <v>0</v>
      </c>
      <c r="H811" s="85" t="b">
        <v>0</v>
      </c>
      <c r="I811" s="85" t="b">
        <v>0</v>
      </c>
      <c r="J811" s="85" t="b">
        <v>0</v>
      </c>
      <c r="K811" s="85" t="b">
        <v>0</v>
      </c>
      <c r="L811" s="85" t="b">
        <v>0</v>
      </c>
    </row>
    <row r="812" spans="1:12" ht="15">
      <c r="A812" s="85" t="s">
        <v>4961</v>
      </c>
      <c r="B812" s="85" t="s">
        <v>5198</v>
      </c>
      <c r="C812" s="85">
        <v>2</v>
      </c>
      <c r="D812" s="118">
        <v>0.0008927241597817815</v>
      </c>
      <c r="E812" s="118">
        <v>3.187520720836463</v>
      </c>
      <c r="F812" s="85" t="s">
        <v>5469</v>
      </c>
      <c r="G812" s="85" t="b">
        <v>0</v>
      </c>
      <c r="H812" s="85" t="b">
        <v>0</v>
      </c>
      <c r="I812" s="85" t="b">
        <v>0</v>
      </c>
      <c r="J812" s="85" t="b">
        <v>0</v>
      </c>
      <c r="K812" s="85" t="b">
        <v>0</v>
      </c>
      <c r="L812" s="85" t="b">
        <v>0</v>
      </c>
    </row>
    <row r="813" spans="1:12" ht="15">
      <c r="A813" s="85" t="s">
        <v>4874</v>
      </c>
      <c r="B813" s="85" t="s">
        <v>5445</v>
      </c>
      <c r="C813" s="85">
        <v>2</v>
      </c>
      <c r="D813" s="118">
        <v>0.0008927241597817815</v>
      </c>
      <c r="E813" s="118">
        <v>2.8195439355418688</v>
      </c>
      <c r="F813" s="85" t="s">
        <v>5469</v>
      </c>
      <c r="G813" s="85" t="b">
        <v>0</v>
      </c>
      <c r="H813" s="85" t="b">
        <v>0</v>
      </c>
      <c r="I813" s="85" t="b">
        <v>0</v>
      </c>
      <c r="J813" s="85" t="b">
        <v>0</v>
      </c>
      <c r="K813" s="85" t="b">
        <v>0</v>
      </c>
      <c r="L813" s="85" t="b">
        <v>0</v>
      </c>
    </row>
    <row r="814" spans="1:12" ht="15">
      <c r="A814" s="85" t="s">
        <v>5445</v>
      </c>
      <c r="B814" s="85" t="s">
        <v>4925</v>
      </c>
      <c r="C814" s="85">
        <v>2</v>
      </c>
      <c r="D814" s="118">
        <v>0.0008927241597817815</v>
      </c>
      <c r="E814" s="118">
        <v>2.8195439355418688</v>
      </c>
      <c r="F814" s="85" t="s">
        <v>5469</v>
      </c>
      <c r="G814" s="85" t="b">
        <v>0</v>
      </c>
      <c r="H814" s="85" t="b">
        <v>0</v>
      </c>
      <c r="I814" s="85" t="b">
        <v>0</v>
      </c>
      <c r="J814" s="85" t="b">
        <v>0</v>
      </c>
      <c r="K814" s="85" t="b">
        <v>0</v>
      </c>
      <c r="L814" s="85" t="b">
        <v>0</v>
      </c>
    </row>
    <row r="815" spans="1:12" ht="15">
      <c r="A815" s="85" t="s">
        <v>4925</v>
      </c>
      <c r="B815" s="85" t="s">
        <v>5446</v>
      </c>
      <c r="C815" s="85">
        <v>2</v>
      </c>
      <c r="D815" s="118">
        <v>0.0008927241597817815</v>
      </c>
      <c r="E815" s="118">
        <v>2.8195439355418688</v>
      </c>
      <c r="F815" s="85" t="s">
        <v>5469</v>
      </c>
      <c r="G815" s="85" t="b">
        <v>0</v>
      </c>
      <c r="H815" s="85" t="b">
        <v>0</v>
      </c>
      <c r="I815" s="85" t="b">
        <v>0</v>
      </c>
      <c r="J815" s="85" t="b">
        <v>0</v>
      </c>
      <c r="K815" s="85" t="b">
        <v>0</v>
      </c>
      <c r="L815" s="85" t="b">
        <v>0</v>
      </c>
    </row>
    <row r="816" spans="1:12" ht="15">
      <c r="A816" s="85" t="s">
        <v>5446</v>
      </c>
      <c r="B816" s="85" t="s">
        <v>5447</v>
      </c>
      <c r="C816" s="85">
        <v>2</v>
      </c>
      <c r="D816" s="118">
        <v>0.0008927241597817815</v>
      </c>
      <c r="E816" s="118">
        <v>3.3636119798921444</v>
      </c>
      <c r="F816" s="85" t="s">
        <v>5469</v>
      </c>
      <c r="G816" s="85" t="b">
        <v>0</v>
      </c>
      <c r="H816" s="85" t="b">
        <v>0</v>
      </c>
      <c r="I816" s="85" t="b">
        <v>0</v>
      </c>
      <c r="J816" s="85" t="b">
        <v>0</v>
      </c>
      <c r="K816" s="85" t="b">
        <v>0</v>
      </c>
      <c r="L816" s="85" t="b">
        <v>0</v>
      </c>
    </row>
    <row r="817" spans="1:12" ht="15">
      <c r="A817" s="85" t="s">
        <v>5447</v>
      </c>
      <c r="B817" s="85" t="s">
        <v>4933</v>
      </c>
      <c r="C817" s="85">
        <v>2</v>
      </c>
      <c r="D817" s="118">
        <v>0.0008927241597817815</v>
      </c>
      <c r="E817" s="118">
        <v>2.886490725172482</v>
      </c>
      <c r="F817" s="85" t="s">
        <v>5469</v>
      </c>
      <c r="G817" s="85" t="b">
        <v>0</v>
      </c>
      <c r="H817" s="85" t="b">
        <v>0</v>
      </c>
      <c r="I817" s="85" t="b">
        <v>0</v>
      </c>
      <c r="J817" s="85" t="b">
        <v>0</v>
      </c>
      <c r="K817" s="85" t="b">
        <v>0</v>
      </c>
      <c r="L817" s="85" t="b">
        <v>0</v>
      </c>
    </row>
    <row r="818" spans="1:12" ht="15">
      <c r="A818" s="85" t="s">
        <v>4933</v>
      </c>
      <c r="B818" s="85" t="s">
        <v>4010</v>
      </c>
      <c r="C818" s="85">
        <v>2</v>
      </c>
      <c r="D818" s="118">
        <v>0.0008927241597817815</v>
      </c>
      <c r="E818" s="118">
        <v>2.5854607295085006</v>
      </c>
      <c r="F818" s="85" t="s">
        <v>5469</v>
      </c>
      <c r="G818" s="85" t="b">
        <v>0</v>
      </c>
      <c r="H818" s="85" t="b">
        <v>0</v>
      </c>
      <c r="I818" s="85" t="b">
        <v>0</v>
      </c>
      <c r="J818" s="85" t="b">
        <v>0</v>
      </c>
      <c r="K818" s="85" t="b">
        <v>0</v>
      </c>
      <c r="L818" s="85" t="b">
        <v>0</v>
      </c>
    </row>
    <row r="819" spans="1:12" ht="15">
      <c r="A819" s="85" t="s">
        <v>4010</v>
      </c>
      <c r="B819" s="85" t="s">
        <v>5448</v>
      </c>
      <c r="C819" s="85">
        <v>2</v>
      </c>
      <c r="D819" s="118">
        <v>0.0008927241597817815</v>
      </c>
      <c r="E819" s="118">
        <v>3.062581984228163</v>
      </c>
      <c r="F819" s="85" t="s">
        <v>5469</v>
      </c>
      <c r="G819" s="85" t="b">
        <v>0</v>
      </c>
      <c r="H819" s="85" t="b">
        <v>0</v>
      </c>
      <c r="I819" s="85" t="b">
        <v>0</v>
      </c>
      <c r="J819" s="85" t="b">
        <v>0</v>
      </c>
      <c r="K819" s="85" t="b">
        <v>0</v>
      </c>
      <c r="L819" s="85" t="b">
        <v>0</v>
      </c>
    </row>
    <row r="820" spans="1:12" ht="15">
      <c r="A820" s="85" t="s">
        <v>5448</v>
      </c>
      <c r="B820" s="85" t="s">
        <v>4084</v>
      </c>
      <c r="C820" s="85">
        <v>2</v>
      </c>
      <c r="D820" s="118">
        <v>0.0008927241597817815</v>
      </c>
      <c r="E820" s="118">
        <v>1.3222192947339193</v>
      </c>
      <c r="F820" s="85" t="s">
        <v>5469</v>
      </c>
      <c r="G820" s="85" t="b">
        <v>0</v>
      </c>
      <c r="H820" s="85" t="b">
        <v>0</v>
      </c>
      <c r="I820" s="85" t="b">
        <v>0</v>
      </c>
      <c r="J820" s="85" t="b">
        <v>0</v>
      </c>
      <c r="K820" s="85" t="b">
        <v>0</v>
      </c>
      <c r="L820" s="85" t="b">
        <v>0</v>
      </c>
    </row>
    <row r="821" spans="1:12" ht="15">
      <c r="A821" s="85" t="s">
        <v>4084</v>
      </c>
      <c r="B821" s="85" t="s">
        <v>5449</v>
      </c>
      <c r="C821" s="85">
        <v>2</v>
      </c>
      <c r="D821" s="118">
        <v>0.0008927241597817815</v>
      </c>
      <c r="E821" s="118">
        <v>1.383608608308398</v>
      </c>
      <c r="F821" s="85" t="s">
        <v>5469</v>
      </c>
      <c r="G821" s="85" t="b">
        <v>0</v>
      </c>
      <c r="H821" s="85" t="b">
        <v>0</v>
      </c>
      <c r="I821" s="85" t="b">
        <v>0</v>
      </c>
      <c r="J821" s="85" t="b">
        <v>0</v>
      </c>
      <c r="K821" s="85" t="b">
        <v>0</v>
      </c>
      <c r="L821" s="85" t="b">
        <v>0</v>
      </c>
    </row>
    <row r="822" spans="1:12" ht="15">
      <c r="A822" s="85" t="s">
        <v>4139</v>
      </c>
      <c r="B822" s="85" t="s">
        <v>4875</v>
      </c>
      <c r="C822" s="85">
        <v>2</v>
      </c>
      <c r="D822" s="118">
        <v>0.0008927241597817815</v>
      </c>
      <c r="E822" s="118">
        <v>2.275475891191593</v>
      </c>
      <c r="F822" s="85" t="s">
        <v>5469</v>
      </c>
      <c r="G822" s="85" t="b">
        <v>0</v>
      </c>
      <c r="H822" s="85" t="b">
        <v>0</v>
      </c>
      <c r="I822" s="85" t="b">
        <v>0</v>
      </c>
      <c r="J822" s="85" t="b">
        <v>0</v>
      </c>
      <c r="K822" s="85" t="b">
        <v>0</v>
      </c>
      <c r="L822" s="85" t="b">
        <v>0</v>
      </c>
    </row>
    <row r="823" spans="1:12" ht="15">
      <c r="A823" s="85" t="s">
        <v>5201</v>
      </c>
      <c r="B823" s="85" t="s">
        <v>5039</v>
      </c>
      <c r="C823" s="85">
        <v>2</v>
      </c>
      <c r="D823" s="118">
        <v>0.0008927241597817815</v>
      </c>
      <c r="E823" s="118">
        <v>3.0114294617807817</v>
      </c>
      <c r="F823" s="85" t="s">
        <v>5469</v>
      </c>
      <c r="G823" s="85" t="b">
        <v>0</v>
      </c>
      <c r="H823" s="85" t="b">
        <v>0</v>
      </c>
      <c r="I823" s="85" t="b">
        <v>0</v>
      </c>
      <c r="J823" s="85" t="b">
        <v>1</v>
      </c>
      <c r="K823" s="85" t="b">
        <v>0</v>
      </c>
      <c r="L823" s="85" t="b">
        <v>0</v>
      </c>
    </row>
    <row r="824" spans="1:12" ht="15">
      <c r="A824" s="85" t="s">
        <v>5039</v>
      </c>
      <c r="B824" s="85" t="s">
        <v>4941</v>
      </c>
      <c r="C824" s="85">
        <v>2</v>
      </c>
      <c r="D824" s="118">
        <v>0.0008927241597817815</v>
      </c>
      <c r="E824" s="118">
        <v>2.5854607295085006</v>
      </c>
      <c r="F824" s="85" t="s">
        <v>5469</v>
      </c>
      <c r="G824" s="85" t="b">
        <v>1</v>
      </c>
      <c r="H824" s="85" t="b">
        <v>0</v>
      </c>
      <c r="I824" s="85" t="b">
        <v>0</v>
      </c>
      <c r="J824" s="85" t="b">
        <v>0</v>
      </c>
      <c r="K824" s="85" t="b">
        <v>0</v>
      </c>
      <c r="L824" s="85" t="b">
        <v>0</v>
      </c>
    </row>
    <row r="825" spans="1:12" ht="15">
      <c r="A825" s="85" t="s">
        <v>4941</v>
      </c>
      <c r="B825" s="85" t="s">
        <v>4945</v>
      </c>
      <c r="C825" s="85">
        <v>2</v>
      </c>
      <c r="D825" s="118">
        <v>0.0008927241597817815</v>
      </c>
      <c r="E825" s="118">
        <v>2.4885507165004443</v>
      </c>
      <c r="F825" s="85" t="s">
        <v>5469</v>
      </c>
      <c r="G825" s="85" t="b">
        <v>0</v>
      </c>
      <c r="H825" s="85" t="b">
        <v>0</v>
      </c>
      <c r="I825" s="85" t="b">
        <v>0</v>
      </c>
      <c r="J825" s="85" t="b">
        <v>0</v>
      </c>
      <c r="K825" s="85" t="b">
        <v>0</v>
      </c>
      <c r="L825" s="85" t="b">
        <v>0</v>
      </c>
    </row>
    <row r="826" spans="1:12" ht="15">
      <c r="A826" s="85" t="s">
        <v>4084</v>
      </c>
      <c r="B826" s="85" t="s">
        <v>5451</v>
      </c>
      <c r="C826" s="85">
        <v>2</v>
      </c>
      <c r="D826" s="118">
        <v>0.0008927241597817815</v>
      </c>
      <c r="E826" s="118">
        <v>1.383608608308398</v>
      </c>
      <c r="F826" s="85" t="s">
        <v>5469</v>
      </c>
      <c r="G826" s="85" t="b">
        <v>0</v>
      </c>
      <c r="H826" s="85" t="b">
        <v>0</v>
      </c>
      <c r="I826" s="85" t="b">
        <v>0</v>
      </c>
      <c r="J826" s="85" t="b">
        <v>0</v>
      </c>
      <c r="K826" s="85" t="b">
        <v>0</v>
      </c>
      <c r="L826" s="85" t="b">
        <v>0</v>
      </c>
    </row>
    <row r="827" spans="1:12" ht="15">
      <c r="A827" s="85" t="s">
        <v>5451</v>
      </c>
      <c r="B827" s="85" t="s">
        <v>4877</v>
      </c>
      <c r="C827" s="85">
        <v>2</v>
      </c>
      <c r="D827" s="118">
        <v>0.0008927241597817815</v>
      </c>
      <c r="E827" s="118">
        <v>2.761551988564182</v>
      </c>
      <c r="F827" s="85" t="s">
        <v>5469</v>
      </c>
      <c r="G827" s="85" t="b">
        <v>0</v>
      </c>
      <c r="H827" s="85" t="b">
        <v>0</v>
      </c>
      <c r="I827" s="85" t="b">
        <v>0</v>
      </c>
      <c r="J827" s="85" t="b">
        <v>1</v>
      </c>
      <c r="K827" s="85" t="b">
        <v>0</v>
      </c>
      <c r="L827" s="85" t="b">
        <v>0</v>
      </c>
    </row>
    <row r="828" spans="1:12" ht="15">
      <c r="A828" s="85" t="s">
        <v>5114</v>
      </c>
      <c r="B828" s="85" t="s">
        <v>5452</v>
      </c>
      <c r="C828" s="85">
        <v>2</v>
      </c>
      <c r="D828" s="118">
        <v>0.0008927241597817815</v>
      </c>
      <c r="E828" s="118">
        <v>3.187520720836463</v>
      </c>
      <c r="F828" s="85" t="s">
        <v>5469</v>
      </c>
      <c r="G828" s="85" t="b">
        <v>0</v>
      </c>
      <c r="H828" s="85" t="b">
        <v>0</v>
      </c>
      <c r="I828" s="85" t="b">
        <v>0</v>
      </c>
      <c r="J828" s="85" t="b">
        <v>0</v>
      </c>
      <c r="K828" s="85" t="b">
        <v>0</v>
      </c>
      <c r="L828" s="85" t="b">
        <v>0</v>
      </c>
    </row>
    <row r="829" spans="1:12" ht="15">
      <c r="A829" s="85" t="s">
        <v>5452</v>
      </c>
      <c r="B829" s="85" t="s">
        <v>5453</v>
      </c>
      <c r="C829" s="85">
        <v>2</v>
      </c>
      <c r="D829" s="118">
        <v>0.0008927241597817815</v>
      </c>
      <c r="E829" s="118">
        <v>3.3636119798921444</v>
      </c>
      <c r="F829" s="85" t="s">
        <v>5469</v>
      </c>
      <c r="G829" s="85" t="b">
        <v>0</v>
      </c>
      <c r="H829" s="85" t="b">
        <v>0</v>
      </c>
      <c r="I829" s="85" t="b">
        <v>0</v>
      </c>
      <c r="J829" s="85" t="b">
        <v>0</v>
      </c>
      <c r="K829" s="85" t="b">
        <v>0</v>
      </c>
      <c r="L829" s="85" t="b">
        <v>0</v>
      </c>
    </row>
    <row r="830" spans="1:12" ht="15">
      <c r="A830" s="85" t="s">
        <v>5453</v>
      </c>
      <c r="B830" s="85" t="s">
        <v>5025</v>
      </c>
      <c r="C830" s="85">
        <v>2</v>
      </c>
      <c r="D830" s="118">
        <v>0.0008927241597817815</v>
      </c>
      <c r="E830" s="118">
        <v>3.062581984228163</v>
      </c>
      <c r="F830" s="85" t="s">
        <v>5469</v>
      </c>
      <c r="G830" s="85" t="b">
        <v>0</v>
      </c>
      <c r="H830" s="85" t="b">
        <v>0</v>
      </c>
      <c r="I830" s="85" t="b">
        <v>0</v>
      </c>
      <c r="J830" s="85" t="b">
        <v>1</v>
      </c>
      <c r="K830" s="85" t="b">
        <v>0</v>
      </c>
      <c r="L830" s="85" t="b">
        <v>0</v>
      </c>
    </row>
    <row r="831" spans="1:12" ht="15">
      <c r="A831" s="85" t="s">
        <v>5025</v>
      </c>
      <c r="B831" s="85" t="s">
        <v>4833</v>
      </c>
      <c r="C831" s="85">
        <v>2</v>
      </c>
      <c r="D831" s="118">
        <v>0.0008927241597817815</v>
      </c>
      <c r="E831" s="118">
        <v>2.1594919972362194</v>
      </c>
      <c r="F831" s="85" t="s">
        <v>5469</v>
      </c>
      <c r="G831" s="85" t="b">
        <v>1</v>
      </c>
      <c r="H831" s="85" t="b">
        <v>0</v>
      </c>
      <c r="I831" s="85" t="b">
        <v>0</v>
      </c>
      <c r="J831" s="85" t="b">
        <v>0</v>
      </c>
      <c r="K831" s="85" t="b">
        <v>0</v>
      </c>
      <c r="L831" s="85" t="b">
        <v>0</v>
      </c>
    </row>
    <row r="832" spans="1:12" ht="15">
      <c r="A832" s="85" t="s">
        <v>910</v>
      </c>
      <c r="B832" s="85" t="s">
        <v>4927</v>
      </c>
      <c r="C832" s="85">
        <v>2</v>
      </c>
      <c r="D832" s="118">
        <v>0.0008927241597817815</v>
      </c>
      <c r="E832" s="118">
        <v>1.2581017951221702</v>
      </c>
      <c r="F832" s="85" t="s">
        <v>5469</v>
      </c>
      <c r="G832" s="85" t="b">
        <v>0</v>
      </c>
      <c r="H832" s="85" t="b">
        <v>0</v>
      </c>
      <c r="I832" s="85" t="b">
        <v>0</v>
      </c>
      <c r="J832" s="85" t="b">
        <v>0</v>
      </c>
      <c r="K832" s="85" t="b">
        <v>0</v>
      </c>
      <c r="L832" s="85" t="b">
        <v>0</v>
      </c>
    </row>
    <row r="833" spans="1:12" ht="15">
      <c r="A833" s="85" t="s">
        <v>4927</v>
      </c>
      <c r="B833" s="85" t="s">
        <v>5454</v>
      </c>
      <c r="C833" s="85">
        <v>2</v>
      </c>
      <c r="D833" s="118">
        <v>0.0008927241597817815</v>
      </c>
      <c r="E833" s="118">
        <v>2.886490725172482</v>
      </c>
      <c r="F833" s="85" t="s">
        <v>5469</v>
      </c>
      <c r="G833" s="85" t="b">
        <v>0</v>
      </c>
      <c r="H833" s="85" t="b">
        <v>0</v>
      </c>
      <c r="I833" s="85" t="b">
        <v>0</v>
      </c>
      <c r="J833" s="85" t="b">
        <v>0</v>
      </c>
      <c r="K833" s="85" t="b">
        <v>0</v>
      </c>
      <c r="L833" s="85" t="b">
        <v>0</v>
      </c>
    </row>
    <row r="834" spans="1:12" ht="15">
      <c r="A834" s="85" t="s">
        <v>5454</v>
      </c>
      <c r="B834" s="85" t="s">
        <v>430</v>
      </c>
      <c r="C834" s="85">
        <v>2</v>
      </c>
      <c r="D834" s="118">
        <v>0.0008927241597817815</v>
      </c>
      <c r="E834" s="118">
        <v>3.3636119798921444</v>
      </c>
      <c r="F834" s="85" t="s">
        <v>5469</v>
      </c>
      <c r="G834" s="85" t="b">
        <v>0</v>
      </c>
      <c r="H834" s="85" t="b">
        <v>0</v>
      </c>
      <c r="I834" s="85" t="b">
        <v>0</v>
      </c>
      <c r="J834" s="85" t="b">
        <v>0</v>
      </c>
      <c r="K834" s="85" t="b">
        <v>0</v>
      </c>
      <c r="L834" s="85" t="b">
        <v>0</v>
      </c>
    </row>
    <row r="835" spans="1:12" ht="15">
      <c r="A835" s="85" t="s">
        <v>430</v>
      </c>
      <c r="B835" s="85" t="s">
        <v>5455</v>
      </c>
      <c r="C835" s="85">
        <v>2</v>
      </c>
      <c r="D835" s="118">
        <v>0.0008927241597817815</v>
      </c>
      <c r="E835" s="118">
        <v>3.3636119798921444</v>
      </c>
      <c r="F835" s="85" t="s">
        <v>5469</v>
      </c>
      <c r="G835" s="85" t="b">
        <v>0</v>
      </c>
      <c r="H835" s="85" t="b">
        <v>0</v>
      </c>
      <c r="I835" s="85" t="b">
        <v>0</v>
      </c>
      <c r="J835" s="85" t="b">
        <v>0</v>
      </c>
      <c r="K835" s="85" t="b">
        <v>0</v>
      </c>
      <c r="L835" s="85" t="b">
        <v>0</v>
      </c>
    </row>
    <row r="836" spans="1:12" ht="15">
      <c r="A836" s="85" t="s">
        <v>5455</v>
      </c>
      <c r="B836" s="85" t="s">
        <v>5456</v>
      </c>
      <c r="C836" s="85">
        <v>2</v>
      </c>
      <c r="D836" s="118">
        <v>0.0008927241597817815</v>
      </c>
      <c r="E836" s="118">
        <v>3.3636119798921444</v>
      </c>
      <c r="F836" s="85" t="s">
        <v>5469</v>
      </c>
      <c r="G836" s="85" t="b">
        <v>0</v>
      </c>
      <c r="H836" s="85" t="b">
        <v>0</v>
      </c>
      <c r="I836" s="85" t="b">
        <v>0</v>
      </c>
      <c r="J836" s="85" t="b">
        <v>0</v>
      </c>
      <c r="K836" s="85" t="b">
        <v>1</v>
      </c>
      <c r="L836" s="85" t="b">
        <v>0</v>
      </c>
    </row>
    <row r="837" spans="1:12" ht="15">
      <c r="A837" s="85" t="s">
        <v>5049</v>
      </c>
      <c r="B837" s="85" t="s">
        <v>4084</v>
      </c>
      <c r="C837" s="85">
        <v>2</v>
      </c>
      <c r="D837" s="118">
        <v>0.0008927241597817815</v>
      </c>
      <c r="E837" s="118">
        <v>1.021189299069938</v>
      </c>
      <c r="F837" s="85" t="s">
        <v>5469</v>
      </c>
      <c r="G837" s="85" t="b">
        <v>0</v>
      </c>
      <c r="H837" s="85" t="b">
        <v>0</v>
      </c>
      <c r="I837" s="85" t="b">
        <v>0</v>
      </c>
      <c r="J837" s="85" t="b">
        <v>0</v>
      </c>
      <c r="K837" s="85" t="b">
        <v>0</v>
      </c>
      <c r="L837" s="85" t="b">
        <v>0</v>
      </c>
    </row>
    <row r="838" spans="1:12" ht="15">
      <c r="A838" s="85" t="s">
        <v>5457</v>
      </c>
      <c r="B838" s="85" t="s">
        <v>5458</v>
      </c>
      <c r="C838" s="85">
        <v>2</v>
      </c>
      <c r="D838" s="118">
        <v>0.0008927241597817815</v>
      </c>
      <c r="E838" s="118">
        <v>3.3636119798921444</v>
      </c>
      <c r="F838" s="85" t="s">
        <v>5469</v>
      </c>
      <c r="G838" s="85" t="b">
        <v>0</v>
      </c>
      <c r="H838" s="85" t="b">
        <v>0</v>
      </c>
      <c r="I838" s="85" t="b">
        <v>0</v>
      </c>
      <c r="J838" s="85" t="b">
        <v>1</v>
      </c>
      <c r="K838" s="85" t="b">
        <v>0</v>
      </c>
      <c r="L838" s="85" t="b">
        <v>0</v>
      </c>
    </row>
    <row r="839" spans="1:12" ht="15">
      <c r="A839" s="85" t="s">
        <v>5458</v>
      </c>
      <c r="B839" s="85" t="s">
        <v>5459</v>
      </c>
      <c r="C839" s="85">
        <v>2</v>
      </c>
      <c r="D839" s="118">
        <v>0.0008927241597817815</v>
      </c>
      <c r="E839" s="118">
        <v>3.3636119798921444</v>
      </c>
      <c r="F839" s="85" t="s">
        <v>5469</v>
      </c>
      <c r="G839" s="85" t="b">
        <v>1</v>
      </c>
      <c r="H839" s="85" t="b">
        <v>0</v>
      </c>
      <c r="I839" s="85" t="b">
        <v>0</v>
      </c>
      <c r="J839" s="85" t="b">
        <v>0</v>
      </c>
      <c r="K839" s="85" t="b">
        <v>0</v>
      </c>
      <c r="L839" s="85" t="b">
        <v>0</v>
      </c>
    </row>
    <row r="840" spans="1:12" ht="15">
      <c r="A840" s="85" t="s">
        <v>5459</v>
      </c>
      <c r="B840" s="85" t="s">
        <v>4915</v>
      </c>
      <c r="C840" s="85">
        <v>2</v>
      </c>
      <c r="D840" s="118">
        <v>0.0008927241597817815</v>
      </c>
      <c r="E840" s="118">
        <v>2.8195439355418688</v>
      </c>
      <c r="F840" s="85" t="s">
        <v>5469</v>
      </c>
      <c r="G840" s="85" t="b">
        <v>0</v>
      </c>
      <c r="H840" s="85" t="b">
        <v>0</v>
      </c>
      <c r="I840" s="85" t="b">
        <v>0</v>
      </c>
      <c r="J840" s="85" t="b">
        <v>0</v>
      </c>
      <c r="K840" s="85" t="b">
        <v>0</v>
      </c>
      <c r="L840" s="85" t="b">
        <v>0</v>
      </c>
    </row>
    <row r="841" spans="1:12" ht="15">
      <c r="A841" s="85" t="s">
        <v>4915</v>
      </c>
      <c r="B841" s="85" t="s">
        <v>5460</v>
      </c>
      <c r="C841" s="85">
        <v>2</v>
      </c>
      <c r="D841" s="118">
        <v>0.0008927241597817815</v>
      </c>
      <c r="E841" s="118">
        <v>2.8195439355418688</v>
      </c>
      <c r="F841" s="85" t="s">
        <v>5469</v>
      </c>
      <c r="G841" s="85" t="b">
        <v>0</v>
      </c>
      <c r="H841" s="85" t="b">
        <v>0</v>
      </c>
      <c r="I841" s="85" t="b">
        <v>0</v>
      </c>
      <c r="J841" s="85" t="b">
        <v>0</v>
      </c>
      <c r="K841" s="85" t="b">
        <v>0</v>
      </c>
      <c r="L841" s="85" t="b">
        <v>0</v>
      </c>
    </row>
    <row r="842" spans="1:12" ht="15">
      <c r="A842" s="85" t="s">
        <v>5460</v>
      </c>
      <c r="B842" s="85" t="s">
        <v>5111</v>
      </c>
      <c r="C842" s="85">
        <v>2</v>
      </c>
      <c r="D842" s="118">
        <v>0.0008927241597817815</v>
      </c>
      <c r="E842" s="118">
        <v>3.187520720836463</v>
      </c>
      <c r="F842" s="85" t="s">
        <v>5469</v>
      </c>
      <c r="G842" s="85" t="b">
        <v>0</v>
      </c>
      <c r="H842" s="85" t="b">
        <v>0</v>
      </c>
      <c r="I842" s="85" t="b">
        <v>0</v>
      </c>
      <c r="J842" s="85" t="b">
        <v>0</v>
      </c>
      <c r="K842" s="85" t="b">
        <v>0</v>
      </c>
      <c r="L842" s="85" t="b">
        <v>0</v>
      </c>
    </row>
    <row r="843" spans="1:12" ht="15">
      <c r="A843" s="85" t="s">
        <v>5111</v>
      </c>
      <c r="B843" s="85" t="s">
        <v>4084</v>
      </c>
      <c r="C843" s="85">
        <v>2</v>
      </c>
      <c r="D843" s="118">
        <v>0.0008927241597817815</v>
      </c>
      <c r="E843" s="118">
        <v>1.146128035678238</v>
      </c>
      <c r="F843" s="85" t="s">
        <v>5469</v>
      </c>
      <c r="G843" s="85" t="b">
        <v>0</v>
      </c>
      <c r="H843" s="85" t="b">
        <v>0</v>
      </c>
      <c r="I843" s="85" t="b">
        <v>0</v>
      </c>
      <c r="J843" s="85" t="b">
        <v>0</v>
      </c>
      <c r="K843" s="85" t="b">
        <v>0</v>
      </c>
      <c r="L843" s="85" t="b">
        <v>0</v>
      </c>
    </row>
    <row r="844" spans="1:12" ht="15">
      <c r="A844" s="85" t="s">
        <v>4084</v>
      </c>
      <c r="B844" s="85" t="s">
        <v>428</v>
      </c>
      <c r="C844" s="85">
        <v>2</v>
      </c>
      <c r="D844" s="118">
        <v>0.0008927241597817815</v>
      </c>
      <c r="E844" s="118">
        <v>1.383608608308398</v>
      </c>
      <c r="F844" s="85" t="s">
        <v>5469</v>
      </c>
      <c r="G844" s="85" t="b">
        <v>0</v>
      </c>
      <c r="H844" s="85" t="b">
        <v>0</v>
      </c>
      <c r="I844" s="85" t="b">
        <v>0</v>
      </c>
      <c r="J844" s="85" t="b">
        <v>0</v>
      </c>
      <c r="K844" s="85" t="b">
        <v>0</v>
      </c>
      <c r="L844" s="85" t="b">
        <v>0</v>
      </c>
    </row>
    <row r="845" spans="1:12" ht="15">
      <c r="A845" s="85" t="s">
        <v>910</v>
      </c>
      <c r="B845" s="85" t="s">
        <v>5461</v>
      </c>
      <c r="C845" s="85">
        <v>2</v>
      </c>
      <c r="D845" s="118">
        <v>0.0008927241597817815</v>
      </c>
      <c r="E845" s="118">
        <v>1.7352230498418328</v>
      </c>
      <c r="F845" s="85" t="s">
        <v>5469</v>
      </c>
      <c r="G845" s="85" t="b">
        <v>0</v>
      </c>
      <c r="H845" s="85" t="b">
        <v>0</v>
      </c>
      <c r="I845" s="85" t="b">
        <v>0</v>
      </c>
      <c r="J845" s="85" t="b">
        <v>0</v>
      </c>
      <c r="K845" s="85" t="b">
        <v>0</v>
      </c>
      <c r="L845" s="85" t="b">
        <v>0</v>
      </c>
    </row>
    <row r="846" spans="1:12" ht="15">
      <c r="A846" s="85" t="s">
        <v>5461</v>
      </c>
      <c r="B846" s="85" t="s">
        <v>4086</v>
      </c>
      <c r="C846" s="85">
        <v>2</v>
      </c>
      <c r="D846" s="118">
        <v>0.0008927241597817815</v>
      </c>
      <c r="E846" s="118">
        <v>2.0114294617807817</v>
      </c>
      <c r="F846" s="85" t="s">
        <v>5469</v>
      </c>
      <c r="G846" s="85" t="b">
        <v>0</v>
      </c>
      <c r="H846" s="85" t="b">
        <v>0</v>
      </c>
      <c r="I846" s="85" t="b">
        <v>0</v>
      </c>
      <c r="J846" s="85" t="b">
        <v>0</v>
      </c>
      <c r="K846" s="85" t="b">
        <v>0</v>
      </c>
      <c r="L846" s="85" t="b">
        <v>0</v>
      </c>
    </row>
    <row r="847" spans="1:12" ht="15">
      <c r="A847" s="85" t="s">
        <v>4086</v>
      </c>
      <c r="B847" s="85" t="s">
        <v>5462</v>
      </c>
      <c r="C847" s="85">
        <v>2</v>
      </c>
      <c r="D847" s="118">
        <v>0.0008927241597817815</v>
      </c>
      <c r="E847" s="118">
        <v>2.0211892990699383</v>
      </c>
      <c r="F847" s="85" t="s">
        <v>5469</v>
      </c>
      <c r="G847" s="85" t="b">
        <v>0</v>
      </c>
      <c r="H847" s="85" t="b">
        <v>0</v>
      </c>
      <c r="I847" s="85" t="b">
        <v>0</v>
      </c>
      <c r="J847" s="85" t="b">
        <v>0</v>
      </c>
      <c r="K847" s="85" t="b">
        <v>0</v>
      </c>
      <c r="L847" s="85" t="b">
        <v>0</v>
      </c>
    </row>
    <row r="848" spans="1:12" ht="15">
      <c r="A848" s="85" t="s">
        <v>5462</v>
      </c>
      <c r="B848" s="85" t="s">
        <v>5046</v>
      </c>
      <c r="C848" s="85">
        <v>2</v>
      </c>
      <c r="D848" s="118">
        <v>0.0008927241597817815</v>
      </c>
      <c r="E848" s="118">
        <v>3.062581984228163</v>
      </c>
      <c r="F848" s="85" t="s">
        <v>5469</v>
      </c>
      <c r="G848" s="85" t="b">
        <v>0</v>
      </c>
      <c r="H848" s="85" t="b">
        <v>0</v>
      </c>
      <c r="I848" s="85" t="b">
        <v>0</v>
      </c>
      <c r="J848" s="85" t="b">
        <v>0</v>
      </c>
      <c r="K848" s="85" t="b">
        <v>0</v>
      </c>
      <c r="L848" s="85" t="b">
        <v>0</v>
      </c>
    </row>
    <row r="849" spans="1:12" ht="15">
      <c r="A849" s="85" t="s">
        <v>5046</v>
      </c>
      <c r="B849" s="85" t="s">
        <v>5102</v>
      </c>
      <c r="C849" s="85">
        <v>2</v>
      </c>
      <c r="D849" s="118">
        <v>0.0008927241597817815</v>
      </c>
      <c r="E849" s="118">
        <v>2.761551988564182</v>
      </c>
      <c r="F849" s="85" t="s">
        <v>5469</v>
      </c>
      <c r="G849" s="85" t="b">
        <v>0</v>
      </c>
      <c r="H849" s="85" t="b">
        <v>0</v>
      </c>
      <c r="I849" s="85" t="b">
        <v>0</v>
      </c>
      <c r="J849" s="85" t="b">
        <v>0</v>
      </c>
      <c r="K849" s="85" t="b">
        <v>0</v>
      </c>
      <c r="L849" s="85" t="b">
        <v>0</v>
      </c>
    </row>
    <row r="850" spans="1:12" ht="15">
      <c r="A850" s="85" t="s">
        <v>5102</v>
      </c>
      <c r="B850" s="85" t="s">
        <v>5463</v>
      </c>
      <c r="C850" s="85">
        <v>2</v>
      </c>
      <c r="D850" s="118">
        <v>0.0008927241597817815</v>
      </c>
      <c r="E850" s="118">
        <v>3.062581984228163</v>
      </c>
      <c r="F850" s="85" t="s">
        <v>5469</v>
      </c>
      <c r="G850" s="85" t="b">
        <v>0</v>
      </c>
      <c r="H850" s="85" t="b">
        <v>0</v>
      </c>
      <c r="I850" s="85" t="b">
        <v>0</v>
      </c>
      <c r="J850" s="85" t="b">
        <v>0</v>
      </c>
      <c r="K850" s="85" t="b">
        <v>0</v>
      </c>
      <c r="L850" s="85" t="b">
        <v>0</v>
      </c>
    </row>
    <row r="851" spans="1:12" ht="15">
      <c r="A851" s="85" t="s">
        <v>5463</v>
      </c>
      <c r="B851" s="85" t="s">
        <v>4892</v>
      </c>
      <c r="C851" s="85">
        <v>2</v>
      </c>
      <c r="D851" s="118">
        <v>0.0008927241597817815</v>
      </c>
      <c r="E851" s="118">
        <v>2.761551988564182</v>
      </c>
      <c r="F851" s="85" t="s">
        <v>5469</v>
      </c>
      <c r="G851" s="85" t="b">
        <v>0</v>
      </c>
      <c r="H851" s="85" t="b">
        <v>0</v>
      </c>
      <c r="I851" s="85" t="b">
        <v>0</v>
      </c>
      <c r="J851" s="85" t="b">
        <v>0</v>
      </c>
      <c r="K851" s="85" t="b">
        <v>0</v>
      </c>
      <c r="L851" s="85" t="b">
        <v>0</v>
      </c>
    </row>
    <row r="852" spans="1:12" ht="15">
      <c r="A852" s="85" t="s">
        <v>4892</v>
      </c>
      <c r="B852" s="85" t="s">
        <v>4853</v>
      </c>
      <c r="C852" s="85">
        <v>2</v>
      </c>
      <c r="D852" s="118">
        <v>0.0008927241597817815</v>
      </c>
      <c r="E852" s="118">
        <v>2.1594919972362194</v>
      </c>
      <c r="F852" s="85" t="s">
        <v>5469</v>
      </c>
      <c r="G852" s="85" t="b">
        <v>0</v>
      </c>
      <c r="H852" s="85" t="b">
        <v>0</v>
      </c>
      <c r="I852" s="85" t="b">
        <v>0</v>
      </c>
      <c r="J852" s="85" t="b">
        <v>0</v>
      </c>
      <c r="K852" s="85" t="b">
        <v>0</v>
      </c>
      <c r="L852" s="85" t="b">
        <v>0</v>
      </c>
    </row>
    <row r="853" spans="1:12" ht="15">
      <c r="A853" s="85" t="s">
        <v>4116</v>
      </c>
      <c r="B853" s="85" t="s">
        <v>4855</v>
      </c>
      <c r="C853" s="85">
        <v>2</v>
      </c>
      <c r="D853" s="118">
        <v>0.0008927241597817815</v>
      </c>
      <c r="E853" s="118">
        <v>1.761551988564182</v>
      </c>
      <c r="F853" s="85" t="s">
        <v>5469</v>
      </c>
      <c r="G853" s="85" t="b">
        <v>0</v>
      </c>
      <c r="H853" s="85" t="b">
        <v>0</v>
      </c>
      <c r="I853" s="85" t="b">
        <v>0</v>
      </c>
      <c r="J853" s="85" t="b">
        <v>0</v>
      </c>
      <c r="K853" s="85" t="b">
        <v>0</v>
      </c>
      <c r="L853" s="85" t="b">
        <v>0</v>
      </c>
    </row>
    <row r="854" spans="1:12" ht="15">
      <c r="A854" s="85" t="s">
        <v>4855</v>
      </c>
      <c r="B854" s="85" t="s">
        <v>4101</v>
      </c>
      <c r="C854" s="85">
        <v>2</v>
      </c>
      <c r="D854" s="118">
        <v>0.0008927241597817815</v>
      </c>
      <c r="E854" s="118">
        <v>1.845098040014257</v>
      </c>
      <c r="F854" s="85" t="s">
        <v>5469</v>
      </c>
      <c r="G854" s="85" t="b">
        <v>0</v>
      </c>
      <c r="H854" s="85" t="b">
        <v>0</v>
      </c>
      <c r="I854" s="85" t="b">
        <v>0</v>
      </c>
      <c r="J854" s="85" t="b">
        <v>0</v>
      </c>
      <c r="K854" s="85" t="b">
        <v>0</v>
      </c>
      <c r="L854" s="85" t="b">
        <v>0</v>
      </c>
    </row>
    <row r="855" spans="1:12" ht="15">
      <c r="A855" s="85" t="s">
        <v>4910</v>
      </c>
      <c r="B855" s="85" t="s">
        <v>4130</v>
      </c>
      <c r="C855" s="85">
        <v>2</v>
      </c>
      <c r="D855" s="118">
        <v>0.0008927241597817815</v>
      </c>
      <c r="E855" s="118">
        <v>1.9744458955276118</v>
      </c>
      <c r="F855" s="85" t="s">
        <v>5469</v>
      </c>
      <c r="G855" s="85" t="b">
        <v>0</v>
      </c>
      <c r="H855" s="85" t="b">
        <v>0</v>
      </c>
      <c r="I855" s="85" t="b">
        <v>0</v>
      </c>
      <c r="J855" s="85" t="b">
        <v>0</v>
      </c>
      <c r="K855" s="85" t="b">
        <v>0</v>
      </c>
      <c r="L855" s="85" t="b">
        <v>0</v>
      </c>
    </row>
    <row r="856" spans="1:12" ht="15">
      <c r="A856" s="85" t="s">
        <v>4130</v>
      </c>
      <c r="B856" s="85" t="s">
        <v>5185</v>
      </c>
      <c r="C856" s="85">
        <v>2</v>
      </c>
      <c r="D856" s="118">
        <v>0.0008927241597817815</v>
      </c>
      <c r="E856" s="118">
        <v>2.312459457444763</v>
      </c>
      <c r="F856" s="85" t="s">
        <v>5469</v>
      </c>
      <c r="G856" s="85" t="b">
        <v>0</v>
      </c>
      <c r="H856" s="85" t="b">
        <v>0</v>
      </c>
      <c r="I856" s="85" t="b">
        <v>0</v>
      </c>
      <c r="J856" s="85" t="b">
        <v>0</v>
      </c>
      <c r="K856" s="85" t="b">
        <v>0</v>
      </c>
      <c r="L856" s="85" t="b">
        <v>0</v>
      </c>
    </row>
    <row r="857" spans="1:12" ht="15">
      <c r="A857" s="85" t="s">
        <v>5185</v>
      </c>
      <c r="B857" s="85" t="s">
        <v>5464</v>
      </c>
      <c r="C857" s="85">
        <v>2</v>
      </c>
      <c r="D857" s="118">
        <v>0.0008927241597817815</v>
      </c>
      <c r="E857" s="118">
        <v>3.187520720836463</v>
      </c>
      <c r="F857" s="85" t="s">
        <v>5469</v>
      </c>
      <c r="G857" s="85" t="b">
        <v>0</v>
      </c>
      <c r="H857" s="85" t="b">
        <v>0</v>
      </c>
      <c r="I857" s="85" t="b">
        <v>0</v>
      </c>
      <c r="J857" s="85" t="b">
        <v>0</v>
      </c>
      <c r="K857" s="85" t="b">
        <v>0</v>
      </c>
      <c r="L857" s="85" t="b">
        <v>0</v>
      </c>
    </row>
    <row r="858" spans="1:12" ht="15">
      <c r="A858" s="85" t="s">
        <v>5464</v>
      </c>
      <c r="B858" s="85" t="s">
        <v>4085</v>
      </c>
      <c r="C858" s="85">
        <v>2</v>
      </c>
      <c r="D858" s="118">
        <v>0.0008927241597817815</v>
      </c>
      <c r="E858" s="118">
        <v>1.9403661059553365</v>
      </c>
      <c r="F858" s="85" t="s">
        <v>5469</v>
      </c>
      <c r="G858" s="85" t="b">
        <v>0</v>
      </c>
      <c r="H858" s="85" t="b">
        <v>0</v>
      </c>
      <c r="I858" s="85" t="b">
        <v>0</v>
      </c>
      <c r="J858" s="85" t="b">
        <v>0</v>
      </c>
      <c r="K858" s="85" t="b">
        <v>0</v>
      </c>
      <c r="L858" s="85" t="b">
        <v>0</v>
      </c>
    </row>
    <row r="859" spans="1:12" ht="15">
      <c r="A859" s="85" t="s">
        <v>4084</v>
      </c>
      <c r="B859" s="85" t="s">
        <v>5019</v>
      </c>
      <c r="C859" s="85">
        <v>2</v>
      </c>
      <c r="D859" s="118">
        <v>0.0008927241597817815</v>
      </c>
      <c r="E859" s="118">
        <v>1.0825786126444168</v>
      </c>
      <c r="F859" s="85" t="s">
        <v>5469</v>
      </c>
      <c r="G859" s="85" t="b">
        <v>0</v>
      </c>
      <c r="H859" s="85" t="b">
        <v>0</v>
      </c>
      <c r="I859" s="85" t="b">
        <v>0</v>
      </c>
      <c r="J859" s="85" t="b">
        <v>0</v>
      </c>
      <c r="K859" s="85" t="b">
        <v>0</v>
      </c>
      <c r="L859" s="85" t="b">
        <v>0</v>
      </c>
    </row>
    <row r="860" spans="1:12" ht="15">
      <c r="A860" s="85" t="s">
        <v>4140</v>
      </c>
      <c r="B860" s="85" t="s">
        <v>4092</v>
      </c>
      <c r="C860" s="85">
        <v>2</v>
      </c>
      <c r="D860" s="118">
        <v>0.0008927241597817815</v>
      </c>
      <c r="E860" s="118">
        <v>1.0917703733556452</v>
      </c>
      <c r="F860" s="85" t="s">
        <v>5469</v>
      </c>
      <c r="G860" s="85" t="b">
        <v>0</v>
      </c>
      <c r="H860" s="85" t="b">
        <v>0</v>
      </c>
      <c r="I860" s="85" t="b">
        <v>0</v>
      </c>
      <c r="J860" s="85" t="b">
        <v>0</v>
      </c>
      <c r="K860" s="85" t="b">
        <v>0</v>
      </c>
      <c r="L860" s="85" t="b">
        <v>0</v>
      </c>
    </row>
    <row r="861" spans="1:12" ht="15">
      <c r="A861" s="85" t="s">
        <v>4092</v>
      </c>
      <c r="B861" s="85" t="s">
        <v>4919</v>
      </c>
      <c r="C861" s="85">
        <v>2</v>
      </c>
      <c r="D861" s="118">
        <v>0.0008927241597817815</v>
      </c>
      <c r="E861" s="118">
        <v>1.5890950141635947</v>
      </c>
      <c r="F861" s="85" t="s">
        <v>5469</v>
      </c>
      <c r="G861" s="85" t="b">
        <v>0</v>
      </c>
      <c r="H861" s="85" t="b">
        <v>0</v>
      </c>
      <c r="I861" s="85" t="b">
        <v>0</v>
      </c>
      <c r="J861" s="85" t="b">
        <v>0</v>
      </c>
      <c r="K861" s="85" t="b">
        <v>0</v>
      </c>
      <c r="L861" s="85" t="b">
        <v>0</v>
      </c>
    </row>
    <row r="862" spans="1:12" ht="15">
      <c r="A862" s="85" t="s">
        <v>4013</v>
      </c>
      <c r="B862" s="85" t="s">
        <v>4846</v>
      </c>
      <c r="C862" s="85">
        <v>2</v>
      </c>
      <c r="D862" s="118">
        <v>0.0008927241597817815</v>
      </c>
      <c r="E862" s="118">
        <v>1.4551269610134945</v>
      </c>
      <c r="F862" s="85" t="s">
        <v>5469</v>
      </c>
      <c r="G862" s="85" t="b">
        <v>0</v>
      </c>
      <c r="H862" s="85" t="b">
        <v>0</v>
      </c>
      <c r="I862" s="85" t="b">
        <v>0</v>
      </c>
      <c r="J862" s="85" t="b">
        <v>0</v>
      </c>
      <c r="K862" s="85" t="b">
        <v>0</v>
      </c>
      <c r="L862" s="85" t="b">
        <v>0</v>
      </c>
    </row>
    <row r="863" spans="1:12" ht="15">
      <c r="A863" s="85" t="s">
        <v>4846</v>
      </c>
      <c r="B863" s="85" t="s">
        <v>5465</v>
      </c>
      <c r="C863" s="85">
        <v>2</v>
      </c>
      <c r="D863" s="118">
        <v>0.0008927241597817815</v>
      </c>
      <c r="E863" s="118">
        <v>2.5854607295085006</v>
      </c>
      <c r="F863" s="85" t="s">
        <v>5469</v>
      </c>
      <c r="G863" s="85" t="b">
        <v>0</v>
      </c>
      <c r="H863" s="85" t="b">
        <v>0</v>
      </c>
      <c r="I863" s="85" t="b">
        <v>0</v>
      </c>
      <c r="J863" s="85" t="b">
        <v>0</v>
      </c>
      <c r="K863" s="85" t="b">
        <v>0</v>
      </c>
      <c r="L863" s="85" t="b">
        <v>0</v>
      </c>
    </row>
    <row r="864" spans="1:12" ht="15">
      <c r="A864" s="85" t="s">
        <v>5465</v>
      </c>
      <c r="B864" s="85" t="s">
        <v>425</v>
      </c>
      <c r="C864" s="85">
        <v>2</v>
      </c>
      <c r="D864" s="118">
        <v>0.0008927241597817815</v>
      </c>
      <c r="E864" s="118">
        <v>3.3636119798921444</v>
      </c>
      <c r="F864" s="85" t="s">
        <v>5469</v>
      </c>
      <c r="G864" s="85" t="b">
        <v>0</v>
      </c>
      <c r="H864" s="85" t="b">
        <v>0</v>
      </c>
      <c r="I864" s="85" t="b">
        <v>0</v>
      </c>
      <c r="J864" s="85" t="b">
        <v>0</v>
      </c>
      <c r="K864" s="85" t="b">
        <v>0</v>
      </c>
      <c r="L864" s="85" t="b">
        <v>0</v>
      </c>
    </row>
    <row r="865" spans="1:12" ht="15">
      <c r="A865" s="85" t="s">
        <v>425</v>
      </c>
      <c r="B865" s="85" t="s">
        <v>5466</v>
      </c>
      <c r="C865" s="85">
        <v>2</v>
      </c>
      <c r="D865" s="118">
        <v>0.0008927241597817815</v>
      </c>
      <c r="E865" s="118">
        <v>3.3636119798921444</v>
      </c>
      <c r="F865" s="85" t="s">
        <v>5469</v>
      </c>
      <c r="G865" s="85" t="b">
        <v>0</v>
      </c>
      <c r="H865" s="85" t="b">
        <v>0</v>
      </c>
      <c r="I865" s="85" t="b">
        <v>0</v>
      </c>
      <c r="J865" s="85" t="b">
        <v>0</v>
      </c>
      <c r="K865" s="85" t="b">
        <v>0</v>
      </c>
      <c r="L865" s="85" t="b">
        <v>0</v>
      </c>
    </row>
    <row r="866" spans="1:12" ht="15">
      <c r="A866" s="85" t="s">
        <v>5466</v>
      </c>
      <c r="B866" s="85" t="s">
        <v>424</v>
      </c>
      <c r="C866" s="85">
        <v>2</v>
      </c>
      <c r="D866" s="118">
        <v>0.0008927241597817815</v>
      </c>
      <c r="E866" s="118">
        <v>3.3636119798921444</v>
      </c>
      <c r="F866" s="85" t="s">
        <v>5469</v>
      </c>
      <c r="G866" s="85" t="b">
        <v>0</v>
      </c>
      <c r="H866" s="85" t="b">
        <v>0</v>
      </c>
      <c r="I866" s="85" t="b">
        <v>0</v>
      </c>
      <c r="J866" s="85" t="b">
        <v>0</v>
      </c>
      <c r="K866" s="85" t="b">
        <v>0</v>
      </c>
      <c r="L866" s="85" t="b">
        <v>0</v>
      </c>
    </row>
    <row r="867" spans="1:12" ht="15">
      <c r="A867" s="85" t="s">
        <v>424</v>
      </c>
      <c r="B867" s="85" t="s">
        <v>5102</v>
      </c>
      <c r="C867" s="85">
        <v>2</v>
      </c>
      <c r="D867" s="118">
        <v>0.0008927241597817815</v>
      </c>
      <c r="E867" s="118">
        <v>3.062581984228163</v>
      </c>
      <c r="F867" s="85" t="s">
        <v>5469</v>
      </c>
      <c r="G867" s="85" t="b">
        <v>0</v>
      </c>
      <c r="H867" s="85" t="b">
        <v>0</v>
      </c>
      <c r="I867" s="85" t="b">
        <v>0</v>
      </c>
      <c r="J867" s="85" t="b">
        <v>0</v>
      </c>
      <c r="K867" s="85" t="b">
        <v>0</v>
      </c>
      <c r="L867" s="85" t="b">
        <v>0</v>
      </c>
    </row>
    <row r="868" spans="1:12" ht="15">
      <c r="A868" s="85" t="s">
        <v>5102</v>
      </c>
      <c r="B868" s="85" t="s">
        <v>4922</v>
      </c>
      <c r="C868" s="85">
        <v>2</v>
      </c>
      <c r="D868" s="118">
        <v>0.0008927241597817815</v>
      </c>
      <c r="E868" s="118">
        <v>2.5854607295085006</v>
      </c>
      <c r="F868" s="85" t="s">
        <v>5469</v>
      </c>
      <c r="G868" s="85" t="b">
        <v>0</v>
      </c>
      <c r="H868" s="85" t="b">
        <v>0</v>
      </c>
      <c r="I868" s="85" t="b">
        <v>0</v>
      </c>
      <c r="J868" s="85" t="b">
        <v>0</v>
      </c>
      <c r="K868" s="85" t="b">
        <v>0</v>
      </c>
      <c r="L868" s="85" t="b">
        <v>0</v>
      </c>
    </row>
    <row r="869" spans="1:12" ht="15">
      <c r="A869" s="85" t="s">
        <v>4922</v>
      </c>
      <c r="B869" s="85" t="s">
        <v>4856</v>
      </c>
      <c r="C869" s="85">
        <v>2</v>
      </c>
      <c r="D869" s="118">
        <v>0.0008927241597817815</v>
      </c>
      <c r="E869" s="118">
        <v>2.12057393120585</v>
      </c>
      <c r="F869" s="85" t="s">
        <v>5469</v>
      </c>
      <c r="G869" s="85" t="b">
        <v>0</v>
      </c>
      <c r="H869" s="85" t="b">
        <v>0</v>
      </c>
      <c r="I869" s="85" t="b">
        <v>0</v>
      </c>
      <c r="J869" s="85" t="b">
        <v>0</v>
      </c>
      <c r="K869" s="85" t="b">
        <v>0</v>
      </c>
      <c r="L869" s="85" t="b">
        <v>0</v>
      </c>
    </row>
    <row r="870" spans="1:12" ht="15">
      <c r="A870" s="85" t="s">
        <v>4089</v>
      </c>
      <c r="B870" s="85" t="s">
        <v>4090</v>
      </c>
      <c r="C870" s="85">
        <v>32</v>
      </c>
      <c r="D870" s="118">
        <v>0.010886639009361874</v>
      </c>
      <c r="E870" s="118">
        <v>1.3533872192497332</v>
      </c>
      <c r="F870" s="85" t="s">
        <v>3882</v>
      </c>
      <c r="G870" s="85" t="b">
        <v>0</v>
      </c>
      <c r="H870" s="85" t="b">
        <v>0</v>
      </c>
      <c r="I870" s="85" t="b">
        <v>0</v>
      </c>
      <c r="J870" s="85" t="b">
        <v>0</v>
      </c>
      <c r="K870" s="85" t="b">
        <v>0</v>
      </c>
      <c r="L870" s="85" t="b">
        <v>0</v>
      </c>
    </row>
    <row r="871" spans="1:12" ht="15">
      <c r="A871" s="85" t="s">
        <v>4090</v>
      </c>
      <c r="B871" s="85" t="s">
        <v>4091</v>
      </c>
      <c r="C871" s="85">
        <v>32</v>
      </c>
      <c r="D871" s="118">
        <v>0.010886639009361874</v>
      </c>
      <c r="E871" s="118">
        <v>1.3533872192497332</v>
      </c>
      <c r="F871" s="85" t="s">
        <v>3882</v>
      </c>
      <c r="G871" s="85" t="b">
        <v>0</v>
      </c>
      <c r="H871" s="85" t="b">
        <v>0</v>
      </c>
      <c r="I871" s="85" t="b">
        <v>0</v>
      </c>
      <c r="J871" s="85" t="b">
        <v>0</v>
      </c>
      <c r="K871" s="85" t="b">
        <v>0</v>
      </c>
      <c r="L871" s="85" t="b">
        <v>0</v>
      </c>
    </row>
    <row r="872" spans="1:12" ht="15">
      <c r="A872" s="85" t="s">
        <v>4091</v>
      </c>
      <c r="B872" s="85" t="s">
        <v>4092</v>
      </c>
      <c r="C872" s="85">
        <v>32</v>
      </c>
      <c r="D872" s="118">
        <v>0.010886639009361874</v>
      </c>
      <c r="E872" s="118">
        <v>1.3533872192497332</v>
      </c>
      <c r="F872" s="85" t="s">
        <v>3882</v>
      </c>
      <c r="G872" s="85" t="b">
        <v>0</v>
      </c>
      <c r="H872" s="85" t="b">
        <v>0</v>
      </c>
      <c r="I872" s="85" t="b">
        <v>0</v>
      </c>
      <c r="J872" s="85" t="b">
        <v>0</v>
      </c>
      <c r="K872" s="85" t="b">
        <v>0</v>
      </c>
      <c r="L872" s="85" t="b">
        <v>0</v>
      </c>
    </row>
    <row r="873" spans="1:12" ht="15">
      <c r="A873" s="85" t="s">
        <v>4092</v>
      </c>
      <c r="B873" s="85" t="s">
        <v>4093</v>
      </c>
      <c r="C873" s="85">
        <v>32</v>
      </c>
      <c r="D873" s="118">
        <v>0.010886639009361874</v>
      </c>
      <c r="E873" s="118">
        <v>1.3533872192497332</v>
      </c>
      <c r="F873" s="85" t="s">
        <v>3882</v>
      </c>
      <c r="G873" s="85" t="b">
        <v>0</v>
      </c>
      <c r="H873" s="85" t="b">
        <v>0</v>
      </c>
      <c r="I873" s="85" t="b">
        <v>0</v>
      </c>
      <c r="J873" s="85" t="b">
        <v>0</v>
      </c>
      <c r="K873" s="85" t="b">
        <v>0</v>
      </c>
      <c r="L873" s="85" t="b">
        <v>0</v>
      </c>
    </row>
    <row r="874" spans="1:12" ht="15">
      <c r="A874" s="85" t="s">
        <v>4093</v>
      </c>
      <c r="B874" s="85" t="s">
        <v>4094</v>
      </c>
      <c r="C874" s="85">
        <v>32</v>
      </c>
      <c r="D874" s="118">
        <v>0.010886639009361874</v>
      </c>
      <c r="E874" s="118">
        <v>1.3533872192497332</v>
      </c>
      <c r="F874" s="85" t="s">
        <v>3882</v>
      </c>
      <c r="G874" s="85" t="b">
        <v>0</v>
      </c>
      <c r="H874" s="85" t="b">
        <v>0</v>
      </c>
      <c r="I874" s="85" t="b">
        <v>0</v>
      </c>
      <c r="J874" s="85" t="b">
        <v>0</v>
      </c>
      <c r="K874" s="85" t="b">
        <v>0</v>
      </c>
      <c r="L874" s="85" t="b">
        <v>0</v>
      </c>
    </row>
    <row r="875" spans="1:12" ht="15">
      <c r="A875" s="85" t="s">
        <v>4094</v>
      </c>
      <c r="B875" s="85" t="s">
        <v>4095</v>
      </c>
      <c r="C875" s="85">
        <v>32</v>
      </c>
      <c r="D875" s="118">
        <v>0.010886639009361874</v>
      </c>
      <c r="E875" s="118">
        <v>1.3533872192497332</v>
      </c>
      <c r="F875" s="85" t="s">
        <v>3882</v>
      </c>
      <c r="G875" s="85" t="b">
        <v>0</v>
      </c>
      <c r="H875" s="85" t="b">
        <v>0</v>
      </c>
      <c r="I875" s="85" t="b">
        <v>0</v>
      </c>
      <c r="J875" s="85" t="b">
        <v>0</v>
      </c>
      <c r="K875" s="85" t="b">
        <v>0</v>
      </c>
      <c r="L875" s="85" t="b">
        <v>0</v>
      </c>
    </row>
    <row r="876" spans="1:12" ht="15">
      <c r="A876" s="85" t="s">
        <v>4095</v>
      </c>
      <c r="B876" s="85" t="s">
        <v>4096</v>
      </c>
      <c r="C876" s="85">
        <v>32</v>
      </c>
      <c r="D876" s="118">
        <v>0.010886639009361874</v>
      </c>
      <c r="E876" s="118">
        <v>1.3533872192497332</v>
      </c>
      <c r="F876" s="85" t="s">
        <v>3882</v>
      </c>
      <c r="G876" s="85" t="b">
        <v>0</v>
      </c>
      <c r="H876" s="85" t="b">
        <v>0</v>
      </c>
      <c r="I876" s="85" t="b">
        <v>0</v>
      </c>
      <c r="J876" s="85" t="b">
        <v>1</v>
      </c>
      <c r="K876" s="85" t="b">
        <v>0</v>
      </c>
      <c r="L876" s="85" t="b">
        <v>0</v>
      </c>
    </row>
    <row r="877" spans="1:12" ht="15">
      <c r="A877" s="85" t="s">
        <v>4096</v>
      </c>
      <c r="B877" s="85" t="s">
        <v>4087</v>
      </c>
      <c r="C877" s="85">
        <v>32</v>
      </c>
      <c r="D877" s="118">
        <v>0.010886639009361874</v>
      </c>
      <c r="E877" s="118">
        <v>1.3533872192497332</v>
      </c>
      <c r="F877" s="85" t="s">
        <v>3882</v>
      </c>
      <c r="G877" s="85" t="b">
        <v>1</v>
      </c>
      <c r="H877" s="85" t="b">
        <v>0</v>
      </c>
      <c r="I877" s="85" t="b">
        <v>0</v>
      </c>
      <c r="J877" s="85" t="b">
        <v>0</v>
      </c>
      <c r="K877" s="85" t="b">
        <v>0</v>
      </c>
      <c r="L877" s="85" t="b">
        <v>0</v>
      </c>
    </row>
    <row r="878" spans="1:12" ht="15">
      <c r="A878" s="85" t="s">
        <v>4087</v>
      </c>
      <c r="B878" s="85" t="s">
        <v>4084</v>
      </c>
      <c r="C878" s="85">
        <v>32</v>
      </c>
      <c r="D878" s="118">
        <v>0.010886639009361874</v>
      </c>
      <c r="E878" s="118">
        <v>1.2352879071717386</v>
      </c>
      <c r="F878" s="85" t="s">
        <v>3882</v>
      </c>
      <c r="G878" s="85" t="b">
        <v>0</v>
      </c>
      <c r="H878" s="85" t="b">
        <v>0</v>
      </c>
      <c r="I878" s="85" t="b">
        <v>0</v>
      </c>
      <c r="J878" s="85" t="b">
        <v>0</v>
      </c>
      <c r="K878" s="85" t="b">
        <v>0</v>
      </c>
      <c r="L878" s="85" t="b">
        <v>0</v>
      </c>
    </row>
    <row r="879" spans="1:12" ht="15">
      <c r="A879" s="85" t="s">
        <v>400</v>
      </c>
      <c r="B879" s="85" t="s">
        <v>4089</v>
      </c>
      <c r="C879" s="85">
        <v>31</v>
      </c>
      <c r="D879" s="118">
        <v>0.011093725802873261</v>
      </c>
      <c r="E879" s="118">
        <v>1.3671755037353663</v>
      </c>
      <c r="F879" s="85" t="s">
        <v>3882</v>
      </c>
      <c r="G879" s="85" t="b">
        <v>0</v>
      </c>
      <c r="H879" s="85" t="b">
        <v>0</v>
      </c>
      <c r="I879" s="85" t="b">
        <v>0</v>
      </c>
      <c r="J879" s="85" t="b">
        <v>0</v>
      </c>
      <c r="K879" s="85" t="b">
        <v>0</v>
      </c>
      <c r="L879" s="85" t="b">
        <v>0</v>
      </c>
    </row>
    <row r="880" spans="1:12" ht="15">
      <c r="A880" s="85" t="s">
        <v>4084</v>
      </c>
      <c r="B880" s="85" t="s">
        <v>4832</v>
      </c>
      <c r="C880" s="85">
        <v>26</v>
      </c>
      <c r="D880" s="118">
        <v>0.01184743310557552</v>
      </c>
      <c r="E880" s="118">
        <v>1.3400232576917517</v>
      </c>
      <c r="F880" s="85" t="s">
        <v>3882</v>
      </c>
      <c r="G880" s="85" t="b">
        <v>0</v>
      </c>
      <c r="H880" s="85" t="b">
        <v>0</v>
      </c>
      <c r="I880" s="85" t="b">
        <v>0</v>
      </c>
      <c r="J880" s="85" t="b">
        <v>0</v>
      </c>
      <c r="K880" s="85" t="b">
        <v>0</v>
      </c>
      <c r="L880" s="85" t="b">
        <v>0</v>
      </c>
    </row>
    <row r="881" spans="1:12" ht="15">
      <c r="A881" s="85" t="s">
        <v>329</v>
      </c>
      <c r="B881" s="85" t="s">
        <v>4117</v>
      </c>
      <c r="C881" s="85">
        <v>11</v>
      </c>
      <c r="D881" s="118">
        <v>0.01027407502090027</v>
      </c>
      <c r="E881" s="118">
        <v>1.817144512411414</v>
      </c>
      <c r="F881" s="85" t="s">
        <v>3882</v>
      </c>
      <c r="G881" s="85" t="b">
        <v>0</v>
      </c>
      <c r="H881" s="85" t="b">
        <v>0</v>
      </c>
      <c r="I881" s="85" t="b">
        <v>0</v>
      </c>
      <c r="J881" s="85" t="b">
        <v>0</v>
      </c>
      <c r="K881" s="85" t="b">
        <v>0</v>
      </c>
      <c r="L881" s="85" t="b">
        <v>0</v>
      </c>
    </row>
    <row r="882" spans="1:12" ht="15">
      <c r="A882" s="85" t="s">
        <v>4878</v>
      </c>
      <c r="B882" s="85" t="s">
        <v>4879</v>
      </c>
      <c r="C882" s="85">
        <v>8</v>
      </c>
      <c r="D882" s="118">
        <v>0.008888727525226126</v>
      </c>
      <c r="E882" s="118">
        <v>1.9554472105776954</v>
      </c>
      <c r="F882" s="85" t="s">
        <v>3882</v>
      </c>
      <c r="G882" s="85" t="b">
        <v>0</v>
      </c>
      <c r="H882" s="85" t="b">
        <v>0</v>
      </c>
      <c r="I882" s="85" t="b">
        <v>0</v>
      </c>
      <c r="J882" s="85" t="b">
        <v>0</v>
      </c>
      <c r="K882" s="85" t="b">
        <v>0</v>
      </c>
      <c r="L882" s="85" t="b">
        <v>0</v>
      </c>
    </row>
    <row r="883" spans="1:12" ht="15">
      <c r="A883" s="85" t="s">
        <v>4879</v>
      </c>
      <c r="B883" s="85" t="s">
        <v>4880</v>
      </c>
      <c r="C883" s="85">
        <v>8</v>
      </c>
      <c r="D883" s="118">
        <v>0.008888727525226126</v>
      </c>
      <c r="E883" s="118">
        <v>1.9554472105776954</v>
      </c>
      <c r="F883" s="85" t="s">
        <v>3882</v>
      </c>
      <c r="G883" s="85" t="b">
        <v>0</v>
      </c>
      <c r="H883" s="85" t="b">
        <v>0</v>
      </c>
      <c r="I883" s="85" t="b">
        <v>0</v>
      </c>
      <c r="J883" s="85" t="b">
        <v>0</v>
      </c>
      <c r="K883" s="85" t="b">
        <v>0</v>
      </c>
      <c r="L883" s="85" t="b">
        <v>0</v>
      </c>
    </row>
    <row r="884" spans="1:12" ht="15">
      <c r="A884" s="85" t="s">
        <v>4880</v>
      </c>
      <c r="B884" s="85" t="s">
        <v>4854</v>
      </c>
      <c r="C884" s="85">
        <v>8</v>
      </c>
      <c r="D884" s="118">
        <v>0.008888727525226126</v>
      </c>
      <c r="E884" s="118">
        <v>1.9554472105776954</v>
      </c>
      <c r="F884" s="85" t="s">
        <v>3882</v>
      </c>
      <c r="G884" s="85" t="b">
        <v>0</v>
      </c>
      <c r="H884" s="85" t="b">
        <v>0</v>
      </c>
      <c r="I884" s="85" t="b">
        <v>0</v>
      </c>
      <c r="J884" s="85" t="b">
        <v>0</v>
      </c>
      <c r="K884" s="85" t="b">
        <v>0</v>
      </c>
      <c r="L884" s="85" t="b">
        <v>0</v>
      </c>
    </row>
    <row r="885" spans="1:12" ht="15">
      <c r="A885" s="85" t="s">
        <v>4854</v>
      </c>
      <c r="B885" s="85" t="s">
        <v>4870</v>
      </c>
      <c r="C885" s="85">
        <v>8</v>
      </c>
      <c r="D885" s="118">
        <v>0.008888727525226126</v>
      </c>
      <c r="E885" s="118">
        <v>1.9554472105776954</v>
      </c>
      <c r="F885" s="85" t="s">
        <v>3882</v>
      </c>
      <c r="G885" s="85" t="b">
        <v>0</v>
      </c>
      <c r="H885" s="85" t="b">
        <v>0</v>
      </c>
      <c r="I885" s="85" t="b">
        <v>0</v>
      </c>
      <c r="J885" s="85" t="b">
        <v>0</v>
      </c>
      <c r="K885" s="85" t="b">
        <v>0</v>
      </c>
      <c r="L885" s="85" t="b">
        <v>0</v>
      </c>
    </row>
    <row r="886" spans="1:12" ht="15">
      <c r="A886" s="85" t="s">
        <v>4870</v>
      </c>
      <c r="B886" s="85" t="s">
        <v>329</v>
      </c>
      <c r="C886" s="85">
        <v>8</v>
      </c>
      <c r="D886" s="118">
        <v>0.008888727525226126</v>
      </c>
      <c r="E886" s="118">
        <v>1.9554472105776954</v>
      </c>
      <c r="F886" s="85" t="s">
        <v>3882</v>
      </c>
      <c r="G886" s="85" t="b">
        <v>0</v>
      </c>
      <c r="H886" s="85" t="b">
        <v>0</v>
      </c>
      <c r="I886" s="85" t="b">
        <v>0</v>
      </c>
      <c r="J886" s="85" t="b">
        <v>0</v>
      </c>
      <c r="K886" s="85" t="b">
        <v>0</v>
      </c>
      <c r="L886" s="85" t="b">
        <v>0</v>
      </c>
    </row>
    <row r="887" spans="1:12" ht="15">
      <c r="A887" s="85" t="s">
        <v>4117</v>
      </c>
      <c r="B887" s="85" t="s">
        <v>4881</v>
      </c>
      <c r="C887" s="85">
        <v>8</v>
      </c>
      <c r="D887" s="118">
        <v>0.008888727525226126</v>
      </c>
      <c r="E887" s="118">
        <v>1.7445938452628023</v>
      </c>
      <c r="F887" s="85" t="s">
        <v>3882</v>
      </c>
      <c r="G887" s="85" t="b">
        <v>0</v>
      </c>
      <c r="H887" s="85" t="b">
        <v>0</v>
      </c>
      <c r="I887" s="85" t="b">
        <v>0</v>
      </c>
      <c r="J887" s="85" t="b">
        <v>0</v>
      </c>
      <c r="K887" s="85" t="b">
        <v>0</v>
      </c>
      <c r="L887" s="85" t="b">
        <v>0</v>
      </c>
    </row>
    <row r="888" spans="1:12" ht="15">
      <c r="A888" s="85" t="s">
        <v>4881</v>
      </c>
      <c r="B888" s="85" t="s">
        <v>4882</v>
      </c>
      <c r="C888" s="85">
        <v>8</v>
      </c>
      <c r="D888" s="118">
        <v>0.008888727525226126</v>
      </c>
      <c r="E888" s="118">
        <v>1.9554472105776954</v>
      </c>
      <c r="F888" s="85" t="s">
        <v>3882</v>
      </c>
      <c r="G888" s="85" t="b">
        <v>0</v>
      </c>
      <c r="H888" s="85" t="b">
        <v>0</v>
      </c>
      <c r="I888" s="85" t="b">
        <v>0</v>
      </c>
      <c r="J888" s="85" t="b">
        <v>0</v>
      </c>
      <c r="K888" s="85" t="b">
        <v>0</v>
      </c>
      <c r="L888" s="85" t="b">
        <v>0</v>
      </c>
    </row>
    <row r="889" spans="1:12" ht="15">
      <c r="A889" s="85" t="s">
        <v>4882</v>
      </c>
      <c r="B889" s="85" t="s">
        <v>401</v>
      </c>
      <c r="C889" s="85">
        <v>8</v>
      </c>
      <c r="D889" s="118">
        <v>0.008888727525226126</v>
      </c>
      <c r="E889" s="118">
        <v>1.9042946881303142</v>
      </c>
      <c r="F889" s="85" t="s">
        <v>3882</v>
      </c>
      <c r="G889" s="85" t="b">
        <v>0</v>
      </c>
      <c r="H889" s="85" t="b">
        <v>0</v>
      </c>
      <c r="I889" s="85" t="b">
        <v>0</v>
      </c>
      <c r="J889" s="85" t="b">
        <v>0</v>
      </c>
      <c r="K889" s="85" t="b">
        <v>0</v>
      </c>
      <c r="L889" s="85" t="b">
        <v>0</v>
      </c>
    </row>
    <row r="890" spans="1:12" ht="15">
      <c r="A890" s="85" t="s">
        <v>401</v>
      </c>
      <c r="B890" s="85" t="s">
        <v>4883</v>
      </c>
      <c r="C890" s="85">
        <v>8</v>
      </c>
      <c r="D890" s="118">
        <v>0.008888727525226126</v>
      </c>
      <c r="E890" s="118">
        <v>1.628088276191365</v>
      </c>
      <c r="F890" s="85" t="s">
        <v>3882</v>
      </c>
      <c r="G890" s="85" t="b">
        <v>0</v>
      </c>
      <c r="H890" s="85" t="b">
        <v>0</v>
      </c>
      <c r="I890" s="85" t="b">
        <v>0</v>
      </c>
      <c r="J890" s="85" t="b">
        <v>0</v>
      </c>
      <c r="K890" s="85" t="b">
        <v>0</v>
      </c>
      <c r="L890" s="85" t="b">
        <v>0</v>
      </c>
    </row>
    <row r="891" spans="1:12" ht="15">
      <c r="A891" s="85" t="s">
        <v>4883</v>
      </c>
      <c r="B891" s="85" t="s">
        <v>4884</v>
      </c>
      <c r="C891" s="85">
        <v>8</v>
      </c>
      <c r="D891" s="118">
        <v>0.008888727525226126</v>
      </c>
      <c r="E891" s="118">
        <v>1.9554472105776954</v>
      </c>
      <c r="F891" s="85" t="s">
        <v>3882</v>
      </c>
      <c r="G891" s="85" t="b">
        <v>0</v>
      </c>
      <c r="H891" s="85" t="b">
        <v>0</v>
      </c>
      <c r="I891" s="85" t="b">
        <v>0</v>
      </c>
      <c r="J891" s="85" t="b">
        <v>0</v>
      </c>
      <c r="K891" s="85" t="b">
        <v>0</v>
      </c>
      <c r="L891" s="85" t="b">
        <v>0</v>
      </c>
    </row>
    <row r="892" spans="1:12" ht="15">
      <c r="A892" s="85" t="s">
        <v>4884</v>
      </c>
      <c r="B892" s="85" t="s">
        <v>4885</v>
      </c>
      <c r="C892" s="85">
        <v>8</v>
      </c>
      <c r="D892" s="118">
        <v>0.008888727525226126</v>
      </c>
      <c r="E892" s="118">
        <v>1.9554472105776954</v>
      </c>
      <c r="F892" s="85" t="s">
        <v>3882</v>
      </c>
      <c r="G892" s="85" t="b">
        <v>0</v>
      </c>
      <c r="H892" s="85" t="b">
        <v>0</v>
      </c>
      <c r="I892" s="85" t="b">
        <v>0</v>
      </c>
      <c r="J892" s="85" t="b">
        <v>0</v>
      </c>
      <c r="K892" s="85" t="b">
        <v>0</v>
      </c>
      <c r="L892" s="85" t="b">
        <v>0</v>
      </c>
    </row>
    <row r="893" spans="1:12" ht="15">
      <c r="A893" s="85" t="s">
        <v>4885</v>
      </c>
      <c r="B893" s="85" t="s">
        <v>4886</v>
      </c>
      <c r="C893" s="85">
        <v>8</v>
      </c>
      <c r="D893" s="118">
        <v>0.008888727525226126</v>
      </c>
      <c r="E893" s="118">
        <v>1.9554472105776954</v>
      </c>
      <c r="F893" s="85" t="s">
        <v>3882</v>
      </c>
      <c r="G893" s="85" t="b">
        <v>0</v>
      </c>
      <c r="H893" s="85" t="b">
        <v>0</v>
      </c>
      <c r="I893" s="85" t="b">
        <v>0</v>
      </c>
      <c r="J893" s="85" t="b">
        <v>0</v>
      </c>
      <c r="K893" s="85" t="b">
        <v>0</v>
      </c>
      <c r="L893" s="85" t="b">
        <v>0</v>
      </c>
    </row>
    <row r="894" spans="1:12" ht="15">
      <c r="A894" s="85" t="s">
        <v>401</v>
      </c>
      <c r="B894" s="85" t="s">
        <v>4878</v>
      </c>
      <c r="C894" s="85">
        <v>7</v>
      </c>
      <c r="D894" s="118">
        <v>0.008297410757228185</v>
      </c>
      <c r="E894" s="118">
        <v>1.628088276191365</v>
      </c>
      <c r="F894" s="85" t="s">
        <v>3882</v>
      </c>
      <c r="G894" s="85" t="b">
        <v>0</v>
      </c>
      <c r="H894" s="85" t="b">
        <v>0</v>
      </c>
      <c r="I894" s="85" t="b">
        <v>0</v>
      </c>
      <c r="J894" s="85" t="b">
        <v>0</v>
      </c>
      <c r="K894" s="85" t="b">
        <v>0</v>
      </c>
      <c r="L894" s="85" t="b">
        <v>0</v>
      </c>
    </row>
    <row r="895" spans="1:12" ht="15">
      <c r="A895" s="85" t="s">
        <v>4117</v>
      </c>
      <c r="B895" s="85" t="s">
        <v>4892</v>
      </c>
      <c r="C895" s="85">
        <v>5</v>
      </c>
      <c r="D895" s="118">
        <v>0.00686224076380362</v>
      </c>
      <c r="E895" s="118">
        <v>1.6654125992151774</v>
      </c>
      <c r="F895" s="85" t="s">
        <v>3882</v>
      </c>
      <c r="G895" s="85" t="b">
        <v>0</v>
      </c>
      <c r="H895" s="85" t="b">
        <v>0</v>
      </c>
      <c r="I895" s="85" t="b">
        <v>0</v>
      </c>
      <c r="J895" s="85" t="b">
        <v>0</v>
      </c>
      <c r="K895" s="85" t="b">
        <v>0</v>
      </c>
      <c r="L895" s="85" t="b">
        <v>0</v>
      </c>
    </row>
    <row r="896" spans="1:12" ht="15">
      <c r="A896" s="85" t="s">
        <v>4892</v>
      </c>
      <c r="B896" s="85" t="s">
        <v>5003</v>
      </c>
      <c r="C896" s="85">
        <v>5</v>
      </c>
      <c r="D896" s="118">
        <v>0.00686224076380362</v>
      </c>
      <c r="E896" s="118">
        <v>2.0803859471859956</v>
      </c>
      <c r="F896" s="85" t="s">
        <v>3882</v>
      </c>
      <c r="G896" s="85" t="b">
        <v>0</v>
      </c>
      <c r="H896" s="85" t="b">
        <v>0</v>
      </c>
      <c r="I896" s="85" t="b">
        <v>0</v>
      </c>
      <c r="J896" s="85" t="b">
        <v>0</v>
      </c>
      <c r="K896" s="85" t="b">
        <v>0</v>
      </c>
      <c r="L896" s="85" t="b">
        <v>0</v>
      </c>
    </row>
    <row r="897" spans="1:12" ht="15">
      <c r="A897" s="85" t="s">
        <v>5003</v>
      </c>
      <c r="B897" s="85" t="s">
        <v>4835</v>
      </c>
      <c r="C897" s="85">
        <v>5</v>
      </c>
      <c r="D897" s="118">
        <v>0.00686224076380362</v>
      </c>
      <c r="E897" s="118">
        <v>1.7793559515220143</v>
      </c>
      <c r="F897" s="85" t="s">
        <v>3882</v>
      </c>
      <c r="G897" s="85" t="b">
        <v>0</v>
      </c>
      <c r="H897" s="85" t="b">
        <v>0</v>
      </c>
      <c r="I897" s="85" t="b">
        <v>0</v>
      </c>
      <c r="J897" s="85" t="b">
        <v>0</v>
      </c>
      <c r="K897" s="85" t="b">
        <v>0</v>
      </c>
      <c r="L897" s="85" t="b">
        <v>0</v>
      </c>
    </row>
    <row r="898" spans="1:12" ht="15">
      <c r="A898" s="85" t="s">
        <v>4835</v>
      </c>
      <c r="B898" s="85" t="s">
        <v>5004</v>
      </c>
      <c r="C898" s="85">
        <v>5</v>
      </c>
      <c r="D898" s="118">
        <v>0.00686224076380362</v>
      </c>
      <c r="E898" s="118">
        <v>1.817144512411414</v>
      </c>
      <c r="F898" s="85" t="s">
        <v>3882</v>
      </c>
      <c r="G898" s="85" t="b">
        <v>0</v>
      </c>
      <c r="H898" s="85" t="b">
        <v>0</v>
      </c>
      <c r="I898" s="85" t="b">
        <v>0</v>
      </c>
      <c r="J898" s="85" t="b">
        <v>0</v>
      </c>
      <c r="K898" s="85" t="b">
        <v>0</v>
      </c>
      <c r="L898" s="85" t="b">
        <v>0</v>
      </c>
    </row>
    <row r="899" spans="1:12" ht="15">
      <c r="A899" s="85" t="s">
        <v>5004</v>
      </c>
      <c r="B899" s="85" t="s">
        <v>4113</v>
      </c>
      <c r="C899" s="85">
        <v>5</v>
      </c>
      <c r="D899" s="118">
        <v>0.00686224076380362</v>
      </c>
      <c r="E899" s="118">
        <v>2.1595671932336202</v>
      </c>
      <c r="F899" s="85" t="s">
        <v>3882</v>
      </c>
      <c r="G899" s="85" t="b">
        <v>0</v>
      </c>
      <c r="H899" s="85" t="b">
        <v>0</v>
      </c>
      <c r="I899" s="85" t="b">
        <v>0</v>
      </c>
      <c r="J899" s="85" t="b">
        <v>0</v>
      </c>
      <c r="K899" s="85" t="b">
        <v>0</v>
      </c>
      <c r="L899" s="85" t="b">
        <v>0</v>
      </c>
    </row>
    <row r="900" spans="1:12" ht="15">
      <c r="A900" s="85" t="s">
        <v>4113</v>
      </c>
      <c r="B900" s="85" t="s">
        <v>4903</v>
      </c>
      <c r="C900" s="85">
        <v>5</v>
      </c>
      <c r="D900" s="118">
        <v>0.00686224076380362</v>
      </c>
      <c r="E900" s="118">
        <v>2.1595671932336202</v>
      </c>
      <c r="F900" s="85" t="s">
        <v>3882</v>
      </c>
      <c r="G900" s="85" t="b">
        <v>0</v>
      </c>
      <c r="H900" s="85" t="b">
        <v>0</v>
      </c>
      <c r="I900" s="85" t="b">
        <v>0</v>
      </c>
      <c r="J900" s="85" t="b">
        <v>0</v>
      </c>
      <c r="K900" s="85" t="b">
        <v>0</v>
      </c>
      <c r="L900" s="85" t="b">
        <v>0</v>
      </c>
    </row>
    <row r="901" spans="1:12" ht="15">
      <c r="A901" s="85" t="s">
        <v>4903</v>
      </c>
      <c r="B901" s="85" t="s">
        <v>5005</v>
      </c>
      <c r="C901" s="85">
        <v>5</v>
      </c>
      <c r="D901" s="118">
        <v>0.00686224076380362</v>
      </c>
      <c r="E901" s="118">
        <v>2.1595671932336202</v>
      </c>
      <c r="F901" s="85" t="s">
        <v>3882</v>
      </c>
      <c r="G901" s="85" t="b">
        <v>0</v>
      </c>
      <c r="H901" s="85" t="b">
        <v>0</v>
      </c>
      <c r="I901" s="85" t="b">
        <v>0</v>
      </c>
      <c r="J901" s="85" t="b">
        <v>0</v>
      </c>
      <c r="K901" s="85" t="b">
        <v>0</v>
      </c>
      <c r="L901" s="85" t="b">
        <v>0</v>
      </c>
    </row>
    <row r="902" spans="1:12" ht="15">
      <c r="A902" s="85" t="s">
        <v>5005</v>
      </c>
      <c r="B902" s="85" t="s">
        <v>4835</v>
      </c>
      <c r="C902" s="85">
        <v>5</v>
      </c>
      <c r="D902" s="118">
        <v>0.00686224076380362</v>
      </c>
      <c r="E902" s="118">
        <v>1.7793559515220143</v>
      </c>
      <c r="F902" s="85" t="s">
        <v>3882</v>
      </c>
      <c r="G902" s="85" t="b">
        <v>0</v>
      </c>
      <c r="H902" s="85" t="b">
        <v>0</v>
      </c>
      <c r="I902" s="85" t="b">
        <v>0</v>
      </c>
      <c r="J902" s="85" t="b">
        <v>0</v>
      </c>
      <c r="K902" s="85" t="b">
        <v>0</v>
      </c>
      <c r="L902" s="85" t="b">
        <v>0</v>
      </c>
    </row>
    <row r="903" spans="1:12" ht="15">
      <c r="A903" s="85" t="s">
        <v>4950</v>
      </c>
      <c r="B903" s="85" t="s">
        <v>4084</v>
      </c>
      <c r="C903" s="85">
        <v>5</v>
      </c>
      <c r="D903" s="118">
        <v>0.00686224076380362</v>
      </c>
      <c r="E903" s="118">
        <v>1.2352879071717386</v>
      </c>
      <c r="F903" s="85" t="s">
        <v>3882</v>
      </c>
      <c r="G903" s="85" t="b">
        <v>0</v>
      </c>
      <c r="H903" s="85" t="b">
        <v>0</v>
      </c>
      <c r="I903" s="85" t="b">
        <v>0</v>
      </c>
      <c r="J903" s="85" t="b">
        <v>0</v>
      </c>
      <c r="K903" s="85" t="b">
        <v>0</v>
      </c>
      <c r="L903" s="85" t="b">
        <v>0</v>
      </c>
    </row>
    <row r="904" spans="1:12" ht="15">
      <c r="A904" s="85" t="s">
        <v>4886</v>
      </c>
      <c r="B904" s="85" t="s">
        <v>5033</v>
      </c>
      <c r="C904" s="85">
        <v>4</v>
      </c>
      <c r="D904" s="118">
        <v>0.005986130705834477</v>
      </c>
      <c r="E904" s="118">
        <v>1.9554472105776954</v>
      </c>
      <c r="F904" s="85" t="s">
        <v>3882</v>
      </c>
      <c r="G904" s="85" t="b">
        <v>0</v>
      </c>
      <c r="H904" s="85" t="b">
        <v>0</v>
      </c>
      <c r="I904" s="85" t="b">
        <v>0</v>
      </c>
      <c r="J904" s="85" t="b">
        <v>0</v>
      </c>
      <c r="K904" s="85" t="b">
        <v>0</v>
      </c>
      <c r="L904" s="85" t="b">
        <v>0</v>
      </c>
    </row>
    <row r="905" spans="1:12" ht="15">
      <c r="A905" s="85" t="s">
        <v>5071</v>
      </c>
      <c r="B905" s="85" t="s">
        <v>327</v>
      </c>
      <c r="C905" s="85">
        <v>4</v>
      </c>
      <c r="D905" s="118">
        <v>0.005986130705834477</v>
      </c>
      <c r="E905" s="118">
        <v>2.256477206241677</v>
      </c>
      <c r="F905" s="85" t="s">
        <v>3882</v>
      </c>
      <c r="G905" s="85" t="b">
        <v>0</v>
      </c>
      <c r="H905" s="85" t="b">
        <v>0</v>
      </c>
      <c r="I905" s="85" t="b">
        <v>0</v>
      </c>
      <c r="J905" s="85" t="b">
        <v>0</v>
      </c>
      <c r="K905" s="85" t="b">
        <v>0</v>
      </c>
      <c r="L905" s="85" t="b">
        <v>0</v>
      </c>
    </row>
    <row r="906" spans="1:12" ht="15">
      <c r="A906" s="85" t="s">
        <v>327</v>
      </c>
      <c r="B906" s="85" t="s">
        <v>5072</v>
      </c>
      <c r="C906" s="85">
        <v>4</v>
      </c>
      <c r="D906" s="118">
        <v>0.005986130705834477</v>
      </c>
      <c r="E906" s="118">
        <v>2.256477206241677</v>
      </c>
      <c r="F906" s="85" t="s">
        <v>3882</v>
      </c>
      <c r="G906" s="85" t="b">
        <v>0</v>
      </c>
      <c r="H906" s="85" t="b">
        <v>0</v>
      </c>
      <c r="I906" s="85" t="b">
        <v>0</v>
      </c>
      <c r="J906" s="85" t="b">
        <v>0</v>
      </c>
      <c r="K906" s="85" t="b">
        <v>0</v>
      </c>
      <c r="L906" s="85" t="b">
        <v>0</v>
      </c>
    </row>
    <row r="907" spans="1:12" ht="15">
      <c r="A907" s="85" t="s">
        <v>5072</v>
      </c>
      <c r="B907" s="85" t="s">
        <v>325</v>
      </c>
      <c r="C907" s="85">
        <v>4</v>
      </c>
      <c r="D907" s="118">
        <v>0.005986130705834477</v>
      </c>
      <c r="E907" s="118">
        <v>2.256477206241677</v>
      </c>
      <c r="F907" s="85" t="s">
        <v>3882</v>
      </c>
      <c r="G907" s="85" t="b">
        <v>0</v>
      </c>
      <c r="H907" s="85" t="b">
        <v>0</v>
      </c>
      <c r="I907" s="85" t="b">
        <v>0</v>
      </c>
      <c r="J907" s="85" t="b">
        <v>0</v>
      </c>
      <c r="K907" s="85" t="b">
        <v>0</v>
      </c>
      <c r="L907" s="85" t="b">
        <v>0</v>
      </c>
    </row>
    <row r="908" spans="1:12" ht="15">
      <c r="A908" s="85" t="s">
        <v>325</v>
      </c>
      <c r="B908" s="85" t="s">
        <v>326</v>
      </c>
      <c r="C908" s="85">
        <v>4</v>
      </c>
      <c r="D908" s="118">
        <v>0.005986130705834477</v>
      </c>
      <c r="E908" s="118">
        <v>2.256477206241677</v>
      </c>
      <c r="F908" s="85" t="s">
        <v>3882</v>
      </c>
      <c r="G908" s="85" t="b">
        <v>0</v>
      </c>
      <c r="H908" s="85" t="b">
        <v>0</v>
      </c>
      <c r="I908" s="85" t="b">
        <v>0</v>
      </c>
      <c r="J908" s="85" t="b">
        <v>0</v>
      </c>
      <c r="K908" s="85" t="b">
        <v>0</v>
      </c>
      <c r="L908" s="85" t="b">
        <v>0</v>
      </c>
    </row>
    <row r="909" spans="1:12" ht="15">
      <c r="A909" s="85" t="s">
        <v>326</v>
      </c>
      <c r="B909" s="85" t="s">
        <v>4842</v>
      </c>
      <c r="C909" s="85">
        <v>4</v>
      </c>
      <c r="D909" s="118">
        <v>0.005986130705834477</v>
      </c>
      <c r="E909" s="118">
        <v>2.013439157555382</v>
      </c>
      <c r="F909" s="85" t="s">
        <v>3882</v>
      </c>
      <c r="G909" s="85" t="b">
        <v>0</v>
      </c>
      <c r="H909" s="85" t="b">
        <v>0</v>
      </c>
      <c r="I909" s="85" t="b">
        <v>0</v>
      </c>
      <c r="J909" s="85" t="b">
        <v>0</v>
      </c>
      <c r="K909" s="85" t="b">
        <v>0</v>
      </c>
      <c r="L909" s="85" t="b">
        <v>0</v>
      </c>
    </row>
    <row r="910" spans="1:12" ht="15">
      <c r="A910" s="85" t="s">
        <v>4842</v>
      </c>
      <c r="B910" s="85" t="s">
        <v>5006</v>
      </c>
      <c r="C910" s="85">
        <v>4</v>
      </c>
      <c r="D910" s="118">
        <v>0.005986130705834477</v>
      </c>
      <c r="E910" s="118">
        <v>2.013439157555382</v>
      </c>
      <c r="F910" s="85" t="s">
        <v>3882</v>
      </c>
      <c r="G910" s="85" t="b">
        <v>0</v>
      </c>
      <c r="H910" s="85" t="b">
        <v>0</v>
      </c>
      <c r="I910" s="85" t="b">
        <v>0</v>
      </c>
      <c r="J910" s="85" t="b">
        <v>0</v>
      </c>
      <c r="K910" s="85" t="b">
        <v>0</v>
      </c>
      <c r="L910" s="85" t="b">
        <v>0</v>
      </c>
    </row>
    <row r="911" spans="1:12" ht="15">
      <c r="A911" s="85" t="s">
        <v>5006</v>
      </c>
      <c r="B911" s="85" t="s">
        <v>5073</v>
      </c>
      <c r="C911" s="85">
        <v>4</v>
      </c>
      <c r="D911" s="118">
        <v>0.005986130705834477</v>
      </c>
      <c r="E911" s="118">
        <v>2.256477206241677</v>
      </c>
      <c r="F911" s="85" t="s">
        <v>3882</v>
      </c>
      <c r="G911" s="85" t="b">
        <v>0</v>
      </c>
      <c r="H911" s="85" t="b">
        <v>0</v>
      </c>
      <c r="I911" s="85" t="b">
        <v>0</v>
      </c>
      <c r="J911" s="85" t="b">
        <v>0</v>
      </c>
      <c r="K911" s="85" t="b">
        <v>0</v>
      </c>
      <c r="L911" s="85" t="b">
        <v>0</v>
      </c>
    </row>
    <row r="912" spans="1:12" ht="15">
      <c r="A912" s="85" t="s">
        <v>5073</v>
      </c>
      <c r="B912" s="85" t="s">
        <v>5007</v>
      </c>
      <c r="C912" s="85">
        <v>4</v>
      </c>
      <c r="D912" s="118">
        <v>0.005986130705834477</v>
      </c>
      <c r="E912" s="118">
        <v>2.256477206241677</v>
      </c>
      <c r="F912" s="85" t="s">
        <v>3882</v>
      </c>
      <c r="G912" s="85" t="b">
        <v>0</v>
      </c>
      <c r="H912" s="85" t="b">
        <v>0</v>
      </c>
      <c r="I912" s="85" t="b">
        <v>0</v>
      </c>
      <c r="J912" s="85" t="b">
        <v>0</v>
      </c>
      <c r="K912" s="85" t="b">
        <v>0</v>
      </c>
      <c r="L912" s="85" t="b">
        <v>0</v>
      </c>
    </row>
    <row r="913" spans="1:12" ht="15">
      <c r="A913" s="85" t="s">
        <v>5007</v>
      </c>
      <c r="B913" s="85" t="s">
        <v>5074</v>
      </c>
      <c r="C913" s="85">
        <v>4</v>
      </c>
      <c r="D913" s="118">
        <v>0.005986130705834477</v>
      </c>
      <c r="E913" s="118">
        <v>2.256477206241677</v>
      </c>
      <c r="F913" s="85" t="s">
        <v>3882</v>
      </c>
      <c r="G913" s="85" t="b">
        <v>0</v>
      </c>
      <c r="H913" s="85" t="b">
        <v>0</v>
      </c>
      <c r="I913" s="85" t="b">
        <v>0</v>
      </c>
      <c r="J913" s="85" t="b">
        <v>0</v>
      </c>
      <c r="K913" s="85" t="b">
        <v>0</v>
      </c>
      <c r="L913" s="85" t="b">
        <v>0</v>
      </c>
    </row>
    <row r="914" spans="1:12" ht="15">
      <c r="A914" s="85" t="s">
        <v>5074</v>
      </c>
      <c r="B914" s="85" t="s">
        <v>5075</v>
      </c>
      <c r="C914" s="85">
        <v>4</v>
      </c>
      <c r="D914" s="118">
        <v>0.005986130705834477</v>
      </c>
      <c r="E914" s="118">
        <v>2.256477206241677</v>
      </c>
      <c r="F914" s="85" t="s">
        <v>3882</v>
      </c>
      <c r="G914" s="85" t="b">
        <v>0</v>
      </c>
      <c r="H914" s="85" t="b">
        <v>0</v>
      </c>
      <c r="I914" s="85" t="b">
        <v>0</v>
      </c>
      <c r="J914" s="85" t="b">
        <v>0</v>
      </c>
      <c r="K914" s="85" t="b">
        <v>0</v>
      </c>
      <c r="L914" s="85" t="b">
        <v>0</v>
      </c>
    </row>
    <row r="915" spans="1:12" ht="15">
      <c r="A915" s="85" t="s">
        <v>4109</v>
      </c>
      <c r="B915" s="85" t="s">
        <v>5031</v>
      </c>
      <c r="C915" s="85">
        <v>3</v>
      </c>
      <c r="D915" s="118">
        <v>0.004969516351814911</v>
      </c>
      <c r="E915" s="118">
        <v>2.381415942849977</v>
      </c>
      <c r="F915" s="85" t="s">
        <v>3882</v>
      </c>
      <c r="G915" s="85" t="b">
        <v>0</v>
      </c>
      <c r="H915" s="85" t="b">
        <v>0</v>
      </c>
      <c r="I915" s="85" t="b">
        <v>0</v>
      </c>
      <c r="J915" s="85" t="b">
        <v>0</v>
      </c>
      <c r="K915" s="85" t="b">
        <v>0</v>
      </c>
      <c r="L915" s="85" t="b">
        <v>0</v>
      </c>
    </row>
    <row r="916" spans="1:12" ht="15">
      <c r="A916" s="85" t="s">
        <v>5031</v>
      </c>
      <c r="B916" s="85" t="s">
        <v>4086</v>
      </c>
      <c r="C916" s="85">
        <v>3</v>
      </c>
      <c r="D916" s="118">
        <v>0.004969516351814911</v>
      </c>
      <c r="E916" s="118">
        <v>2.1595671932336202</v>
      </c>
      <c r="F916" s="85" t="s">
        <v>3882</v>
      </c>
      <c r="G916" s="85" t="b">
        <v>0</v>
      </c>
      <c r="H916" s="85" t="b">
        <v>0</v>
      </c>
      <c r="I916" s="85" t="b">
        <v>0</v>
      </c>
      <c r="J916" s="85" t="b">
        <v>0</v>
      </c>
      <c r="K916" s="85" t="b">
        <v>0</v>
      </c>
      <c r="L916" s="85" t="b">
        <v>0</v>
      </c>
    </row>
    <row r="917" spans="1:12" ht="15">
      <c r="A917" s="85" t="s">
        <v>4086</v>
      </c>
      <c r="B917" s="85" t="s">
        <v>4011</v>
      </c>
      <c r="C917" s="85">
        <v>3</v>
      </c>
      <c r="D917" s="118">
        <v>0.004969516351814911</v>
      </c>
      <c r="E917" s="118">
        <v>1.937718443617264</v>
      </c>
      <c r="F917" s="85" t="s">
        <v>3882</v>
      </c>
      <c r="G917" s="85" t="b">
        <v>0</v>
      </c>
      <c r="H917" s="85" t="b">
        <v>0</v>
      </c>
      <c r="I917" s="85" t="b">
        <v>0</v>
      </c>
      <c r="J917" s="85" t="b">
        <v>0</v>
      </c>
      <c r="K917" s="85" t="b">
        <v>1</v>
      </c>
      <c r="L917" s="85" t="b">
        <v>0</v>
      </c>
    </row>
    <row r="918" spans="1:12" ht="15">
      <c r="A918" s="85" t="s">
        <v>4011</v>
      </c>
      <c r="B918" s="85" t="s">
        <v>4847</v>
      </c>
      <c r="C918" s="85">
        <v>3</v>
      </c>
      <c r="D918" s="118">
        <v>0.004969516351814911</v>
      </c>
      <c r="E918" s="118">
        <v>1.7335984609613393</v>
      </c>
      <c r="F918" s="85" t="s">
        <v>3882</v>
      </c>
      <c r="G918" s="85" t="b">
        <v>0</v>
      </c>
      <c r="H918" s="85" t="b">
        <v>1</v>
      </c>
      <c r="I918" s="85" t="b">
        <v>0</v>
      </c>
      <c r="J918" s="85" t="b">
        <v>0</v>
      </c>
      <c r="K918" s="85" t="b">
        <v>0</v>
      </c>
      <c r="L918" s="85" t="b">
        <v>0</v>
      </c>
    </row>
    <row r="919" spans="1:12" ht="15">
      <c r="A919" s="85" t="s">
        <v>4847</v>
      </c>
      <c r="B919" s="85" t="s">
        <v>4930</v>
      </c>
      <c r="C919" s="85">
        <v>3</v>
      </c>
      <c r="D919" s="118">
        <v>0.004969516351814911</v>
      </c>
      <c r="E919" s="118">
        <v>1.9554472105776954</v>
      </c>
      <c r="F919" s="85" t="s">
        <v>3882</v>
      </c>
      <c r="G919" s="85" t="b">
        <v>0</v>
      </c>
      <c r="H919" s="85" t="b">
        <v>0</v>
      </c>
      <c r="I919" s="85" t="b">
        <v>0</v>
      </c>
      <c r="J919" s="85" t="b">
        <v>0</v>
      </c>
      <c r="K919" s="85" t="b">
        <v>0</v>
      </c>
      <c r="L919" s="85" t="b">
        <v>0</v>
      </c>
    </row>
    <row r="920" spans="1:12" ht="15">
      <c r="A920" s="85" t="s">
        <v>4930</v>
      </c>
      <c r="B920" s="85" t="s">
        <v>4846</v>
      </c>
      <c r="C920" s="85">
        <v>3</v>
      </c>
      <c r="D920" s="118">
        <v>0.004969516351814911</v>
      </c>
      <c r="E920" s="118">
        <v>2.381415942849977</v>
      </c>
      <c r="F920" s="85" t="s">
        <v>3882</v>
      </c>
      <c r="G920" s="85" t="b">
        <v>0</v>
      </c>
      <c r="H920" s="85" t="b">
        <v>0</v>
      </c>
      <c r="I920" s="85" t="b">
        <v>0</v>
      </c>
      <c r="J920" s="85" t="b">
        <v>0</v>
      </c>
      <c r="K920" s="85" t="b">
        <v>0</v>
      </c>
      <c r="L920" s="85" t="b">
        <v>0</v>
      </c>
    </row>
    <row r="921" spans="1:12" ht="15">
      <c r="A921" s="85" t="s">
        <v>4846</v>
      </c>
      <c r="B921" s="85" t="s">
        <v>4840</v>
      </c>
      <c r="C921" s="85">
        <v>3</v>
      </c>
      <c r="D921" s="118">
        <v>0.004969516351814911</v>
      </c>
      <c r="E921" s="118">
        <v>2.381415942849977</v>
      </c>
      <c r="F921" s="85" t="s">
        <v>3882</v>
      </c>
      <c r="G921" s="85" t="b">
        <v>0</v>
      </c>
      <c r="H921" s="85" t="b">
        <v>0</v>
      </c>
      <c r="I921" s="85" t="b">
        <v>0</v>
      </c>
      <c r="J921" s="85" t="b">
        <v>0</v>
      </c>
      <c r="K921" s="85" t="b">
        <v>0</v>
      </c>
      <c r="L921" s="85" t="b">
        <v>0</v>
      </c>
    </row>
    <row r="922" spans="1:12" ht="15">
      <c r="A922" s="85" t="s">
        <v>4840</v>
      </c>
      <c r="B922" s="85" t="s">
        <v>4847</v>
      </c>
      <c r="C922" s="85">
        <v>3</v>
      </c>
      <c r="D922" s="118">
        <v>0.004969516351814911</v>
      </c>
      <c r="E922" s="118">
        <v>1.9554472105776954</v>
      </c>
      <c r="F922" s="85" t="s">
        <v>3882</v>
      </c>
      <c r="G922" s="85" t="b">
        <v>0</v>
      </c>
      <c r="H922" s="85" t="b">
        <v>0</v>
      </c>
      <c r="I922" s="85" t="b">
        <v>0</v>
      </c>
      <c r="J922" s="85" t="b">
        <v>0</v>
      </c>
      <c r="K922" s="85" t="b">
        <v>0</v>
      </c>
      <c r="L922" s="85" t="b">
        <v>0</v>
      </c>
    </row>
    <row r="923" spans="1:12" ht="15">
      <c r="A923" s="85" t="s">
        <v>4847</v>
      </c>
      <c r="B923" s="85" t="s">
        <v>5032</v>
      </c>
      <c r="C923" s="85">
        <v>3</v>
      </c>
      <c r="D923" s="118">
        <v>0.004969516351814911</v>
      </c>
      <c r="E923" s="118">
        <v>1.9554472105776954</v>
      </c>
      <c r="F923" s="85" t="s">
        <v>3882</v>
      </c>
      <c r="G923" s="85" t="b">
        <v>0</v>
      </c>
      <c r="H923" s="85" t="b">
        <v>0</v>
      </c>
      <c r="I923" s="85" t="b">
        <v>0</v>
      </c>
      <c r="J923" s="85" t="b">
        <v>0</v>
      </c>
      <c r="K923" s="85" t="b">
        <v>0</v>
      </c>
      <c r="L923" s="85" t="b">
        <v>0</v>
      </c>
    </row>
    <row r="924" spans="1:12" ht="15">
      <c r="A924" s="85" t="s">
        <v>4886</v>
      </c>
      <c r="B924" s="85" t="s">
        <v>5186</v>
      </c>
      <c r="C924" s="85">
        <v>3</v>
      </c>
      <c r="D924" s="118">
        <v>0.004969516351814911</v>
      </c>
      <c r="E924" s="118">
        <v>1.9554472105776954</v>
      </c>
      <c r="F924" s="85" t="s">
        <v>3882</v>
      </c>
      <c r="G924" s="85" t="b">
        <v>0</v>
      </c>
      <c r="H924" s="85" t="b">
        <v>0</v>
      </c>
      <c r="I924" s="85" t="b">
        <v>0</v>
      </c>
      <c r="J924" s="85" t="b">
        <v>0</v>
      </c>
      <c r="K924" s="85" t="b">
        <v>0</v>
      </c>
      <c r="L924" s="85" t="b">
        <v>0</v>
      </c>
    </row>
    <row r="925" spans="1:12" ht="15">
      <c r="A925" s="85" t="s">
        <v>322</v>
      </c>
      <c r="B925" s="85" t="s">
        <v>5071</v>
      </c>
      <c r="C925" s="85">
        <v>3</v>
      </c>
      <c r="D925" s="118">
        <v>0.004969516351814911</v>
      </c>
      <c r="E925" s="118">
        <v>2.381415942849977</v>
      </c>
      <c r="F925" s="85" t="s">
        <v>3882</v>
      </c>
      <c r="G925" s="85" t="b">
        <v>0</v>
      </c>
      <c r="H925" s="85" t="b">
        <v>0</v>
      </c>
      <c r="I925" s="85" t="b">
        <v>0</v>
      </c>
      <c r="J925" s="85" t="b">
        <v>0</v>
      </c>
      <c r="K925" s="85" t="b">
        <v>0</v>
      </c>
      <c r="L925" s="85" t="b">
        <v>0</v>
      </c>
    </row>
    <row r="926" spans="1:12" ht="15">
      <c r="A926" s="85" t="s">
        <v>5032</v>
      </c>
      <c r="B926" s="85" t="s">
        <v>5237</v>
      </c>
      <c r="C926" s="85">
        <v>2</v>
      </c>
      <c r="D926" s="118">
        <v>0.003763948824527946</v>
      </c>
      <c r="E926" s="118">
        <v>2.5575072019056577</v>
      </c>
      <c r="F926" s="85" t="s">
        <v>3882</v>
      </c>
      <c r="G926" s="85" t="b">
        <v>0</v>
      </c>
      <c r="H926" s="85" t="b">
        <v>0</v>
      </c>
      <c r="I926" s="85" t="b">
        <v>0</v>
      </c>
      <c r="J926" s="85" t="b">
        <v>0</v>
      </c>
      <c r="K926" s="85" t="b">
        <v>0</v>
      </c>
      <c r="L926" s="85" t="b">
        <v>0</v>
      </c>
    </row>
    <row r="927" spans="1:12" ht="15">
      <c r="A927" s="85" t="s">
        <v>5237</v>
      </c>
      <c r="B927" s="85" t="s">
        <v>5238</v>
      </c>
      <c r="C927" s="85">
        <v>2</v>
      </c>
      <c r="D927" s="118">
        <v>0.003763948824527946</v>
      </c>
      <c r="E927" s="118">
        <v>2.5575072019056577</v>
      </c>
      <c r="F927" s="85" t="s">
        <v>3882</v>
      </c>
      <c r="G927" s="85" t="b">
        <v>0</v>
      </c>
      <c r="H927" s="85" t="b">
        <v>0</v>
      </c>
      <c r="I927" s="85" t="b">
        <v>0</v>
      </c>
      <c r="J927" s="85" t="b">
        <v>0</v>
      </c>
      <c r="K927" s="85" t="b">
        <v>0</v>
      </c>
      <c r="L927" s="85" t="b">
        <v>0</v>
      </c>
    </row>
    <row r="928" spans="1:12" ht="15">
      <c r="A928" s="85" t="s">
        <v>5238</v>
      </c>
      <c r="B928" s="85" t="s">
        <v>4084</v>
      </c>
      <c r="C928" s="85">
        <v>2</v>
      </c>
      <c r="D928" s="118">
        <v>0.003763948824527946</v>
      </c>
      <c r="E928" s="118">
        <v>1.2352879071717386</v>
      </c>
      <c r="F928" s="85" t="s">
        <v>3882</v>
      </c>
      <c r="G928" s="85" t="b">
        <v>0</v>
      </c>
      <c r="H928" s="85" t="b">
        <v>0</v>
      </c>
      <c r="I928" s="85" t="b">
        <v>0</v>
      </c>
      <c r="J928" s="85" t="b">
        <v>0</v>
      </c>
      <c r="K928" s="85" t="b">
        <v>0</v>
      </c>
      <c r="L928" s="85" t="b">
        <v>0</v>
      </c>
    </row>
    <row r="929" spans="1:12" ht="15">
      <c r="A929" s="85" t="s">
        <v>4084</v>
      </c>
      <c r="B929" s="85" t="s">
        <v>5125</v>
      </c>
      <c r="C929" s="85">
        <v>2</v>
      </c>
      <c r="D929" s="118">
        <v>0.003763948824527946</v>
      </c>
      <c r="E929" s="118">
        <v>1.3400232576917517</v>
      </c>
      <c r="F929" s="85" t="s">
        <v>3882</v>
      </c>
      <c r="G929" s="85" t="b">
        <v>0</v>
      </c>
      <c r="H929" s="85" t="b">
        <v>0</v>
      </c>
      <c r="I929" s="85" t="b">
        <v>0</v>
      </c>
      <c r="J929" s="85" t="b">
        <v>0</v>
      </c>
      <c r="K929" s="85" t="b">
        <v>0</v>
      </c>
      <c r="L929" s="85" t="b">
        <v>0</v>
      </c>
    </row>
    <row r="930" spans="1:12" ht="15">
      <c r="A930" s="85" t="s">
        <v>5125</v>
      </c>
      <c r="B930" s="85" t="s">
        <v>5239</v>
      </c>
      <c r="C930" s="85">
        <v>2</v>
      </c>
      <c r="D930" s="118">
        <v>0.003763948824527946</v>
      </c>
      <c r="E930" s="118">
        <v>2.5575072019056577</v>
      </c>
      <c r="F930" s="85" t="s">
        <v>3882</v>
      </c>
      <c r="G930" s="85" t="b">
        <v>0</v>
      </c>
      <c r="H930" s="85" t="b">
        <v>0</v>
      </c>
      <c r="I930" s="85" t="b">
        <v>0</v>
      </c>
      <c r="J930" s="85" t="b">
        <v>0</v>
      </c>
      <c r="K930" s="85" t="b">
        <v>0</v>
      </c>
      <c r="L930" s="85" t="b">
        <v>0</v>
      </c>
    </row>
    <row r="931" spans="1:12" ht="15">
      <c r="A931" s="85" t="s">
        <v>5239</v>
      </c>
      <c r="B931" s="85" t="s">
        <v>5240</v>
      </c>
      <c r="C931" s="85">
        <v>2</v>
      </c>
      <c r="D931" s="118">
        <v>0.003763948824527946</v>
      </c>
      <c r="E931" s="118">
        <v>2.5575072019056577</v>
      </c>
      <c r="F931" s="85" t="s">
        <v>3882</v>
      </c>
      <c r="G931" s="85" t="b">
        <v>0</v>
      </c>
      <c r="H931" s="85" t="b">
        <v>0</v>
      </c>
      <c r="I931" s="85" t="b">
        <v>0</v>
      </c>
      <c r="J931" s="85" t="b">
        <v>0</v>
      </c>
      <c r="K931" s="85" t="b">
        <v>0</v>
      </c>
      <c r="L931" s="85" t="b">
        <v>0</v>
      </c>
    </row>
    <row r="932" spans="1:12" ht="15">
      <c r="A932" s="85" t="s">
        <v>353</v>
      </c>
      <c r="B932" s="85" t="s">
        <v>4887</v>
      </c>
      <c r="C932" s="85">
        <v>2</v>
      </c>
      <c r="D932" s="118">
        <v>0.003763948824527946</v>
      </c>
      <c r="E932" s="118">
        <v>2.381415942849977</v>
      </c>
      <c r="F932" s="85" t="s">
        <v>3882</v>
      </c>
      <c r="G932" s="85" t="b">
        <v>0</v>
      </c>
      <c r="H932" s="85" t="b">
        <v>0</v>
      </c>
      <c r="I932" s="85" t="b">
        <v>0</v>
      </c>
      <c r="J932" s="85" t="b">
        <v>0</v>
      </c>
      <c r="K932" s="85" t="b">
        <v>0</v>
      </c>
      <c r="L932" s="85" t="b">
        <v>0</v>
      </c>
    </row>
    <row r="933" spans="1:12" ht="15">
      <c r="A933" s="85" t="s">
        <v>4887</v>
      </c>
      <c r="B933" s="85" t="s">
        <v>4935</v>
      </c>
      <c r="C933" s="85">
        <v>2</v>
      </c>
      <c r="D933" s="118">
        <v>0.003763948824527946</v>
      </c>
      <c r="E933" s="118">
        <v>2.5575072019056577</v>
      </c>
      <c r="F933" s="85" t="s">
        <v>3882</v>
      </c>
      <c r="G933" s="85" t="b">
        <v>0</v>
      </c>
      <c r="H933" s="85" t="b">
        <v>0</v>
      </c>
      <c r="I933" s="85" t="b">
        <v>0</v>
      </c>
      <c r="J933" s="85" t="b">
        <v>0</v>
      </c>
      <c r="K933" s="85" t="b">
        <v>0</v>
      </c>
      <c r="L933" s="85" t="b">
        <v>0</v>
      </c>
    </row>
    <row r="934" spans="1:12" ht="15">
      <c r="A934" s="85" t="s">
        <v>4935</v>
      </c>
      <c r="B934" s="85" t="s">
        <v>4011</v>
      </c>
      <c r="C934" s="85">
        <v>2</v>
      </c>
      <c r="D934" s="118">
        <v>0.003763948824527946</v>
      </c>
      <c r="E934" s="118">
        <v>2.1595671932336202</v>
      </c>
      <c r="F934" s="85" t="s">
        <v>3882</v>
      </c>
      <c r="G934" s="85" t="b">
        <v>0</v>
      </c>
      <c r="H934" s="85" t="b">
        <v>0</v>
      </c>
      <c r="I934" s="85" t="b">
        <v>0</v>
      </c>
      <c r="J934" s="85" t="b">
        <v>0</v>
      </c>
      <c r="K934" s="85" t="b">
        <v>1</v>
      </c>
      <c r="L934" s="85" t="b">
        <v>0</v>
      </c>
    </row>
    <row r="935" spans="1:12" ht="15">
      <c r="A935" s="85" t="s">
        <v>4011</v>
      </c>
      <c r="B935" s="85" t="s">
        <v>4085</v>
      </c>
      <c r="C935" s="85">
        <v>2</v>
      </c>
      <c r="D935" s="118">
        <v>0.003763948824527946</v>
      </c>
      <c r="E935" s="118">
        <v>1.8585371975696392</v>
      </c>
      <c r="F935" s="85" t="s">
        <v>3882</v>
      </c>
      <c r="G935" s="85" t="b">
        <v>0</v>
      </c>
      <c r="H935" s="85" t="b">
        <v>1</v>
      </c>
      <c r="I935" s="85" t="b">
        <v>0</v>
      </c>
      <c r="J935" s="85" t="b">
        <v>0</v>
      </c>
      <c r="K935" s="85" t="b">
        <v>0</v>
      </c>
      <c r="L935" s="85" t="b">
        <v>0</v>
      </c>
    </row>
    <row r="936" spans="1:12" ht="15">
      <c r="A936" s="85" t="s">
        <v>4085</v>
      </c>
      <c r="B936" s="85" t="s">
        <v>4972</v>
      </c>
      <c r="C936" s="85">
        <v>2</v>
      </c>
      <c r="D936" s="118">
        <v>0.003763948824527946</v>
      </c>
      <c r="E936" s="118">
        <v>2.256477206241677</v>
      </c>
      <c r="F936" s="85" t="s">
        <v>3882</v>
      </c>
      <c r="G936" s="85" t="b">
        <v>0</v>
      </c>
      <c r="H936" s="85" t="b">
        <v>0</v>
      </c>
      <c r="I936" s="85" t="b">
        <v>0</v>
      </c>
      <c r="J936" s="85" t="b">
        <v>0</v>
      </c>
      <c r="K936" s="85" t="b">
        <v>0</v>
      </c>
      <c r="L936" s="85" t="b">
        <v>0</v>
      </c>
    </row>
    <row r="937" spans="1:12" ht="15">
      <c r="A937" s="85" t="s">
        <v>4972</v>
      </c>
      <c r="B937" s="85" t="s">
        <v>4086</v>
      </c>
      <c r="C937" s="85">
        <v>2</v>
      </c>
      <c r="D937" s="118">
        <v>0.003763948824527946</v>
      </c>
      <c r="E937" s="118">
        <v>2.1595671932336202</v>
      </c>
      <c r="F937" s="85" t="s">
        <v>3882</v>
      </c>
      <c r="G937" s="85" t="b">
        <v>0</v>
      </c>
      <c r="H937" s="85" t="b">
        <v>0</v>
      </c>
      <c r="I937" s="85" t="b">
        <v>0</v>
      </c>
      <c r="J937" s="85" t="b">
        <v>0</v>
      </c>
      <c r="K937" s="85" t="b">
        <v>0</v>
      </c>
      <c r="L937" s="85" t="b">
        <v>0</v>
      </c>
    </row>
    <row r="938" spans="1:12" ht="15">
      <c r="A938" s="85" t="s">
        <v>4086</v>
      </c>
      <c r="B938" s="85" t="s">
        <v>4973</v>
      </c>
      <c r="C938" s="85">
        <v>2</v>
      </c>
      <c r="D938" s="118">
        <v>0.003763948824527946</v>
      </c>
      <c r="E938" s="118">
        <v>2.1595671932336202</v>
      </c>
      <c r="F938" s="85" t="s">
        <v>3882</v>
      </c>
      <c r="G938" s="85" t="b">
        <v>0</v>
      </c>
      <c r="H938" s="85" t="b">
        <v>0</v>
      </c>
      <c r="I938" s="85" t="b">
        <v>0</v>
      </c>
      <c r="J938" s="85" t="b">
        <v>0</v>
      </c>
      <c r="K938" s="85" t="b">
        <v>0</v>
      </c>
      <c r="L938" s="85" t="b">
        <v>0</v>
      </c>
    </row>
    <row r="939" spans="1:12" ht="15">
      <c r="A939" s="85" t="s">
        <v>4973</v>
      </c>
      <c r="B939" s="85" t="s">
        <v>4974</v>
      </c>
      <c r="C939" s="85">
        <v>2</v>
      </c>
      <c r="D939" s="118">
        <v>0.003763948824527946</v>
      </c>
      <c r="E939" s="118">
        <v>2.5575072019056577</v>
      </c>
      <c r="F939" s="85" t="s">
        <v>3882</v>
      </c>
      <c r="G939" s="85" t="b">
        <v>0</v>
      </c>
      <c r="H939" s="85" t="b">
        <v>0</v>
      </c>
      <c r="I939" s="85" t="b">
        <v>0</v>
      </c>
      <c r="J939" s="85" t="b">
        <v>0</v>
      </c>
      <c r="K939" s="85" t="b">
        <v>0</v>
      </c>
      <c r="L939" s="85" t="b">
        <v>0</v>
      </c>
    </row>
    <row r="940" spans="1:12" ht="15">
      <c r="A940" s="85" t="s">
        <v>4974</v>
      </c>
      <c r="B940" s="85" t="s">
        <v>4936</v>
      </c>
      <c r="C940" s="85">
        <v>2</v>
      </c>
      <c r="D940" s="118">
        <v>0.003763948824527946</v>
      </c>
      <c r="E940" s="118">
        <v>2.5575072019056577</v>
      </c>
      <c r="F940" s="85" t="s">
        <v>3882</v>
      </c>
      <c r="G940" s="85" t="b">
        <v>0</v>
      </c>
      <c r="H940" s="85" t="b">
        <v>0</v>
      </c>
      <c r="I940" s="85" t="b">
        <v>0</v>
      </c>
      <c r="J940" s="85" t="b">
        <v>0</v>
      </c>
      <c r="K940" s="85" t="b">
        <v>0</v>
      </c>
      <c r="L940" s="85" t="b">
        <v>0</v>
      </c>
    </row>
    <row r="941" spans="1:12" ht="15">
      <c r="A941" s="85" t="s">
        <v>4936</v>
      </c>
      <c r="B941" s="85" t="s">
        <v>4848</v>
      </c>
      <c r="C941" s="85">
        <v>2</v>
      </c>
      <c r="D941" s="118">
        <v>0.003763948824527946</v>
      </c>
      <c r="E941" s="118">
        <v>2.5575072019056577</v>
      </c>
      <c r="F941" s="85" t="s">
        <v>3882</v>
      </c>
      <c r="G941" s="85" t="b">
        <v>0</v>
      </c>
      <c r="H941" s="85" t="b">
        <v>0</v>
      </c>
      <c r="I941" s="85" t="b">
        <v>0</v>
      </c>
      <c r="J941" s="85" t="b">
        <v>0</v>
      </c>
      <c r="K941" s="85" t="b">
        <v>0</v>
      </c>
      <c r="L941" s="85" t="b">
        <v>0</v>
      </c>
    </row>
    <row r="942" spans="1:12" ht="15">
      <c r="A942" s="85" t="s">
        <v>4848</v>
      </c>
      <c r="B942" s="85" t="s">
        <v>4975</v>
      </c>
      <c r="C942" s="85">
        <v>2</v>
      </c>
      <c r="D942" s="118">
        <v>0.003763948824527946</v>
      </c>
      <c r="E942" s="118">
        <v>2.5575072019056577</v>
      </c>
      <c r="F942" s="85" t="s">
        <v>3882</v>
      </c>
      <c r="G942" s="85" t="b">
        <v>0</v>
      </c>
      <c r="H942" s="85" t="b">
        <v>0</v>
      </c>
      <c r="I942" s="85" t="b">
        <v>0</v>
      </c>
      <c r="J942" s="85" t="b">
        <v>0</v>
      </c>
      <c r="K942" s="85" t="b">
        <v>0</v>
      </c>
      <c r="L942" s="85" t="b">
        <v>0</v>
      </c>
    </row>
    <row r="943" spans="1:12" ht="15">
      <c r="A943" s="85" t="s">
        <v>4975</v>
      </c>
      <c r="B943" s="85" t="s">
        <v>5034</v>
      </c>
      <c r="C943" s="85">
        <v>2</v>
      </c>
      <c r="D943" s="118">
        <v>0.003763948824527946</v>
      </c>
      <c r="E943" s="118">
        <v>2.5575072019056577</v>
      </c>
      <c r="F943" s="85" t="s">
        <v>3882</v>
      </c>
      <c r="G943" s="85" t="b">
        <v>0</v>
      </c>
      <c r="H943" s="85" t="b">
        <v>0</v>
      </c>
      <c r="I943" s="85" t="b">
        <v>0</v>
      </c>
      <c r="J943" s="85" t="b">
        <v>0</v>
      </c>
      <c r="K943" s="85" t="b">
        <v>0</v>
      </c>
      <c r="L943" s="85" t="b">
        <v>0</v>
      </c>
    </row>
    <row r="944" spans="1:12" ht="15">
      <c r="A944" s="85" t="s">
        <v>4835</v>
      </c>
      <c r="B944" s="85" t="s">
        <v>5372</v>
      </c>
      <c r="C944" s="85">
        <v>2</v>
      </c>
      <c r="D944" s="118">
        <v>0.003763948824527946</v>
      </c>
      <c r="E944" s="118">
        <v>1.817144512411414</v>
      </c>
      <c r="F944" s="85" t="s">
        <v>3882</v>
      </c>
      <c r="G944" s="85" t="b">
        <v>0</v>
      </c>
      <c r="H944" s="85" t="b">
        <v>0</v>
      </c>
      <c r="I944" s="85" t="b">
        <v>0</v>
      </c>
      <c r="J944" s="85" t="b">
        <v>0</v>
      </c>
      <c r="K944" s="85" t="b">
        <v>0</v>
      </c>
      <c r="L944" s="85" t="b">
        <v>0</v>
      </c>
    </row>
    <row r="945" spans="1:12" ht="15">
      <c r="A945" s="85" t="s">
        <v>5372</v>
      </c>
      <c r="B945" s="85" t="s">
        <v>4847</v>
      </c>
      <c r="C945" s="85">
        <v>2</v>
      </c>
      <c r="D945" s="118">
        <v>0.003763948824527946</v>
      </c>
      <c r="E945" s="118">
        <v>1.9554472105776954</v>
      </c>
      <c r="F945" s="85" t="s">
        <v>3882</v>
      </c>
      <c r="G945" s="85" t="b">
        <v>0</v>
      </c>
      <c r="H945" s="85" t="b">
        <v>0</v>
      </c>
      <c r="I945" s="85" t="b">
        <v>0</v>
      </c>
      <c r="J945" s="85" t="b">
        <v>0</v>
      </c>
      <c r="K945" s="85" t="b">
        <v>0</v>
      </c>
      <c r="L945" s="85" t="b">
        <v>0</v>
      </c>
    </row>
    <row r="946" spans="1:12" ht="15">
      <c r="A946" s="85" t="s">
        <v>4847</v>
      </c>
      <c r="B946" s="85" t="s">
        <v>4865</v>
      </c>
      <c r="C946" s="85">
        <v>2</v>
      </c>
      <c r="D946" s="118">
        <v>0.003763948824527946</v>
      </c>
      <c r="E946" s="118">
        <v>1.9554472105776954</v>
      </c>
      <c r="F946" s="85" t="s">
        <v>3882</v>
      </c>
      <c r="G946" s="85" t="b">
        <v>0</v>
      </c>
      <c r="H946" s="85" t="b">
        <v>0</v>
      </c>
      <c r="I946" s="85" t="b">
        <v>0</v>
      </c>
      <c r="J946" s="85" t="b">
        <v>0</v>
      </c>
      <c r="K946" s="85" t="b">
        <v>0</v>
      </c>
      <c r="L946" s="85" t="b">
        <v>0</v>
      </c>
    </row>
    <row r="947" spans="1:12" ht="15">
      <c r="A947" s="85" t="s">
        <v>4865</v>
      </c>
      <c r="B947" s="85" t="s">
        <v>453</v>
      </c>
      <c r="C947" s="85">
        <v>2</v>
      </c>
      <c r="D947" s="118">
        <v>0.003763948824527946</v>
      </c>
      <c r="E947" s="118">
        <v>2.5575072019056577</v>
      </c>
      <c r="F947" s="85" t="s">
        <v>3882</v>
      </c>
      <c r="G947" s="85" t="b">
        <v>0</v>
      </c>
      <c r="H947" s="85" t="b">
        <v>0</v>
      </c>
      <c r="I947" s="85" t="b">
        <v>0</v>
      </c>
      <c r="J947" s="85" t="b">
        <v>0</v>
      </c>
      <c r="K947" s="85" t="b">
        <v>0</v>
      </c>
      <c r="L947" s="85" t="b">
        <v>0</v>
      </c>
    </row>
    <row r="948" spans="1:12" ht="15">
      <c r="A948" s="85" t="s">
        <v>453</v>
      </c>
      <c r="B948" s="85" t="s">
        <v>328</v>
      </c>
      <c r="C948" s="85">
        <v>2</v>
      </c>
      <c r="D948" s="118">
        <v>0.003763948824527946</v>
      </c>
      <c r="E948" s="118">
        <v>2.5575072019056577</v>
      </c>
      <c r="F948" s="85" t="s">
        <v>3882</v>
      </c>
      <c r="G948" s="85" t="b">
        <v>0</v>
      </c>
      <c r="H948" s="85" t="b">
        <v>0</v>
      </c>
      <c r="I948" s="85" t="b">
        <v>0</v>
      </c>
      <c r="J948" s="85" t="b">
        <v>0</v>
      </c>
      <c r="K948" s="85" t="b">
        <v>0</v>
      </c>
      <c r="L948" s="85" t="b">
        <v>0</v>
      </c>
    </row>
    <row r="949" spans="1:12" ht="15">
      <c r="A949" s="85" t="s">
        <v>328</v>
      </c>
      <c r="B949" s="85" t="s">
        <v>5373</v>
      </c>
      <c r="C949" s="85">
        <v>2</v>
      </c>
      <c r="D949" s="118">
        <v>0.003763948824527946</v>
      </c>
      <c r="E949" s="118">
        <v>2.5575072019056577</v>
      </c>
      <c r="F949" s="85" t="s">
        <v>3882</v>
      </c>
      <c r="G949" s="85" t="b">
        <v>0</v>
      </c>
      <c r="H949" s="85" t="b">
        <v>0</v>
      </c>
      <c r="I949" s="85" t="b">
        <v>0</v>
      </c>
      <c r="J949" s="85" t="b">
        <v>0</v>
      </c>
      <c r="K949" s="85" t="b">
        <v>0</v>
      </c>
      <c r="L949" s="85" t="b">
        <v>0</v>
      </c>
    </row>
    <row r="950" spans="1:12" ht="15">
      <c r="A950" s="85" t="s">
        <v>5373</v>
      </c>
      <c r="B950" s="85" t="s">
        <v>4853</v>
      </c>
      <c r="C950" s="85">
        <v>2</v>
      </c>
      <c r="D950" s="118">
        <v>0.003763948824527946</v>
      </c>
      <c r="E950" s="118">
        <v>2.5575072019056577</v>
      </c>
      <c r="F950" s="85" t="s">
        <v>3882</v>
      </c>
      <c r="G950" s="85" t="b">
        <v>0</v>
      </c>
      <c r="H950" s="85" t="b">
        <v>0</v>
      </c>
      <c r="I950" s="85" t="b">
        <v>0</v>
      </c>
      <c r="J950" s="85" t="b">
        <v>0</v>
      </c>
      <c r="K950" s="85" t="b">
        <v>0</v>
      </c>
      <c r="L950" s="85" t="b">
        <v>0</v>
      </c>
    </row>
    <row r="951" spans="1:12" ht="15">
      <c r="A951" s="85" t="s">
        <v>4853</v>
      </c>
      <c r="B951" s="85" t="s">
        <v>4116</v>
      </c>
      <c r="C951" s="85">
        <v>2</v>
      </c>
      <c r="D951" s="118">
        <v>0.003763948824527946</v>
      </c>
      <c r="E951" s="118">
        <v>2.5575072019056577</v>
      </c>
      <c r="F951" s="85" t="s">
        <v>3882</v>
      </c>
      <c r="G951" s="85" t="b">
        <v>0</v>
      </c>
      <c r="H951" s="85" t="b">
        <v>0</v>
      </c>
      <c r="I951" s="85" t="b">
        <v>0</v>
      </c>
      <c r="J951" s="85" t="b">
        <v>0</v>
      </c>
      <c r="K951" s="85" t="b">
        <v>0</v>
      </c>
      <c r="L951" s="85" t="b">
        <v>0</v>
      </c>
    </row>
    <row r="952" spans="1:12" ht="15">
      <c r="A952" s="85" t="s">
        <v>4116</v>
      </c>
      <c r="B952" s="85" t="s">
        <v>4950</v>
      </c>
      <c r="C952" s="85">
        <v>2</v>
      </c>
      <c r="D952" s="118">
        <v>0.003763948824527946</v>
      </c>
      <c r="E952" s="118">
        <v>2.1595671932336202</v>
      </c>
      <c r="F952" s="85" t="s">
        <v>3882</v>
      </c>
      <c r="G952" s="85" t="b">
        <v>0</v>
      </c>
      <c r="H952" s="85" t="b">
        <v>0</v>
      </c>
      <c r="I952" s="85" t="b">
        <v>0</v>
      </c>
      <c r="J952" s="85" t="b">
        <v>0</v>
      </c>
      <c r="K952" s="85" t="b">
        <v>0</v>
      </c>
      <c r="L952" s="85" t="b">
        <v>0</v>
      </c>
    </row>
    <row r="953" spans="1:12" ht="15">
      <c r="A953" s="85" t="s">
        <v>4842</v>
      </c>
      <c r="B953" s="85" t="s">
        <v>4914</v>
      </c>
      <c r="C953" s="85">
        <v>2</v>
      </c>
      <c r="D953" s="118">
        <v>0.003763948824527946</v>
      </c>
      <c r="E953" s="118">
        <v>2.013439157555382</v>
      </c>
      <c r="F953" s="85" t="s">
        <v>3882</v>
      </c>
      <c r="G953" s="85" t="b">
        <v>0</v>
      </c>
      <c r="H953" s="85" t="b">
        <v>0</v>
      </c>
      <c r="I953" s="85" t="b">
        <v>0</v>
      </c>
      <c r="J953" s="85" t="b">
        <v>0</v>
      </c>
      <c r="K953" s="85" t="b">
        <v>0</v>
      </c>
      <c r="L953" s="85" t="b">
        <v>0</v>
      </c>
    </row>
    <row r="954" spans="1:12" ht="15">
      <c r="A954" s="85" t="s">
        <v>4914</v>
      </c>
      <c r="B954" s="85" t="s">
        <v>5155</v>
      </c>
      <c r="C954" s="85">
        <v>2</v>
      </c>
      <c r="D954" s="118">
        <v>0.003763948824527946</v>
      </c>
      <c r="E954" s="118">
        <v>2.5575072019056577</v>
      </c>
      <c r="F954" s="85" t="s">
        <v>3882</v>
      </c>
      <c r="G954" s="85" t="b">
        <v>0</v>
      </c>
      <c r="H954" s="85" t="b">
        <v>0</v>
      </c>
      <c r="I954" s="85" t="b">
        <v>0</v>
      </c>
      <c r="J954" s="85" t="b">
        <v>0</v>
      </c>
      <c r="K954" s="85" t="b">
        <v>0</v>
      </c>
      <c r="L954" s="85" t="b">
        <v>0</v>
      </c>
    </row>
    <row r="955" spans="1:12" ht="15">
      <c r="A955" s="85" t="s">
        <v>4835</v>
      </c>
      <c r="B955" s="85" t="s">
        <v>4159</v>
      </c>
      <c r="C955" s="85">
        <v>2</v>
      </c>
      <c r="D955" s="118">
        <v>0.003763948824527946</v>
      </c>
      <c r="E955" s="118">
        <v>1.5161145167474328</v>
      </c>
      <c r="F955" s="85" t="s">
        <v>3882</v>
      </c>
      <c r="G955" s="85" t="b">
        <v>0</v>
      </c>
      <c r="H955" s="85" t="b">
        <v>0</v>
      </c>
      <c r="I955" s="85" t="b">
        <v>0</v>
      </c>
      <c r="J955" s="85" t="b">
        <v>0</v>
      </c>
      <c r="K955" s="85" t="b">
        <v>0</v>
      </c>
      <c r="L955" s="85" t="b">
        <v>0</v>
      </c>
    </row>
    <row r="956" spans="1:12" ht="15">
      <c r="A956" s="85" t="s">
        <v>4103</v>
      </c>
      <c r="B956" s="85" t="s">
        <v>4916</v>
      </c>
      <c r="C956" s="85">
        <v>7</v>
      </c>
      <c r="D956" s="118">
        <v>0.010753384682092599</v>
      </c>
      <c r="E956" s="118">
        <v>1.7781512503836436</v>
      </c>
      <c r="F956" s="85" t="s">
        <v>3883</v>
      </c>
      <c r="G956" s="85" t="b">
        <v>1</v>
      </c>
      <c r="H956" s="85" t="b">
        <v>0</v>
      </c>
      <c r="I956" s="85" t="b">
        <v>0</v>
      </c>
      <c r="J956" s="85" t="b">
        <v>0</v>
      </c>
      <c r="K956" s="85" t="b">
        <v>0</v>
      </c>
      <c r="L956" s="85" t="b">
        <v>0</v>
      </c>
    </row>
    <row r="957" spans="1:12" ht="15">
      <c r="A957" s="85" t="s">
        <v>4916</v>
      </c>
      <c r="B957" s="85" t="s">
        <v>4053</v>
      </c>
      <c r="C957" s="85">
        <v>7</v>
      </c>
      <c r="D957" s="118">
        <v>0.010753384682092599</v>
      </c>
      <c r="E957" s="118">
        <v>1.7781512503836436</v>
      </c>
      <c r="F957" s="85" t="s">
        <v>3883</v>
      </c>
      <c r="G957" s="85" t="b">
        <v>0</v>
      </c>
      <c r="H957" s="85" t="b">
        <v>0</v>
      </c>
      <c r="I957" s="85" t="b">
        <v>0</v>
      </c>
      <c r="J957" s="85" t="b">
        <v>0</v>
      </c>
      <c r="K957" s="85" t="b">
        <v>0</v>
      </c>
      <c r="L957" s="85" t="b">
        <v>0</v>
      </c>
    </row>
    <row r="958" spans="1:12" ht="15">
      <c r="A958" s="85" t="s">
        <v>4053</v>
      </c>
      <c r="B958" s="85" t="s">
        <v>4102</v>
      </c>
      <c r="C958" s="85">
        <v>7</v>
      </c>
      <c r="D958" s="118">
        <v>0.010753384682092599</v>
      </c>
      <c r="E958" s="118">
        <v>1.7201593034059568</v>
      </c>
      <c r="F958" s="85" t="s">
        <v>3883</v>
      </c>
      <c r="G958" s="85" t="b">
        <v>0</v>
      </c>
      <c r="H958" s="85" t="b">
        <v>0</v>
      </c>
      <c r="I958" s="85" t="b">
        <v>0</v>
      </c>
      <c r="J958" s="85" t="b">
        <v>0</v>
      </c>
      <c r="K958" s="85" t="b">
        <v>0</v>
      </c>
      <c r="L958" s="85" t="b">
        <v>0</v>
      </c>
    </row>
    <row r="959" spans="1:12" ht="15">
      <c r="A959" s="85" t="s">
        <v>4102</v>
      </c>
      <c r="B959" s="85" t="s">
        <v>4917</v>
      </c>
      <c r="C959" s="85">
        <v>7</v>
      </c>
      <c r="D959" s="118">
        <v>0.010753384682092599</v>
      </c>
      <c r="E959" s="118">
        <v>1.7201593034059568</v>
      </c>
      <c r="F959" s="85" t="s">
        <v>3883</v>
      </c>
      <c r="G959" s="85" t="b">
        <v>0</v>
      </c>
      <c r="H959" s="85" t="b">
        <v>0</v>
      </c>
      <c r="I959" s="85" t="b">
        <v>0</v>
      </c>
      <c r="J959" s="85" t="b">
        <v>0</v>
      </c>
      <c r="K959" s="85" t="b">
        <v>0</v>
      </c>
      <c r="L959" s="85" t="b">
        <v>0</v>
      </c>
    </row>
    <row r="960" spans="1:12" ht="15">
      <c r="A960" s="85" t="s">
        <v>4917</v>
      </c>
      <c r="B960" s="85" t="s">
        <v>4098</v>
      </c>
      <c r="C960" s="85">
        <v>7</v>
      </c>
      <c r="D960" s="118">
        <v>0.010753384682092599</v>
      </c>
      <c r="E960" s="118">
        <v>1.5818566052396754</v>
      </c>
      <c r="F960" s="85" t="s">
        <v>3883</v>
      </c>
      <c r="G960" s="85" t="b">
        <v>0</v>
      </c>
      <c r="H960" s="85" t="b">
        <v>0</v>
      </c>
      <c r="I960" s="85" t="b">
        <v>0</v>
      </c>
      <c r="J960" s="85" t="b">
        <v>0</v>
      </c>
      <c r="K960" s="85" t="b">
        <v>0</v>
      </c>
      <c r="L960" s="85" t="b">
        <v>0</v>
      </c>
    </row>
    <row r="961" spans="1:12" ht="15">
      <c r="A961" s="85" t="s">
        <v>4098</v>
      </c>
      <c r="B961" s="85" t="s">
        <v>4918</v>
      </c>
      <c r="C961" s="85">
        <v>7</v>
      </c>
      <c r="D961" s="118">
        <v>0.010753384682092599</v>
      </c>
      <c r="E961" s="118">
        <v>1.5818566052396754</v>
      </c>
      <c r="F961" s="85" t="s">
        <v>3883</v>
      </c>
      <c r="G961" s="85" t="b">
        <v>0</v>
      </c>
      <c r="H961" s="85" t="b">
        <v>0</v>
      </c>
      <c r="I961" s="85" t="b">
        <v>0</v>
      </c>
      <c r="J961" s="85" t="b">
        <v>0</v>
      </c>
      <c r="K961" s="85" t="b">
        <v>0</v>
      </c>
      <c r="L961" s="85" t="b">
        <v>0</v>
      </c>
    </row>
    <row r="962" spans="1:12" ht="15">
      <c r="A962" s="85" t="s">
        <v>4918</v>
      </c>
      <c r="B962" s="85" t="s">
        <v>4037</v>
      </c>
      <c r="C962" s="85">
        <v>7</v>
      </c>
      <c r="D962" s="118">
        <v>0.010753384682092599</v>
      </c>
      <c r="E962" s="118">
        <v>1.7201593034059568</v>
      </c>
      <c r="F962" s="85" t="s">
        <v>3883</v>
      </c>
      <c r="G962" s="85" t="b">
        <v>0</v>
      </c>
      <c r="H962" s="85" t="b">
        <v>0</v>
      </c>
      <c r="I962" s="85" t="b">
        <v>0</v>
      </c>
      <c r="J962" s="85" t="b">
        <v>0</v>
      </c>
      <c r="K962" s="85" t="b">
        <v>0</v>
      </c>
      <c r="L962" s="85" t="b">
        <v>0</v>
      </c>
    </row>
    <row r="963" spans="1:12" ht="15">
      <c r="A963" s="85" t="s">
        <v>4037</v>
      </c>
      <c r="B963" s="85" t="s">
        <v>4099</v>
      </c>
      <c r="C963" s="85">
        <v>7</v>
      </c>
      <c r="D963" s="118">
        <v>0.010753384682092599</v>
      </c>
      <c r="E963" s="118">
        <v>1.5238646582619886</v>
      </c>
      <c r="F963" s="85" t="s">
        <v>3883</v>
      </c>
      <c r="G963" s="85" t="b">
        <v>0</v>
      </c>
      <c r="H963" s="85" t="b">
        <v>0</v>
      </c>
      <c r="I963" s="85" t="b">
        <v>0</v>
      </c>
      <c r="J963" s="85" t="b">
        <v>0</v>
      </c>
      <c r="K963" s="85" t="b">
        <v>0</v>
      </c>
      <c r="L963" s="85" t="b">
        <v>0</v>
      </c>
    </row>
    <row r="964" spans="1:12" ht="15">
      <c r="A964" s="85" t="s">
        <v>4099</v>
      </c>
      <c r="B964" s="85" t="s">
        <v>4101</v>
      </c>
      <c r="C964" s="85">
        <v>7</v>
      </c>
      <c r="D964" s="118">
        <v>0.010753384682092599</v>
      </c>
      <c r="E964" s="118">
        <v>1.4727121358146074</v>
      </c>
      <c r="F964" s="85" t="s">
        <v>3883</v>
      </c>
      <c r="G964" s="85" t="b">
        <v>0</v>
      </c>
      <c r="H964" s="85" t="b">
        <v>0</v>
      </c>
      <c r="I964" s="85" t="b">
        <v>0</v>
      </c>
      <c r="J964" s="85" t="b">
        <v>0</v>
      </c>
      <c r="K964" s="85" t="b">
        <v>0</v>
      </c>
      <c r="L964" s="85" t="b">
        <v>0</v>
      </c>
    </row>
    <row r="965" spans="1:12" ht="15">
      <c r="A965" s="85" t="s">
        <v>4101</v>
      </c>
      <c r="B965" s="85" t="s">
        <v>4100</v>
      </c>
      <c r="C965" s="85">
        <v>7</v>
      </c>
      <c r="D965" s="118">
        <v>0.010753384682092599</v>
      </c>
      <c r="E965" s="118">
        <v>1.5141048209728325</v>
      </c>
      <c r="F965" s="85" t="s">
        <v>3883</v>
      </c>
      <c r="G965" s="85" t="b">
        <v>0</v>
      </c>
      <c r="H965" s="85" t="b">
        <v>0</v>
      </c>
      <c r="I965" s="85" t="b">
        <v>0</v>
      </c>
      <c r="J965" s="85" t="b">
        <v>0</v>
      </c>
      <c r="K965" s="85" t="b">
        <v>0</v>
      </c>
      <c r="L965" s="85" t="b">
        <v>0</v>
      </c>
    </row>
    <row r="966" spans="1:12" ht="15">
      <c r="A966" s="85" t="s">
        <v>353</v>
      </c>
      <c r="B966" s="85" t="s">
        <v>4103</v>
      </c>
      <c r="C966" s="85">
        <v>6</v>
      </c>
      <c r="D966" s="118">
        <v>0.01010000167868086</v>
      </c>
      <c r="E966" s="118">
        <v>1.3679767852945943</v>
      </c>
      <c r="F966" s="85" t="s">
        <v>3883</v>
      </c>
      <c r="G966" s="85" t="b">
        <v>0</v>
      </c>
      <c r="H966" s="85" t="b">
        <v>0</v>
      </c>
      <c r="I966" s="85" t="b">
        <v>0</v>
      </c>
      <c r="J966" s="85" t="b">
        <v>1</v>
      </c>
      <c r="K966" s="85" t="b">
        <v>0</v>
      </c>
      <c r="L966" s="85" t="b">
        <v>0</v>
      </c>
    </row>
    <row r="967" spans="1:12" ht="15">
      <c r="A967" s="85" t="s">
        <v>4100</v>
      </c>
      <c r="B967" s="85" t="s">
        <v>4942</v>
      </c>
      <c r="C967" s="85">
        <v>6</v>
      </c>
      <c r="D967" s="118">
        <v>0.01010000167868086</v>
      </c>
      <c r="E967" s="118">
        <v>1.6232492903979006</v>
      </c>
      <c r="F967" s="85" t="s">
        <v>3883</v>
      </c>
      <c r="G967" s="85" t="b">
        <v>0</v>
      </c>
      <c r="H967" s="85" t="b">
        <v>0</v>
      </c>
      <c r="I967" s="85" t="b">
        <v>0</v>
      </c>
      <c r="J967" s="85" t="b">
        <v>0</v>
      </c>
      <c r="K967" s="85" t="b">
        <v>0</v>
      </c>
      <c r="L967" s="85" t="b">
        <v>0</v>
      </c>
    </row>
    <row r="968" spans="1:12" ht="15">
      <c r="A968" s="85" t="s">
        <v>4045</v>
      </c>
      <c r="B968" s="85" t="s">
        <v>4920</v>
      </c>
      <c r="C968" s="85">
        <v>5</v>
      </c>
      <c r="D968" s="118">
        <v>0.009286791648508317</v>
      </c>
      <c r="E968" s="118">
        <v>1.9242792860618818</v>
      </c>
      <c r="F968" s="85" t="s">
        <v>3883</v>
      </c>
      <c r="G968" s="85" t="b">
        <v>0</v>
      </c>
      <c r="H968" s="85" t="b">
        <v>0</v>
      </c>
      <c r="I968" s="85" t="b">
        <v>0</v>
      </c>
      <c r="J968" s="85" t="b">
        <v>0</v>
      </c>
      <c r="K968" s="85" t="b">
        <v>0</v>
      </c>
      <c r="L968" s="85" t="b">
        <v>0</v>
      </c>
    </row>
    <row r="969" spans="1:12" ht="15">
      <c r="A969" s="85" t="s">
        <v>4920</v>
      </c>
      <c r="B969" s="85" t="s">
        <v>4992</v>
      </c>
      <c r="C969" s="85">
        <v>5</v>
      </c>
      <c r="D969" s="118">
        <v>0.009286791648508317</v>
      </c>
      <c r="E969" s="118">
        <v>1.9242792860618818</v>
      </c>
      <c r="F969" s="85" t="s">
        <v>3883</v>
      </c>
      <c r="G969" s="85" t="b">
        <v>0</v>
      </c>
      <c r="H969" s="85" t="b">
        <v>0</v>
      </c>
      <c r="I969" s="85" t="b">
        <v>0</v>
      </c>
      <c r="J969" s="85" t="b">
        <v>0</v>
      </c>
      <c r="K969" s="85" t="b">
        <v>0</v>
      </c>
      <c r="L969" s="85" t="b">
        <v>0</v>
      </c>
    </row>
    <row r="970" spans="1:12" ht="15">
      <c r="A970" s="85" t="s">
        <v>4992</v>
      </c>
      <c r="B970" s="85" t="s">
        <v>429</v>
      </c>
      <c r="C970" s="85">
        <v>5</v>
      </c>
      <c r="D970" s="118">
        <v>0.009286791648508317</v>
      </c>
      <c r="E970" s="118">
        <v>1.9242792860618818</v>
      </c>
      <c r="F970" s="85" t="s">
        <v>3883</v>
      </c>
      <c r="G970" s="85" t="b">
        <v>0</v>
      </c>
      <c r="H970" s="85" t="b">
        <v>0</v>
      </c>
      <c r="I970" s="85" t="b">
        <v>0</v>
      </c>
      <c r="J970" s="85" t="b">
        <v>0</v>
      </c>
      <c r="K970" s="85" t="b">
        <v>0</v>
      </c>
      <c r="L970" s="85" t="b">
        <v>0</v>
      </c>
    </row>
    <row r="971" spans="1:12" ht="15">
      <c r="A971" s="85" t="s">
        <v>429</v>
      </c>
      <c r="B971" s="85" t="s">
        <v>4993</v>
      </c>
      <c r="C971" s="85">
        <v>5</v>
      </c>
      <c r="D971" s="118">
        <v>0.009286791648508317</v>
      </c>
      <c r="E971" s="118">
        <v>1.9242792860618818</v>
      </c>
      <c r="F971" s="85" t="s">
        <v>3883</v>
      </c>
      <c r="G971" s="85" t="b">
        <v>0</v>
      </c>
      <c r="H971" s="85" t="b">
        <v>0</v>
      </c>
      <c r="I971" s="85" t="b">
        <v>0</v>
      </c>
      <c r="J971" s="85" t="b">
        <v>0</v>
      </c>
      <c r="K971" s="85" t="b">
        <v>0</v>
      </c>
      <c r="L971" s="85" t="b">
        <v>0</v>
      </c>
    </row>
    <row r="972" spans="1:12" ht="15">
      <c r="A972" s="85" t="s">
        <v>4993</v>
      </c>
      <c r="B972" s="85" t="s">
        <v>4994</v>
      </c>
      <c r="C972" s="85">
        <v>5</v>
      </c>
      <c r="D972" s="118">
        <v>0.009286791648508317</v>
      </c>
      <c r="E972" s="118">
        <v>1.9242792860618818</v>
      </c>
      <c r="F972" s="85" t="s">
        <v>3883</v>
      </c>
      <c r="G972" s="85" t="b">
        <v>0</v>
      </c>
      <c r="H972" s="85" t="b">
        <v>0</v>
      </c>
      <c r="I972" s="85" t="b">
        <v>0</v>
      </c>
      <c r="J972" s="85" t="b">
        <v>0</v>
      </c>
      <c r="K972" s="85" t="b">
        <v>0</v>
      </c>
      <c r="L972" s="85" t="b">
        <v>0</v>
      </c>
    </row>
    <row r="973" spans="1:12" ht="15">
      <c r="A973" s="85" t="s">
        <v>4994</v>
      </c>
      <c r="B973" s="85" t="s">
        <v>4913</v>
      </c>
      <c r="C973" s="85">
        <v>5</v>
      </c>
      <c r="D973" s="118">
        <v>0.009286791648508317</v>
      </c>
      <c r="E973" s="118">
        <v>1.9242792860618818</v>
      </c>
      <c r="F973" s="85" t="s">
        <v>3883</v>
      </c>
      <c r="G973" s="85" t="b">
        <v>0</v>
      </c>
      <c r="H973" s="85" t="b">
        <v>0</v>
      </c>
      <c r="I973" s="85" t="b">
        <v>0</v>
      </c>
      <c r="J973" s="85" t="b">
        <v>0</v>
      </c>
      <c r="K973" s="85" t="b">
        <v>0</v>
      </c>
      <c r="L973" s="85" t="b">
        <v>0</v>
      </c>
    </row>
    <row r="974" spans="1:12" ht="15">
      <c r="A974" s="85" t="s">
        <v>4913</v>
      </c>
      <c r="B974" s="85" t="s">
        <v>4033</v>
      </c>
      <c r="C974" s="85">
        <v>5</v>
      </c>
      <c r="D974" s="118">
        <v>0.009286791648508317</v>
      </c>
      <c r="E974" s="118">
        <v>1.9242792860618818</v>
      </c>
      <c r="F974" s="85" t="s">
        <v>3883</v>
      </c>
      <c r="G974" s="85" t="b">
        <v>0</v>
      </c>
      <c r="H974" s="85" t="b">
        <v>0</v>
      </c>
      <c r="I974" s="85" t="b">
        <v>0</v>
      </c>
      <c r="J974" s="85" t="b">
        <v>0</v>
      </c>
      <c r="K974" s="85" t="b">
        <v>0</v>
      </c>
      <c r="L974" s="85" t="b">
        <v>0</v>
      </c>
    </row>
    <row r="975" spans="1:12" ht="15">
      <c r="A975" s="85" t="s">
        <v>4033</v>
      </c>
      <c r="B975" s="85" t="s">
        <v>4995</v>
      </c>
      <c r="C975" s="85">
        <v>5</v>
      </c>
      <c r="D975" s="118">
        <v>0.009286791648508317</v>
      </c>
      <c r="E975" s="118">
        <v>1.9242792860618818</v>
      </c>
      <c r="F975" s="85" t="s">
        <v>3883</v>
      </c>
      <c r="G975" s="85" t="b">
        <v>0</v>
      </c>
      <c r="H975" s="85" t="b">
        <v>0</v>
      </c>
      <c r="I975" s="85" t="b">
        <v>0</v>
      </c>
      <c r="J975" s="85" t="b">
        <v>0</v>
      </c>
      <c r="K975" s="85" t="b">
        <v>0</v>
      </c>
      <c r="L975" s="85" t="b">
        <v>0</v>
      </c>
    </row>
    <row r="976" spans="1:12" ht="15">
      <c r="A976" s="85" t="s">
        <v>4995</v>
      </c>
      <c r="B976" s="85" t="s">
        <v>4996</v>
      </c>
      <c r="C976" s="85">
        <v>5</v>
      </c>
      <c r="D976" s="118">
        <v>0.009286791648508317</v>
      </c>
      <c r="E976" s="118">
        <v>1.9242792860618818</v>
      </c>
      <c r="F976" s="85" t="s">
        <v>3883</v>
      </c>
      <c r="G976" s="85" t="b">
        <v>0</v>
      </c>
      <c r="H976" s="85" t="b">
        <v>0</v>
      </c>
      <c r="I976" s="85" t="b">
        <v>0</v>
      </c>
      <c r="J976" s="85" t="b">
        <v>0</v>
      </c>
      <c r="K976" s="85" t="b">
        <v>0</v>
      </c>
      <c r="L976" s="85" t="b">
        <v>0</v>
      </c>
    </row>
    <row r="977" spans="1:12" ht="15">
      <c r="A977" s="85" t="s">
        <v>4084</v>
      </c>
      <c r="B977" s="85" t="s">
        <v>4871</v>
      </c>
      <c r="C977" s="85">
        <v>4</v>
      </c>
      <c r="D977" s="118">
        <v>0.008281389477119238</v>
      </c>
      <c r="E977" s="118">
        <v>1.5440680443502757</v>
      </c>
      <c r="F977" s="85" t="s">
        <v>3883</v>
      </c>
      <c r="G977" s="85" t="b">
        <v>0</v>
      </c>
      <c r="H977" s="85" t="b">
        <v>0</v>
      </c>
      <c r="I977" s="85" t="b">
        <v>0</v>
      </c>
      <c r="J977" s="85" t="b">
        <v>0</v>
      </c>
      <c r="K977" s="85" t="b">
        <v>0</v>
      </c>
      <c r="L977" s="85" t="b">
        <v>0</v>
      </c>
    </row>
    <row r="978" spans="1:12" ht="15">
      <c r="A978" s="85" t="s">
        <v>353</v>
      </c>
      <c r="B978" s="85" t="s">
        <v>4045</v>
      </c>
      <c r="C978" s="85">
        <v>4</v>
      </c>
      <c r="D978" s="118">
        <v>0.008281389477119238</v>
      </c>
      <c r="E978" s="118">
        <v>1.3679767852945945</v>
      </c>
      <c r="F978" s="85" t="s">
        <v>3883</v>
      </c>
      <c r="G978" s="85" t="b">
        <v>0</v>
      </c>
      <c r="H978" s="85" t="b">
        <v>0</v>
      </c>
      <c r="I978" s="85" t="b">
        <v>0</v>
      </c>
      <c r="J978" s="85" t="b">
        <v>0</v>
      </c>
      <c r="K978" s="85" t="b">
        <v>0</v>
      </c>
      <c r="L978" s="85" t="b">
        <v>0</v>
      </c>
    </row>
    <row r="979" spans="1:12" ht="15">
      <c r="A979" s="85" t="s">
        <v>4996</v>
      </c>
      <c r="B979" s="85" t="s">
        <v>5077</v>
      </c>
      <c r="C979" s="85">
        <v>4</v>
      </c>
      <c r="D979" s="118">
        <v>0.008281389477119238</v>
      </c>
      <c r="E979" s="118">
        <v>1.9242792860618816</v>
      </c>
      <c r="F979" s="85" t="s">
        <v>3883</v>
      </c>
      <c r="G979" s="85" t="b">
        <v>0</v>
      </c>
      <c r="H979" s="85" t="b">
        <v>0</v>
      </c>
      <c r="I979" s="85" t="b">
        <v>0</v>
      </c>
      <c r="J979" s="85" t="b">
        <v>0</v>
      </c>
      <c r="K979" s="85" t="b">
        <v>0</v>
      </c>
      <c r="L979" s="85" t="b">
        <v>0</v>
      </c>
    </row>
    <row r="980" spans="1:12" ht="15">
      <c r="A980" s="85" t="s">
        <v>4887</v>
      </c>
      <c r="B980" s="85" t="s">
        <v>5050</v>
      </c>
      <c r="C980" s="85">
        <v>3</v>
      </c>
      <c r="D980" s="118">
        <v>0.0070348139975644815</v>
      </c>
      <c r="E980" s="118">
        <v>1.7993405494535817</v>
      </c>
      <c r="F980" s="85" t="s">
        <v>3883</v>
      </c>
      <c r="G980" s="85" t="b">
        <v>0</v>
      </c>
      <c r="H980" s="85" t="b">
        <v>0</v>
      </c>
      <c r="I980" s="85" t="b">
        <v>0</v>
      </c>
      <c r="J980" s="85" t="b">
        <v>0</v>
      </c>
      <c r="K980" s="85" t="b">
        <v>0</v>
      </c>
      <c r="L980" s="85" t="b">
        <v>0</v>
      </c>
    </row>
    <row r="981" spans="1:12" ht="15">
      <c r="A981" s="85" t="s">
        <v>5050</v>
      </c>
      <c r="B981" s="85" t="s">
        <v>5175</v>
      </c>
      <c r="C981" s="85">
        <v>3</v>
      </c>
      <c r="D981" s="118">
        <v>0.0070348139975644815</v>
      </c>
      <c r="E981" s="118">
        <v>2.0211892990699383</v>
      </c>
      <c r="F981" s="85" t="s">
        <v>3883</v>
      </c>
      <c r="G981" s="85" t="b">
        <v>0</v>
      </c>
      <c r="H981" s="85" t="b">
        <v>0</v>
      </c>
      <c r="I981" s="85" t="b">
        <v>0</v>
      </c>
      <c r="J981" s="85" t="b">
        <v>0</v>
      </c>
      <c r="K981" s="85" t="b">
        <v>0</v>
      </c>
      <c r="L981" s="85" t="b">
        <v>0</v>
      </c>
    </row>
    <row r="982" spans="1:12" ht="15">
      <c r="A982" s="85" t="s">
        <v>5175</v>
      </c>
      <c r="B982" s="85" t="s">
        <v>4833</v>
      </c>
      <c r="C982" s="85">
        <v>3</v>
      </c>
      <c r="D982" s="118">
        <v>0.0070348139975644815</v>
      </c>
      <c r="E982" s="118">
        <v>2.146128035678238</v>
      </c>
      <c r="F982" s="85" t="s">
        <v>3883</v>
      </c>
      <c r="G982" s="85" t="b">
        <v>0</v>
      </c>
      <c r="H982" s="85" t="b">
        <v>0</v>
      </c>
      <c r="I982" s="85" t="b">
        <v>0</v>
      </c>
      <c r="J982" s="85" t="b">
        <v>0</v>
      </c>
      <c r="K982" s="85" t="b">
        <v>0</v>
      </c>
      <c r="L982" s="85" t="b">
        <v>0</v>
      </c>
    </row>
    <row r="983" spans="1:12" ht="15">
      <c r="A983" s="85" t="s">
        <v>4833</v>
      </c>
      <c r="B983" s="85" t="s">
        <v>4011</v>
      </c>
      <c r="C983" s="85">
        <v>3</v>
      </c>
      <c r="D983" s="118">
        <v>0.0070348139975644815</v>
      </c>
      <c r="E983" s="118">
        <v>1.9242792860618816</v>
      </c>
      <c r="F983" s="85" t="s">
        <v>3883</v>
      </c>
      <c r="G983" s="85" t="b">
        <v>0</v>
      </c>
      <c r="H983" s="85" t="b">
        <v>0</v>
      </c>
      <c r="I983" s="85" t="b">
        <v>0</v>
      </c>
      <c r="J983" s="85" t="b">
        <v>0</v>
      </c>
      <c r="K983" s="85" t="b">
        <v>1</v>
      </c>
      <c r="L983" s="85" t="b">
        <v>0</v>
      </c>
    </row>
    <row r="984" spans="1:12" ht="15">
      <c r="A984" s="85" t="s">
        <v>4011</v>
      </c>
      <c r="B984" s="85" t="s">
        <v>910</v>
      </c>
      <c r="C984" s="85">
        <v>3</v>
      </c>
      <c r="D984" s="118">
        <v>0.0070348139975644815</v>
      </c>
      <c r="E984" s="118">
        <v>1.7024305364455254</v>
      </c>
      <c r="F984" s="85" t="s">
        <v>3883</v>
      </c>
      <c r="G984" s="85" t="b">
        <v>0</v>
      </c>
      <c r="H984" s="85" t="b">
        <v>1</v>
      </c>
      <c r="I984" s="85" t="b">
        <v>0</v>
      </c>
      <c r="J984" s="85" t="b">
        <v>0</v>
      </c>
      <c r="K984" s="85" t="b">
        <v>0</v>
      </c>
      <c r="L984" s="85" t="b">
        <v>0</v>
      </c>
    </row>
    <row r="985" spans="1:12" ht="15">
      <c r="A985" s="85" t="s">
        <v>910</v>
      </c>
      <c r="B985" s="85" t="s">
        <v>4846</v>
      </c>
      <c r="C985" s="85">
        <v>3</v>
      </c>
      <c r="D985" s="118">
        <v>0.0070348139975644815</v>
      </c>
      <c r="E985" s="118">
        <v>1.7993405494535817</v>
      </c>
      <c r="F985" s="85" t="s">
        <v>3883</v>
      </c>
      <c r="G985" s="85" t="b">
        <v>0</v>
      </c>
      <c r="H985" s="85" t="b">
        <v>0</v>
      </c>
      <c r="I985" s="85" t="b">
        <v>0</v>
      </c>
      <c r="J985" s="85" t="b">
        <v>0</v>
      </c>
      <c r="K985" s="85" t="b">
        <v>0</v>
      </c>
      <c r="L985" s="85" t="b">
        <v>0</v>
      </c>
    </row>
    <row r="986" spans="1:12" ht="15">
      <c r="A986" s="85" t="s">
        <v>4846</v>
      </c>
      <c r="B986" s="85" t="s">
        <v>4840</v>
      </c>
      <c r="C986" s="85">
        <v>3</v>
      </c>
      <c r="D986" s="118">
        <v>0.0070348139975644815</v>
      </c>
      <c r="E986" s="118">
        <v>2.0211892990699383</v>
      </c>
      <c r="F986" s="85" t="s">
        <v>3883</v>
      </c>
      <c r="G986" s="85" t="b">
        <v>0</v>
      </c>
      <c r="H986" s="85" t="b">
        <v>0</v>
      </c>
      <c r="I986" s="85" t="b">
        <v>0</v>
      </c>
      <c r="J986" s="85" t="b">
        <v>0</v>
      </c>
      <c r="K986" s="85" t="b">
        <v>0</v>
      </c>
      <c r="L986" s="85" t="b">
        <v>0</v>
      </c>
    </row>
    <row r="987" spans="1:12" ht="15">
      <c r="A987" s="85" t="s">
        <v>4840</v>
      </c>
      <c r="B987" s="85" t="s">
        <v>4086</v>
      </c>
      <c r="C987" s="85">
        <v>3</v>
      </c>
      <c r="D987" s="118">
        <v>0.0070348139975644815</v>
      </c>
      <c r="E987" s="118">
        <v>1.6690067809585756</v>
      </c>
      <c r="F987" s="85" t="s">
        <v>3883</v>
      </c>
      <c r="G987" s="85" t="b">
        <v>0</v>
      </c>
      <c r="H987" s="85" t="b">
        <v>0</v>
      </c>
      <c r="I987" s="85" t="b">
        <v>0</v>
      </c>
      <c r="J987" s="85" t="b">
        <v>0</v>
      </c>
      <c r="K987" s="85" t="b">
        <v>0</v>
      </c>
      <c r="L987" s="85" t="b">
        <v>0</v>
      </c>
    </row>
    <row r="988" spans="1:12" ht="15">
      <c r="A988" s="85" t="s">
        <v>4086</v>
      </c>
      <c r="B988" s="85" t="s">
        <v>5176</v>
      </c>
      <c r="C988" s="85">
        <v>3</v>
      </c>
      <c r="D988" s="118">
        <v>0.0070348139975644815</v>
      </c>
      <c r="E988" s="118">
        <v>1.7201593034059568</v>
      </c>
      <c r="F988" s="85" t="s">
        <v>3883</v>
      </c>
      <c r="G988" s="85" t="b">
        <v>0</v>
      </c>
      <c r="H988" s="85" t="b">
        <v>0</v>
      </c>
      <c r="I988" s="85" t="b">
        <v>0</v>
      </c>
      <c r="J988" s="85" t="b">
        <v>0</v>
      </c>
      <c r="K988" s="85" t="b">
        <v>0</v>
      </c>
      <c r="L988" s="85" t="b">
        <v>0</v>
      </c>
    </row>
    <row r="989" spans="1:12" ht="15">
      <c r="A989" s="85" t="s">
        <v>5176</v>
      </c>
      <c r="B989" s="85" t="s">
        <v>5177</v>
      </c>
      <c r="C989" s="85">
        <v>3</v>
      </c>
      <c r="D989" s="118">
        <v>0.0070348139975644815</v>
      </c>
      <c r="E989" s="118">
        <v>2.146128035678238</v>
      </c>
      <c r="F989" s="85" t="s">
        <v>3883</v>
      </c>
      <c r="G989" s="85" t="b">
        <v>0</v>
      </c>
      <c r="H989" s="85" t="b">
        <v>0</v>
      </c>
      <c r="I989" s="85" t="b">
        <v>0</v>
      </c>
      <c r="J989" s="85" t="b">
        <v>0</v>
      </c>
      <c r="K989" s="85" t="b">
        <v>0</v>
      </c>
      <c r="L989" s="85" t="b">
        <v>0</v>
      </c>
    </row>
    <row r="990" spans="1:12" ht="15">
      <c r="A990" s="85" t="s">
        <v>4936</v>
      </c>
      <c r="B990" s="85" t="s">
        <v>4848</v>
      </c>
      <c r="C990" s="85">
        <v>3</v>
      </c>
      <c r="D990" s="118">
        <v>0.0070348139975644815</v>
      </c>
      <c r="E990" s="118">
        <v>2.146128035678238</v>
      </c>
      <c r="F990" s="85" t="s">
        <v>3883</v>
      </c>
      <c r="G990" s="85" t="b">
        <v>0</v>
      </c>
      <c r="H990" s="85" t="b">
        <v>0</v>
      </c>
      <c r="I990" s="85" t="b">
        <v>0</v>
      </c>
      <c r="J990" s="85" t="b">
        <v>0</v>
      </c>
      <c r="K990" s="85" t="b">
        <v>0</v>
      </c>
      <c r="L990" s="85" t="b">
        <v>0</v>
      </c>
    </row>
    <row r="991" spans="1:12" ht="15">
      <c r="A991" s="85" t="s">
        <v>353</v>
      </c>
      <c r="B991" s="85" t="s">
        <v>4887</v>
      </c>
      <c r="C991" s="85">
        <v>3</v>
      </c>
      <c r="D991" s="118">
        <v>0.0070348139975644815</v>
      </c>
      <c r="E991" s="118">
        <v>1.3679767852945943</v>
      </c>
      <c r="F991" s="85" t="s">
        <v>3883</v>
      </c>
      <c r="G991" s="85" t="b">
        <v>0</v>
      </c>
      <c r="H991" s="85" t="b">
        <v>0</v>
      </c>
      <c r="I991" s="85" t="b">
        <v>0</v>
      </c>
      <c r="J991" s="85" t="b">
        <v>0</v>
      </c>
      <c r="K991" s="85" t="b">
        <v>0</v>
      </c>
      <c r="L991" s="85" t="b">
        <v>0</v>
      </c>
    </row>
    <row r="992" spans="1:12" ht="15">
      <c r="A992" s="85" t="s">
        <v>4988</v>
      </c>
      <c r="B992" s="85" t="s">
        <v>4084</v>
      </c>
      <c r="C992" s="85">
        <v>2</v>
      </c>
      <c r="D992" s="118">
        <v>0.005463903510708986</v>
      </c>
      <c r="E992" s="118">
        <v>1.021189299069938</v>
      </c>
      <c r="F992" s="85" t="s">
        <v>3883</v>
      </c>
      <c r="G992" s="85" t="b">
        <v>0</v>
      </c>
      <c r="H992" s="85" t="b">
        <v>0</v>
      </c>
      <c r="I992" s="85" t="b">
        <v>0</v>
      </c>
      <c r="J992" s="85" t="b">
        <v>0</v>
      </c>
      <c r="K992" s="85" t="b">
        <v>0</v>
      </c>
      <c r="L992" s="85" t="b">
        <v>0</v>
      </c>
    </row>
    <row r="993" spans="1:12" ht="15">
      <c r="A993" s="85" t="s">
        <v>5365</v>
      </c>
      <c r="B993" s="85" t="s">
        <v>5167</v>
      </c>
      <c r="C993" s="85">
        <v>2</v>
      </c>
      <c r="D993" s="118">
        <v>0.005463903510708986</v>
      </c>
      <c r="E993" s="118">
        <v>2.146128035678238</v>
      </c>
      <c r="F993" s="85" t="s">
        <v>3883</v>
      </c>
      <c r="G993" s="85" t="b">
        <v>0</v>
      </c>
      <c r="H993" s="85" t="b">
        <v>0</v>
      </c>
      <c r="I993" s="85" t="b">
        <v>0</v>
      </c>
      <c r="J993" s="85" t="b">
        <v>0</v>
      </c>
      <c r="K993" s="85" t="b">
        <v>0</v>
      </c>
      <c r="L993" s="85" t="b">
        <v>0</v>
      </c>
    </row>
    <row r="994" spans="1:12" ht="15">
      <c r="A994" s="85" t="s">
        <v>5167</v>
      </c>
      <c r="B994" s="85" t="s">
        <v>4100</v>
      </c>
      <c r="C994" s="85">
        <v>2</v>
      </c>
      <c r="D994" s="118">
        <v>0.005463903510708986</v>
      </c>
      <c r="E994" s="118">
        <v>1.4471580313422192</v>
      </c>
      <c r="F994" s="85" t="s">
        <v>3883</v>
      </c>
      <c r="G994" s="85" t="b">
        <v>0</v>
      </c>
      <c r="H994" s="85" t="b">
        <v>0</v>
      </c>
      <c r="I994" s="85" t="b">
        <v>0</v>
      </c>
      <c r="J994" s="85" t="b">
        <v>0</v>
      </c>
      <c r="K994" s="85" t="b">
        <v>0</v>
      </c>
      <c r="L994" s="85" t="b">
        <v>0</v>
      </c>
    </row>
    <row r="995" spans="1:12" ht="15">
      <c r="A995" s="85" t="s">
        <v>4100</v>
      </c>
      <c r="B995" s="85" t="s">
        <v>5065</v>
      </c>
      <c r="C995" s="85">
        <v>2</v>
      </c>
      <c r="D995" s="118">
        <v>0.005463903510708986</v>
      </c>
      <c r="E995" s="118">
        <v>1.6232492903979006</v>
      </c>
      <c r="F995" s="85" t="s">
        <v>3883</v>
      </c>
      <c r="G995" s="85" t="b">
        <v>0</v>
      </c>
      <c r="H995" s="85" t="b">
        <v>0</v>
      </c>
      <c r="I995" s="85" t="b">
        <v>0</v>
      </c>
      <c r="J995" s="85" t="b">
        <v>1</v>
      </c>
      <c r="K995" s="85" t="b">
        <v>0</v>
      </c>
      <c r="L995" s="85" t="b">
        <v>0</v>
      </c>
    </row>
    <row r="996" spans="1:12" ht="15">
      <c r="A996" s="85" t="s">
        <v>5065</v>
      </c>
      <c r="B996" s="85" t="s">
        <v>5366</v>
      </c>
      <c r="C996" s="85">
        <v>2</v>
      </c>
      <c r="D996" s="118">
        <v>0.005463903510708986</v>
      </c>
      <c r="E996" s="118">
        <v>2.322219294733919</v>
      </c>
      <c r="F996" s="85" t="s">
        <v>3883</v>
      </c>
      <c r="G996" s="85" t="b">
        <v>1</v>
      </c>
      <c r="H996" s="85" t="b">
        <v>0</v>
      </c>
      <c r="I996" s="85" t="b">
        <v>0</v>
      </c>
      <c r="J996" s="85" t="b">
        <v>0</v>
      </c>
      <c r="K996" s="85" t="b">
        <v>0</v>
      </c>
      <c r="L996" s="85" t="b">
        <v>0</v>
      </c>
    </row>
    <row r="997" spans="1:12" ht="15">
      <c r="A997" s="85" t="s">
        <v>5366</v>
      </c>
      <c r="B997" s="85" t="s">
        <v>5367</v>
      </c>
      <c r="C997" s="85">
        <v>2</v>
      </c>
      <c r="D997" s="118">
        <v>0.005463903510708986</v>
      </c>
      <c r="E997" s="118">
        <v>2.322219294733919</v>
      </c>
      <c r="F997" s="85" t="s">
        <v>3883</v>
      </c>
      <c r="G997" s="85" t="b">
        <v>0</v>
      </c>
      <c r="H997" s="85" t="b">
        <v>0</v>
      </c>
      <c r="I997" s="85" t="b">
        <v>0</v>
      </c>
      <c r="J997" s="85" t="b">
        <v>0</v>
      </c>
      <c r="K997" s="85" t="b">
        <v>0</v>
      </c>
      <c r="L997" s="85" t="b">
        <v>0</v>
      </c>
    </row>
    <row r="998" spans="1:12" ht="15">
      <c r="A998" s="85" t="s">
        <v>5367</v>
      </c>
      <c r="B998" s="85" t="s">
        <v>4907</v>
      </c>
      <c r="C998" s="85">
        <v>2</v>
      </c>
      <c r="D998" s="118">
        <v>0.005463903510708986</v>
      </c>
      <c r="E998" s="118">
        <v>2.146128035678238</v>
      </c>
      <c r="F998" s="85" t="s">
        <v>3883</v>
      </c>
      <c r="G998" s="85" t="b">
        <v>0</v>
      </c>
      <c r="H998" s="85" t="b">
        <v>0</v>
      </c>
      <c r="I998" s="85" t="b">
        <v>0</v>
      </c>
      <c r="J998" s="85" t="b">
        <v>0</v>
      </c>
      <c r="K998" s="85" t="b">
        <v>0</v>
      </c>
      <c r="L998" s="85" t="b">
        <v>0</v>
      </c>
    </row>
    <row r="999" spans="1:12" ht="15">
      <c r="A999" s="85" t="s">
        <v>4907</v>
      </c>
      <c r="B999" s="85" t="s">
        <v>5368</v>
      </c>
      <c r="C999" s="85">
        <v>2</v>
      </c>
      <c r="D999" s="118">
        <v>0.005463903510708986</v>
      </c>
      <c r="E999" s="118">
        <v>2.146128035678238</v>
      </c>
      <c r="F999" s="85" t="s">
        <v>3883</v>
      </c>
      <c r="G999" s="85" t="b">
        <v>0</v>
      </c>
      <c r="H999" s="85" t="b">
        <v>0</v>
      </c>
      <c r="I999" s="85" t="b">
        <v>0</v>
      </c>
      <c r="J999" s="85" t="b">
        <v>0</v>
      </c>
      <c r="K999" s="85" t="b">
        <v>0</v>
      </c>
      <c r="L999" s="85" t="b">
        <v>0</v>
      </c>
    </row>
    <row r="1000" spans="1:12" ht="15">
      <c r="A1000" s="85" t="s">
        <v>5368</v>
      </c>
      <c r="B1000" s="85" t="s">
        <v>4101</v>
      </c>
      <c r="C1000" s="85">
        <v>2</v>
      </c>
      <c r="D1000" s="118">
        <v>0.005463903510708986</v>
      </c>
      <c r="E1000" s="118">
        <v>1.6690067809585756</v>
      </c>
      <c r="F1000" s="85" t="s">
        <v>3883</v>
      </c>
      <c r="G1000" s="85" t="b">
        <v>0</v>
      </c>
      <c r="H1000" s="85" t="b">
        <v>0</v>
      </c>
      <c r="I1000" s="85" t="b">
        <v>0</v>
      </c>
      <c r="J1000" s="85" t="b">
        <v>0</v>
      </c>
      <c r="K1000" s="85" t="b">
        <v>0</v>
      </c>
      <c r="L1000" s="85" t="b">
        <v>0</v>
      </c>
    </row>
    <row r="1001" spans="1:12" ht="15">
      <c r="A1001" s="85" t="s">
        <v>4101</v>
      </c>
      <c r="B1001" s="85" t="s">
        <v>910</v>
      </c>
      <c r="C1001" s="85">
        <v>2</v>
      </c>
      <c r="D1001" s="118">
        <v>0.005463903510708986</v>
      </c>
      <c r="E1001" s="118">
        <v>1.271066772286538</v>
      </c>
      <c r="F1001" s="85" t="s">
        <v>3883</v>
      </c>
      <c r="G1001" s="85" t="b">
        <v>0</v>
      </c>
      <c r="H1001" s="85" t="b">
        <v>0</v>
      </c>
      <c r="I1001" s="85" t="b">
        <v>0</v>
      </c>
      <c r="J1001" s="85" t="b">
        <v>0</v>
      </c>
      <c r="K1001" s="85" t="b">
        <v>0</v>
      </c>
      <c r="L1001" s="85" t="b">
        <v>0</v>
      </c>
    </row>
    <row r="1002" spans="1:12" ht="15">
      <c r="A1002" s="85" t="s">
        <v>5049</v>
      </c>
      <c r="B1002" s="85" t="s">
        <v>4084</v>
      </c>
      <c r="C1002" s="85">
        <v>2</v>
      </c>
      <c r="D1002" s="118">
        <v>0.005463903510708986</v>
      </c>
      <c r="E1002" s="118">
        <v>1.021189299069938</v>
      </c>
      <c r="F1002" s="85" t="s">
        <v>3883</v>
      </c>
      <c r="G1002" s="85" t="b">
        <v>0</v>
      </c>
      <c r="H1002" s="85" t="b">
        <v>0</v>
      </c>
      <c r="I1002" s="85" t="b">
        <v>0</v>
      </c>
      <c r="J1002" s="85" t="b">
        <v>0</v>
      </c>
      <c r="K1002" s="85" t="b">
        <v>0</v>
      </c>
      <c r="L1002" s="85" t="b">
        <v>0</v>
      </c>
    </row>
    <row r="1003" spans="1:12" ht="15">
      <c r="A1003" s="85" t="s">
        <v>5341</v>
      </c>
      <c r="B1003" s="85" t="s">
        <v>4098</v>
      </c>
      <c r="C1003" s="85">
        <v>2</v>
      </c>
      <c r="D1003" s="118">
        <v>0.005463903510708986</v>
      </c>
      <c r="E1003" s="118">
        <v>1.5818566052396754</v>
      </c>
      <c r="F1003" s="85" t="s">
        <v>3883</v>
      </c>
      <c r="G1003" s="85" t="b">
        <v>0</v>
      </c>
      <c r="H1003" s="85" t="b">
        <v>0</v>
      </c>
      <c r="I1003" s="85" t="b">
        <v>0</v>
      </c>
      <c r="J1003" s="85" t="b">
        <v>0</v>
      </c>
      <c r="K1003" s="85" t="b">
        <v>0</v>
      </c>
      <c r="L1003" s="85" t="b">
        <v>0</v>
      </c>
    </row>
    <row r="1004" spans="1:12" ht="15">
      <c r="A1004" s="85" t="s">
        <v>4098</v>
      </c>
      <c r="B1004" s="85" t="s">
        <v>5151</v>
      </c>
      <c r="C1004" s="85">
        <v>2</v>
      </c>
      <c r="D1004" s="118">
        <v>0.005463903510708986</v>
      </c>
      <c r="E1004" s="118">
        <v>1.5818566052396754</v>
      </c>
      <c r="F1004" s="85" t="s">
        <v>3883</v>
      </c>
      <c r="G1004" s="85" t="b">
        <v>0</v>
      </c>
      <c r="H1004" s="85" t="b">
        <v>0</v>
      </c>
      <c r="I1004" s="85" t="b">
        <v>0</v>
      </c>
      <c r="J1004" s="85" t="b">
        <v>0</v>
      </c>
      <c r="K1004" s="85" t="b">
        <v>0</v>
      </c>
      <c r="L1004" s="85" t="b">
        <v>0</v>
      </c>
    </row>
    <row r="1005" spans="1:12" ht="15">
      <c r="A1005" s="85" t="s">
        <v>5151</v>
      </c>
      <c r="B1005" s="85" t="s">
        <v>4149</v>
      </c>
      <c r="C1005" s="85">
        <v>2</v>
      </c>
      <c r="D1005" s="118">
        <v>0.005463903510708986</v>
      </c>
      <c r="E1005" s="118">
        <v>1.9242792860618816</v>
      </c>
      <c r="F1005" s="85" t="s">
        <v>3883</v>
      </c>
      <c r="G1005" s="85" t="b">
        <v>0</v>
      </c>
      <c r="H1005" s="85" t="b">
        <v>0</v>
      </c>
      <c r="I1005" s="85" t="b">
        <v>0</v>
      </c>
      <c r="J1005" s="85" t="b">
        <v>0</v>
      </c>
      <c r="K1005" s="85" t="b">
        <v>0</v>
      </c>
      <c r="L1005" s="85" t="b">
        <v>0</v>
      </c>
    </row>
    <row r="1006" spans="1:12" ht="15">
      <c r="A1006" s="85" t="s">
        <v>4149</v>
      </c>
      <c r="B1006" s="85" t="s">
        <v>4013</v>
      </c>
      <c r="C1006" s="85">
        <v>2</v>
      </c>
      <c r="D1006" s="118">
        <v>0.005463903510708986</v>
      </c>
      <c r="E1006" s="118">
        <v>1.9242792860618816</v>
      </c>
      <c r="F1006" s="85" t="s">
        <v>3883</v>
      </c>
      <c r="G1006" s="85" t="b">
        <v>0</v>
      </c>
      <c r="H1006" s="85" t="b">
        <v>0</v>
      </c>
      <c r="I1006" s="85" t="b">
        <v>0</v>
      </c>
      <c r="J1006" s="85" t="b">
        <v>0</v>
      </c>
      <c r="K1006" s="85" t="b">
        <v>0</v>
      </c>
      <c r="L1006" s="85" t="b">
        <v>0</v>
      </c>
    </row>
    <row r="1007" spans="1:12" ht="15">
      <c r="A1007" s="85" t="s">
        <v>4013</v>
      </c>
      <c r="B1007" s="85" t="s">
        <v>5342</v>
      </c>
      <c r="C1007" s="85">
        <v>2</v>
      </c>
      <c r="D1007" s="118">
        <v>0.005463903510708986</v>
      </c>
      <c r="E1007" s="118">
        <v>2.322219294733919</v>
      </c>
      <c r="F1007" s="85" t="s">
        <v>3883</v>
      </c>
      <c r="G1007" s="85" t="b">
        <v>0</v>
      </c>
      <c r="H1007" s="85" t="b">
        <v>0</v>
      </c>
      <c r="I1007" s="85" t="b">
        <v>0</v>
      </c>
      <c r="J1007" s="85" t="b">
        <v>0</v>
      </c>
      <c r="K1007" s="85" t="b">
        <v>0</v>
      </c>
      <c r="L1007" s="85" t="b">
        <v>0</v>
      </c>
    </row>
    <row r="1008" spans="1:12" ht="15">
      <c r="A1008" s="85" t="s">
        <v>5342</v>
      </c>
      <c r="B1008" s="85" t="s">
        <v>4087</v>
      </c>
      <c r="C1008" s="85">
        <v>2</v>
      </c>
      <c r="D1008" s="118">
        <v>0.005463903510708986</v>
      </c>
      <c r="E1008" s="118">
        <v>2.322219294733919</v>
      </c>
      <c r="F1008" s="85" t="s">
        <v>3883</v>
      </c>
      <c r="G1008" s="85" t="b">
        <v>0</v>
      </c>
      <c r="H1008" s="85" t="b">
        <v>0</v>
      </c>
      <c r="I1008" s="85" t="b">
        <v>0</v>
      </c>
      <c r="J1008" s="85" t="b">
        <v>0</v>
      </c>
      <c r="K1008" s="85" t="b">
        <v>0</v>
      </c>
      <c r="L1008" s="85" t="b">
        <v>0</v>
      </c>
    </row>
    <row r="1009" spans="1:12" ht="15">
      <c r="A1009" s="85" t="s">
        <v>4087</v>
      </c>
      <c r="B1009" s="85" t="s">
        <v>4084</v>
      </c>
      <c r="C1009" s="85">
        <v>2</v>
      </c>
      <c r="D1009" s="118">
        <v>0.005463903510708986</v>
      </c>
      <c r="E1009" s="118">
        <v>1.3222192947339193</v>
      </c>
      <c r="F1009" s="85" t="s">
        <v>3883</v>
      </c>
      <c r="G1009" s="85" t="b">
        <v>0</v>
      </c>
      <c r="H1009" s="85" t="b">
        <v>0</v>
      </c>
      <c r="I1009" s="85" t="b">
        <v>0</v>
      </c>
      <c r="J1009" s="85" t="b">
        <v>0</v>
      </c>
      <c r="K1009" s="85" t="b">
        <v>0</v>
      </c>
      <c r="L1009" s="85" t="b">
        <v>0</v>
      </c>
    </row>
    <row r="1010" spans="1:12" ht="15">
      <c r="A1010" s="85" t="s">
        <v>4084</v>
      </c>
      <c r="B1010" s="85" t="s">
        <v>5343</v>
      </c>
      <c r="C1010" s="85">
        <v>2</v>
      </c>
      <c r="D1010" s="118">
        <v>0.005463903510708986</v>
      </c>
      <c r="E1010" s="118">
        <v>1.5440680443502757</v>
      </c>
      <c r="F1010" s="85" t="s">
        <v>3883</v>
      </c>
      <c r="G1010" s="85" t="b">
        <v>0</v>
      </c>
      <c r="H1010" s="85" t="b">
        <v>0</v>
      </c>
      <c r="I1010" s="85" t="b">
        <v>0</v>
      </c>
      <c r="J1010" s="85" t="b">
        <v>0</v>
      </c>
      <c r="K1010" s="85" t="b">
        <v>0</v>
      </c>
      <c r="L1010" s="85" t="b">
        <v>0</v>
      </c>
    </row>
    <row r="1011" spans="1:12" ht="15">
      <c r="A1011" s="85" t="s">
        <v>5343</v>
      </c>
      <c r="B1011" s="85" t="s">
        <v>4990</v>
      </c>
      <c r="C1011" s="85">
        <v>2</v>
      </c>
      <c r="D1011" s="118">
        <v>0.005463903510708986</v>
      </c>
      <c r="E1011" s="118">
        <v>2.021189299069938</v>
      </c>
      <c r="F1011" s="85" t="s">
        <v>3883</v>
      </c>
      <c r="G1011" s="85" t="b">
        <v>0</v>
      </c>
      <c r="H1011" s="85" t="b">
        <v>0</v>
      </c>
      <c r="I1011" s="85" t="b">
        <v>0</v>
      </c>
      <c r="J1011" s="85" t="b">
        <v>0</v>
      </c>
      <c r="K1011" s="85" t="b">
        <v>0</v>
      </c>
      <c r="L1011" s="85" t="b">
        <v>0</v>
      </c>
    </row>
    <row r="1012" spans="1:12" ht="15">
      <c r="A1012" s="85" t="s">
        <v>4990</v>
      </c>
      <c r="B1012" s="85" t="s">
        <v>5344</v>
      </c>
      <c r="C1012" s="85">
        <v>2</v>
      </c>
      <c r="D1012" s="118">
        <v>0.005463903510708986</v>
      </c>
      <c r="E1012" s="118">
        <v>2.021189299069938</v>
      </c>
      <c r="F1012" s="85" t="s">
        <v>3883</v>
      </c>
      <c r="G1012" s="85" t="b">
        <v>0</v>
      </c>
      <c r="H1012" s="85" t="b">
        <v>0</v>
      </c>
      <c r="I1012" s="85" t="b">
        <v>0</v>
      </c>
      <c r="J1012" s="85" t="b">
        <v>0</v>
      </c>
      <c r="K1012" s="85" t="b">
        <v>0</v>
      </c>
      <c r="L1012" s="85" t="b">
        <v>0</v>
      </c>
    </row>
    <row r="1013" spans="1:12" ht="15">
      <c r="A1013" s="85" t="s">
        <v>5328</v>
      </c>
      <c r="B1013" s="85" t="s">
        <v>5329</v>
      </c>
      <c r="C1013" s="85">
        <v>2</v>
      </c>
      <c r="D1013" s="118">
        <v>0.005463903510708986</v>
      </c>
      <c r="E1013" s="118">
        <v>2.322219294733919</v>
      </c>
      <c r="F1013" s="85" t="s">
        <v>3883</v>
      </c>
      <c r="G1013" s="85" t="b">
        <v>0</v>
      </c>
      <c r="H1013" s="85" t="b">
        <v>0</v>
      </c>
      <c r="I1013" s="85" t="b">
        <v>0</v>
      </c>
      <c r="J1013" s="85" t="b">
        <v>0</v>
      </c>
      <c r="K1013" s="85" t="b">
        <v>0</v>
      </c>
      <c r="L1013" s="85" t="b">
        <v>0</v>
      </c>
    </row>
    <row r="1014" spans="1:12" ht="15">
      <c r="A1014" s="85" t="s">
        <v>5329</v>
      </c>
      <c r="B1014" s="85" t="s">
        <v>4988</v>
      </c>
      <c r="C1014" s="85">
        <v>2</v>
      </c>
      <c r="D1014" s="118">
        <v>0.005463903510708986</v>
      </c>
      <c r="E1014" s="118">
        <v>2.021189299069938</v>
      </c>
      <c r="F1014" s="85" t="s">
        <v>3883</v>
      </c>
      <c r="G1014" s="85" t="b">
        <v>0</v>
      </c>
      <c r="H1014" s="85" t="b">
        <v>0</v>
      </c>
      <c r="I1014" s="85" t="b">
        <v>0</v>
      </c>
      <c r="J1014" s="85" t="b">
        <v>0</v>
      </c>
      <c r="K1014" s="85" t="b">
        <v>0</v>
      </c>
      <c r="L1014" s="85" t="b">
        <v>0</v>
      </c>
    </row>
    <row r="1015" spans="1:12" ht="15">
      <c r="A1015" s="85" t="s">
        <v>4988</v>
      </c>
      <c r="B1015" s="85" t="s">
        <v>5049</v>
      </c>
      <c r="C1015" s="85">
        <v>2</v>
      </c>
      <c r="D1015" s="118">
        <v>0.005463903510708986</v>
      </c>
      <c r="E1015" s="118">
        <v>1.7201593034059568</v>
      </c>
      <c r="F1015" s="85" t="s">
        <v>3883</v>
      </c>
      <c r="G1015" s="85" t="b">
        <v>0</v>
      </c>
      <c r="H1015" s="85" t="b">
        <v>0</v>
      </c>
      <c r="I1015" s="85" t="b">
        <v>0</v>
      </c>
      <c r="J1015" s="85" t="b">
        <v>0</v>
      </c>
      <c r="K1015" s="85" t="b">
        <v>0</v>
      </c>
      <c r="L1015" s="85" t="b">
        <v>0</v>
      </c>
    </row>
    <row r="1016" spans="1:12" ht="15">
      <c r="A1016" s="85" t="s">
        <v>5049</v>
      </c>
      <c r="B1016" s="85" t="s">
        <v>4933</v>
      </c>
      <c r="C1016" s="85">
        <v>2</v>
      </c>
      <c r="D1016" s="118">
        <v>0.005463903510708986</v>
      </c>
      <c r="E1016" s="118">
        <v>2.021189299069938</v>
      </c>
      <c r="F1016" s="85" t="s">
        <v>3883</v>
      </c>
      <c r="G1016" s="85" t="b">
        <v>0</v>
      </c>
      <c r="H1016" s="85" t="b">
        <v>0</v>
      </c>
      <c r="I1016" s="85" t="b">
        <v>0</v>
      </c>
      <c r="J1016" s="85" t="b">
        <v>0</v>
      </c>
      <c r="K1016" s="85" t="b">
        <v>0</v>
      </c>
      <c r="L1016" s="85" t="b">
        <v>0</v>
      </c>
    </row>
    <row r="1017" spans="1:12" ht="15">
      <c r="A1017" s="85" t="s">
        <v>4933</v>
      </c>
      <c r="B1017" s="85" t="s">
        <v>4929</v>
      </c>
      <c r="C1017" s="85">
        <v>2</v>
      </c>
      <c r="D1017" s="118">
        <v>0.005463903510708986</v>
      </c>
      <c r="E1017" s="118">
        <v>1.9242792860618816</v>
      </c>
      <c r="F1017" s="85" t="s">
        <v>3883</v>
      </c>
      <c r="G1017" s="85" t="b">
        <v>0</v>
      </c>
      <c r="H1017" s="85" t="b">
        <v>0</v>
      </c>
      <c r="I1017" s="85" t="b">
        <v>0</v>
      </c>
      <c r="J1017" s="85" t="b">
        <v>0</v>
      </c>
      <c r="K1017" s="85" t="b">
        <v>0</v>
      </c>
      <c r="L1017" s="85" t="b">
        <v>0</v>
      </c>
    </row>
    <row r="1018" spans="1:12" ht="15">
      <c r="A1018" s="85" t="s">
        <v>4929</v>
      </c>
      <c r="B1018" s="85" t="s">
        <v>5330</v>
      </c>
      <c r="C1018" s="85">
        <v>2</v>
      </c>
      <c r="D1018" s="118">
        <v>0.005463903510708986</v>
      </c>
      <c r="E1018" s="118">
        <v>1.9242792860618816</v>
      </c>
      <c r="F1018" s="85" t="s">
        <v>3883</v>
      </c>
      <c r="G1018" s="85" t="b">
        <v>0</v>
      </c>
      <c r="H1018" s="85" t="b">
        <v>0</v>
      </c>
      <c r="I1018" s="85" t="b">
        <v>0</v>
      </c>
      <c r="J1018" s="85" t="b">
        <v>0</v>
      </c>
      <c r="K1018" s="85" t="b">
        <v>0</v>
      </c>
      <c r="L1018" s="85" t="b">
        <v>0</v>
      </c>
    </row>
    <row r="1019" spans="1:12" ht="15">
      <c r="A1019" s="85" t="s">
        <v>5330</v>
      </c>
      <c r="B1019" s="85" t="s">
        <v>4099</v>
      </c>
      <c r="C1019" s="85">
        <v>2</v>
      </c>
      <c r="D1019" s="118">
        <v>0.005463903510708986</v>
      </c>
      <c r="E1019" s="118">
        <v>1.5818566052396754</v>
      </c>
      <c r="F1019" s="85" t="s">
        <v>3883</v>
      </c>
      <c r="G1019" s="85" t="b">
        <v>0</v>
      </c>
      <c r="H1019" s="85" t="b">
        <v>0</v>
      </c>
      <c r="I1019" s="85" t="b">
        <v>0</v>
      </c>
      <c r="J1019" s="85" t="b">
        <v>0</v>
      </c>
      <c r="K1019" s="85" t="b">
        <v>0</v>
      </c>
      <c r="L1019" s="85" t="b">
        <v>0</v>
      </c>
    </row>
    <row r="1020" spans="1:12" ht="15">
      <c r="A1020" s="85" t="s">
        <v>4099</v>
      </c>
      <c r="B1020" s="85" t="s">
        <v>4027</v>
      </c>
      <c r="C1020" s="85">
        <v>2</v>
      </c>
      <c r="D1020" s="118">
        <v>0.005463903510708986</v>
      </c>
      <c r="E1020" s="118">
        <v>1.5818566052396754</v>
      </c>
      <c r="F1020" s="85" t="s">
        <v>3883</v>
      </c>
      <c r="G1020" s="85" t="b">
        <v>0</v>
      </c>
      <c r="H1020" s="85" t="b">
        <v>0</v>
      </c>
      <c r="I1020" s="85" t="b">
        <v>0</v>
      </c>
      <c r="J1020" s="85" t="b">
        <v>0</v>
      </c>
      <c r="K1020" s="85" t="b">
        <v>0</v>
      </c>
      <c r="L1020" s="85" t="b">
        <v>0</v>
      </c>
    </row>
    <row r="1021" spans="1:12" ht="15">
      <c r="A1021" s="85" t="s">
        <v>4027</v>
      </c>
      <c r="B1021" s="85" t="s">
        <v>4929</v>
      </c>
      <c r="C1021" s="85">
        <v>2</v>
      </c>
      <c r="D1021" s="118">
        <v>0.005463903510708986</v>
      </c>
      <c r="E1021" s="118">
        <v>1.9242792860618816</v>
      </c>
      <c r="F1021" s="85" t="s">
        <v>3883</v>
      </c>
      <c r="G1021" s="85" t="b">
        <v>0</v>
      </c>
      <c r="H1021" s="85" t="b">
        <v>0</v>
      </c>
      <c r="I1021" s="85" t="b">
        <v>0</v>
      </c>
      <c r="J1021" s="85" t="b">
        <v>0</v>
      </c>
      <c r="K1021" s="85" t="b">
        <v>0</v>
      </c>
      <c r="L1021" s="85" t="b">
        <v>0</v>
      </c>
    </row>
    <row r="1022" spans="1:12" ht="15">
      <c r="A1022" s="85" t="s">
        <v>4929</v>
      </c>
      <c r="B1022" s="85" t="s">
        <v>5024</v>
      </c>
      <c r="C1022" s="85">
        <v>2</v>
      </c>
      <c r="D1022" s="118">
        <v>0.005463903510708986</v>
      </c>
      <c r="E1022" s="118">
        <v>1.9242792860618816</v>
      </c>
      <c r="F1022" s="85" t="s">
        <v>3883</v>
      </c>
      <c r="G1022" s="85" t="b">
        <v>0</v>
      </c>
      <c r="H1022" s="85" t="b">
        <v>0</v>
      </c>
      <c r="I1022" s="85" t="b">
        <v>0</v>
      </c>
      <c r="J1022" s="85" t="b">
        <v>0</v>
      </c>
      <c r="K1022" s="85" t="b">
        <v>0</v>
      </c>
      <c r="L1022" s="85" t="b">
        <v>0</v>
      </c>
    </row>
    <row r="1023" spans="1:12" ht="15">
      <c r="A1023" s="85" t="s">
        <v>4887</v>
      </c>
      <c r="B1023" s="85" t="s">
        <v>4935</v>
      </c>
      <c r="C1023" s="85">
        <v>2</v>
      </c>
      <c r="D1023" s="118">
        <v>0.005463903510708986</v>
      </c>
      <c r="E1023" s="118">
        <v>1.9242792860618816</v>
      </c>
      <c r="F1023" s="85" t="s">
        <v>3883</v>
      </c>
      <c r="G1023" s="85" t="b">
        <v>0</v>
      </c>
      <c r="H1023" s="85" t="b">
        <v>0</v>
      </c>
      <c r="I1023" s="85" t="b">
        <v>0</v>
      </c>
      <c r="J1023" s="85" t="b">
        <v>0</v>
      </c>
      <c r="K1023" s="85" t="b">
        <v>0</v>
      </c>
      <c r="L1023" s="85" t="b">
        <v>0</v>
      </c>
    </row>
    <row r="1024" spans="1:12" ht="15">
      <c r="A1024" s="85" t="s">
        <v>4935</v>
      </c>
      <c r="B1024" s="85" t="s">
        <v>4011</v>
      </c>
      <c r="C1024" s="85">
        <v>2</v>
      </c>
      <c r="D1024" s="118">
        <v>0.005463903510708986</v>
      </c>
      <c r="E1024" s="118">
        <v>1.9242792860618816</v>
      </c>
      <c r="F1024" s="85" t="s">
        <v>3883</v>
      </c>
      <c r="G1024" s="85" t="b">
        <v>0</v>
      </c>
      <c r="H1024" s="85" t="b">
        <v>0</v>
      </c>
      <c r="I1024" s="85" t="b">
        <v>0</v>
      </c>
      <c r="J1024" s="85" t="b">
        <v>0</v>
      </c>
      <c r="K1024" s="85" t="b">
        <v>1</v>
      </c>
      <c r="L1024" s="85" t="b">
        <v>0</v>
      </c>
    </row>
    <row r="1025" spans="1:12" ht="15">
      <c r="A1025" s="85" t="s">
        <v>4011</v>
      </c>
      <c r="B1025" s="85" t="s">
        <v>4085</v>
      </c>
      <c r="C1025" s="85">
        <v>2</v>
      </c>
      <c r="D1025" s="118">
        <v>0.005463903510708986</v>
      </c>
      <c r="E1025" s="118">
        <v>1.7481880270062005</v>
      </c>
      <c r="F1025" s="85" t="s">
        <v>3883</v>
      </c>
      <c r="G1025" s="85" t="b">
        <v>0</v>
      </c>
      <c r="H1025" s="85" t="b">
        <v>1</v>
      </c>
      <c r="I1025" s="85" t="b">
        <v>0</v>
      </c>
      <c r="J1025" s="85" t="b">
        <v>0</v>
      </c>
      <c r="K1025" s="85" t="b">
        <v>0</v>
      </c>
      <c r="L1025" s="85" t="b">
        <v>0</v>
      </c>
    </row>
    <row r="1026" spans="1:12" ht="15">
      <c r="A1026" s="85" t="s">
        <v>4085</v>
      </c>
      <c r="B1026" s="85" t="s">
        <v>4972</v>
      </c>
      <c r="C1026" s="85">
        <v>2</v>
      </c>
      <c r="D1026" s="118">
        <v>0.005463903510708986</v>
      </c>
      <c r="E1026" s="118">
        <v>2.146128035678238</v>
      </c>
      <c r="F1026" s="85" t="s">
        <v>3883</v>
      </c>
      <c r="G1026" s="85" t="b">
        <v>0</v>
      </c>
      <c r="H1026" s="85" t="b">
        <v>0</v>
      </c>
      <c r="I1026" s="85" t="b">
        <v>0</v>
      </c>
      <c r="J1026" s="85" t="b">
        <v>0</v>
      </c>
      <c r="K1026" s="85" t="b">
        <v>0</v>
      </c>
      <c r="L1026" s="85" t="b">
        <v>0</v>
      </c>
    </row>
    <row r="1027" spans="1:12" ht="15">
      <c r="A1027" s="85" t="s">
        <v>4972</v>
      </c>
      <c r="B1027" s="85" t="s">
        <v>4086</v>
      </c>
      <c r="C1027" s="85">
        <v>2</v>
      </c>
      <c r="D1027" s="118">
        <v>0.005463903510708986</v>
      </c>
      <c r="E1027" s="118">
        <v>1.6690067809585756</v>
      </c>
      <c r="F1027" s="85" t="s">
        <v>3883</v>
      </c>
      <c r="G1027" s="85" t="b">
        <v>0</v>
      </c>
      <c r="H1027" s="85" t="b">
        <v>0</v>
      </c>
      <c r="I1027" s="85" t="b">
        <v>0</v>
      </c>
      <c r="J1027" s="85" t="b">
        <v>0</v>
      </c>
      <c r="K1027" s="85" t="b">
        <v>0</v>
      </c>
      <c r="L1027" s="85" t="b">
        <v>0</v>
      </c>
    </row>
    <row r="1028" spans="1:12" ht="15">
      <c r="A1028" s="85" t="s">
        <v>4086</v>
      </c>
      <c r="B1028" s="85" t="s">
        <v>4973</v>
      </c>
      <c r="C1028" s="85">
        <v>2</v>
      </c>
      <c r="D1028" s="118">
        <v>0.005463903510708986</v>
      </c>
      <c r="E1028" s="118">
        <v>1.7201593034059568</v>
      </c>
      <c r="F1028" s="85" t="s">
        <v>3883</v>
      </c>
      <c r="G1028" s="85" t="b">
        <v>0</v>
      </c>
      <c r="H1028" s="85" t="b">
        <v>0</v>
      </c>
      <c r="I1028" s="85" t="b">
        <v>0</v>
      </c>
      <c r="J1028" s="85" t="b">
        <v>0</v>
      </c>
      <c r="K1028" s="85" t="b">
        <v>0</v>
      </c>
      <c r="L1028" s="85" t="b">
        <v>0</v>
      </c>
    </row>
    <row r="1029" spans="1:12" ht="15">
      <c r="A1029" s="85" t="s">
        <v>4973</v>
      </c>
      <c r="B1029" s="85" t="s">
        <v>4974</v>
      </c>
      <c r="C1029" s="85">
        <v>2</v>
      </c>
      <c r="D1029" s="118">
        <v>0.005463903510708986</v>
      </c>
      <c r="E1029" s="118">
        <v>2.322219294733919</v>
      </c>
      <c r="F1029" s="85" t="s">
        <v>3883</v>
      </c>
      <c r="G1029" s="85" t="b">
        <v>0</v>
      </c>
      <c r="H1029" s="85" t="b">
        <v>0</v>
      </c>
      <c r="I1029" s="85" t="b">
        <v>0</v>
      </c>
      <c r="J1029" s="85" t="b">
        <v>0</v>
      </c>
      <c r="K1029" s="85" t="b">
        <v>0</v>
      </c>
      <c r="L1029" s="85" t="b">
        <v>0</v>
      </c>
    </row>
    <row r="1030" spans="1:12" ht="15">
      <c r="A1030" s="85" t="s">
        <v>4974</v>
      </c>
      <c r="B1030" s="85" t="s">
        <v>4936</v>
      </c>
      <c r="C1030" s="85">
        <v>2</v>
      </c>
      <c r="D1030" s="118">
        <v>0.005463903510708986</v>
      </c>
      <c r="E1030" s="118">
        <v>2.146128035678238</v>
      </c>
      <c r="F1030" s="85" t="s">
        <v>3883</v>
      </c>
      <c r="G1030" s="85" t="b">
        <v>0</v>
      </c>
      <c r="H1030" s="85" t="b">
        <v>0</v>
      </c>
      <c r="I1030" s="85" t="b">
        <v>0</v>
      </c>
      <c r="J1030" s="85" t="b">
        <v>0</v>
      </c>
      <c r="K1030" s="85" t="b">
        <v>0</v>
      </c>
      <c r="L1030" s="85" t="b">
        <v>0</v>
      </c>
    </row>
    <row r="1031" spans="1:12" ht="15">
      <c r="A1031" s="85" t="s">
        <v>4848</v>
      </c>
      <c r="B1031" s="85" t="s">
        <v>4975</v>
      </c>
      <c r="C1031" s="85">
        <v>2</v>
      </c>
      <c r="D1031" s="118">
        <v>0.005463903510708986</v>
      </c>
      <c r="E1031" s="118">
        <v>2.146128035678238</v>
      </c>
      <c r="F1031" s="85" t="s">
        <v>3883</v>
      </c>
      <c r="G1031" s="85" t="b">
        <v>0</v>
      </c>
      <c r="H1031" s="85" t="b">
        <v>0</v>
      </c>
      <c r="I1031" s="85" t="b">
        <v>0</v>
      </c>
      <c r="J1031" s="85" t="b">
        <v>0</v>
      </c>
      <c r="K1031" s="85" t="b">
        <v>0</v>
      </c>
      <c r="L1031" s="85" t="b">
        <v>0</v>
      </c>
    </row>
    <row r="1032" spans="1:12" ht="15">
      <c r="A1032" s="85" t="s">
        <v>5332</v>
      </c>
      <c r="B1032" s="85" t="s">
        <v>5333</v>
      </c>
      <c r="C1032" s="85">
        <v>2</v>
      </c>
      <c r="D1032" s="118">
        <v>0.005463903510708986</v>
      </c>
      <c r="E1032" s="118">
        <v>2.322219294733919</v>
      </c>
      <c r="F1032" s="85" t="s">
        <v>3883</v>
      </c>
      <c r="G1032" s="85" t="b">
        <v>0</v>
      </c>
      <c r="H1032" s="85" t="b">
        <v>0</v>
      </c>
      <c r="I1032" s="85" t="b">
        <v>0</v>
      </c>
      <c r="J1032" s="85" t="b">
        <v>0</v>
      </c>
      <c r="K1032" s="85" t="b">
        <v>0</v>
      </c>
      <c r="L1032" s="85" t="b">
        <v>0</v>
      </c>
    </row>
    <row r="1033" spans="1:12" ht="15">
      <c r="A1033" s="85" t="s">
        <v>5333</v>
      </c>
      <c r="B1033" s="85" t="s">
        <v>4989</v>
      </c>
      <c r="C1033" s="85">
        <v>2</v>
      </c>
      <c r="D1033" s="118">
        <v>0.005463903510708986</v>
      </c>
      <c r="E1033" s="118">
        <v>2.021189299069938</v>
      </c>
      <c r="F1033" s="85" t="s">
        <v>3883</v>
      </c>
      <c r="G1033" s="85" t="b">
        <v>0</v>
      </c>
      <c r="H1033" s="85" t="b">
        <v>0</v>
      </c>
      <c r="I1033" s="85" t="b">
        <v>0</v>
      </c>
      <c r="J1033" s="85" t="b">
        <v>0</v>
      </c>
      <c r="K1033" s="85" t="b">
        <v>0</v>
      </c>
      <c r="L1033" s="85" t="b">
        <v>0</v>
      </c>
    </row>
    <row r="1034" spans="1:12" ht="15">
      <c r="A1034" s="85" t="s">
        <v>4989</v>
      </c>
      <c r="B1034" s="85" t="s">
        <v>5334</v>
      </c>
      <c r="C1034" s="85">
        <v>2</v>
      </c>
      <c r="D1034" s="118">
        <v>0.005463903510708986</v>
      </c>
      <c r="E1034" s="118">
        <v>2.021189299069938</v>
      </c>
      <c r="F1034" s="85" t="s">
        <v>3883</v>
      </c>
      <c r="G1034" s="85" t="b">
        <v>0</v>
      </c>
      <c r="H1034" s="85" t="b">
        <v>0</v>
      </c>
      <c r="I1034" s="85" t="b">
        <v>0</v>
      </c>
      <c r="J1034" s="85" t="b">
        <v>1</v>
      </c>
      <c r="K1034" s="85" t="b">
        <v>0</v>
      </c>
      <c r="L1034" s="85" t="b">
        <v>0</v>
      </c>
    </row>
    <row r="1035" spans="1:12" ht="15">
      <c r="A1035" s="85" t="s">
        <v>5334</v>
      </c>
      <c r="B1035" s="85" t="s">
        <v>4084</v>
      </c>
      <c r="C1035" s="85">
        <v>2</v>
      </c>
      <c r="D1035" s="118">
        <v>0.005463903510708986</v>
      </c>
      <c r="E1035" s="118">
        <v>1.3222192947339193</v>
      </c>
      <c r="F1035" s="85" t="s">
        <v>3883</v>
      </c>
      <c r="G1035" s="85" t="b">
        <v>1</v>
      </c>
      <c r="H1035" s="85" t="b">
        <v>0</v>
      </c>
      <c r="I1035" s="85" t="b">
        <v>0</v>
      </c>
      <c r="J1035" s="85" t="b">
        <v>0</v>
      </c>
      <c r="K1035" s="85" t="b">
        <v>0</v>
      </c>
      <c r="L1035" s="85" t="b">
        <v>0</v>
      </c>
    </row>
    <row r="1036" spans="1:12" ht="15">
      <c r="A1036" s="85" t="s">
        <v>4871</v>
      </c>
      <c r="B1036" s="85" t="s">
        <v>4099</v>
      </c>
      <c r="C1036" s="85">
        <v>2</v>
      </c>
      <c r="D1036" s="118">
        <v>0.005463903510708986</v>
      </c>
      <c r="E1036" s="118">
        <v>1.2808266095756942</v>
      </c>
      <c r="F1036" s="85" t="s">
        <v>3883</v>
      </c>
      <c r="G1036" s="85" t="b">
        <v>0</v>
      </c>
      <c r="H1036" s="85" t="b">
        <v>0</v>
      </c>
      <c r="I1036" s="85" t="b">
        <v>0</v>
      </c>
      <c r="J1036" s="85" t="b">
        <v>0</v>
      </c>
      <c r="K1036" s="85" t="b">
        <v>0</v>
      </c>
      <c r="L1036" s="85" t="b">
        <v>0</v>
      </c>
    </row>
    <row r="1037" spans="1:12" ht="15">
      <c r="A1037" s="85" t="s">
        <v>4099</v>
      </c>
      <c r="B1037" s="85" t="s">
        <v>4989</v>
      </c>
      <c r="C1037" s="85">
        <v>2</v>
      </c>
      <c r="D1037" s="118">
        <v>0.005463903510708986</v>
      </c>
      <c r="E1037" s="118">
        <v>1.2808266095756942</v>
      </c>
      <c r="F1037" s="85" t="s">
        <v>3883</v>
      </c>
      <c r="G1037" s="85" t="b">
        <v>0</v>
      </c>
      <c r="H1037" s="85" t="b">
        <v>0</v>
      </c>
      <c r="I1037" s="85" t="b">
        <v>0</v>
      </c>
      <c r="J1037" s="85" t="b">
        <v>0</v>
      </c>
      <c r="K1037" s="85" t="b">
        <v>0</v>
      </c>
      <c r="L1037" s="85" t="b">
        <v>0</v>
      </c>
    </row>
    <row r="1038" spans="1:12" ht="15">
      <c r="A1038" s="85" t="s">
        <v>4989</v>
      </c>
      <c r="B1038" s="85" t="s">
        <v>5335</v>
      </c>
      <c r="C1038" s="85">
        <v>2</v>
      </c>
      <c r="D1038" s="118">
        <v>0.005463903510708986</v>
      </c>
      <c r="E1038" s="118">
        <v>2.021189299069938</v>
      </c>
      <c r="F1038" s="85" t="s">
        <v>3883</v>
      </c>
      <c r="G1038" s="85" t="b">
        <v>0</v>
      </c>
      <c r="H1038" s="85" t="b">
        <v>0</v>
      </c>
      <c r="I1038" s="85" t="b">
        <v>0</v>
      </c>
      <c r="J1038" s="85" t="b">
        <v>0</v>
      </c>
      <c r="K1038" s="85" t="b">
        <v>0</v>
      </c>
      <c r="L1038" s="85" t="b">
        <v>0</v>
      </c>
    </row>
    <row r="1039" spans="1:12" ht="15">
      <c r="A1039" s="85" t="s">
        <v>5148</v>
      </c>
      <c r="B1039" s="85" t="s">
        <v>5149</v>
      </c>
      <c r="C1039" s="85">
        <v>2</v>
      </c>
      <c r="D1039" s="118">
        <v>0.005463903510708986</v>
      </c>
      <c r="E1039" s="118">
        <v>2.322219294733919</v>
      </c>
      <c r="F1039" s="85" t="s">
        <v>3883</v>
      </c>
      <c r="G1039" s="85" t="b">
        <v>0</v>
      </c>
      <c r="H1039" s="85" t="b">
        <v>0</v>
      </c>
      <c r="I1039" s="85" t="b">
        <v>0</v>
      </c>
      <c r="J1039" s="85" t="b">
        <v>0</v>
      </c>
      <c r="K1039" s="85" t="b">
        <v>0</v>
      </c>
      <c r="L1039" s="85" t="b">
        <v>0</v>
      </c>
    </row>
    <row r="1040" spans="1:12" ht="15">
      <c r="A1040" s="85" t="s">
        <v>5149</v>
      </c>
      <c r="B1040" s="85" t="s">
        <v>4115</v>
      </c>
      <c r="C1040" s="85">
        <v>2</v>
      </c>
      <c r="D1040" s="118">
        <v>0.005463903510708986</v>
      </c>
      <c r="E1040" s="118">
        <v>2.322219294733919</v>
      </c>
      <c r="F1040" s="85" t="s">
        <v>3883</v>
      </c>
      <c r="G1040" s="85" t="b">
        <v>0</v>
      </c>
      <c r="H1040" s="85" t="b">
        <v>0</v>
      </c>
      <c r="I1040" s="85" t="b">
        <v>0</v>
      </c>
      <c r="J1040" s="85" t="b">
        <v>0</v>
      </c>
      <c r="K1040" s="85" t="b">
        <v>0</v>
      </c>
      <c r="L1040" s="85" t="b">
        <v>0</v>
      </c>
    </row>
    <row r="1041" spans="1:12" ht="15">
      <c r="A1041" s="85" t="s">
        <v>4115</v>
      </c>
      <c r="B1041" s="85" t="s">
        <v>4149</v>
      </c>
      <c r="C1041" s="85">
        <v>2</v>
      </c>
      <c r="D1041" s="118">
        <v>0.005463903510708986</v>
      </c>
      <c r="E1041" s="118">
        <v>1.9242792860618816</v>
      </c>
      <c r="F1041" s="85" t="s">
        <v>3883</v>
      </c>
      <c r="G1041" s="85" t="b">
        <v>0</v>
      </c>
      <c r="H1041" s="85" t="b">
        <v>0</v>
      </c>
      <c r="I1041" s="85" t="b">
        <v>0</v>
      </c>
      <c r="J1041" s="85" t="b">
        <v>0</v>
      </c>
      <c r="K1041" s="85" t="b">
        <v>0</v>
      </c>
      <c r="L1041" s="85" t="b">
        <v>0</v>
      </c>
    </row>
    <row r="1042" spans="1:12" ht="15">
      <c r="A1042" s="85" t="s">
        <v>4149</v>
      </c>
      <c r="B1042" s="85" t="s">
        <v>4098</v>
      </c>
      <c r="C1042" s="85">
        <v>2</v>
      </c>
      <c r="D1042" s="118">
        <v>0.005463903510708986</v>
      </c>
      <c r="E1042" s="118">
        <v>1.183916596567638</v>
      </c>
      <c r="F1042" s="85" t="s">
        <v>3883</v>
      </c>
      <c r="G1042" s="85" t="b">
        <v>0</v>
      </c>
      <c r="H1042" s="85" t="b">
        <v>0</v>
      </c>
      <c r="I1042" s="85" t="b">
        <v>0</v>
      </c>
      <c r="J1042" s="85" t="b">
        <v>0</v>
      </c>
      <c r="K1042" s="85" t="b">
        <v>0</v>
      </c>
      <c r="L1042" s="85" t="b">
        <v>0</v>
      </c>
    </row>
    <row r="1043" spans="1:12" ht="15">
      <c r="A1043" s="85" t="s">
        <v>4098</v>
      </c>
      <c r="B1043" s="85" t="s">
        <v>4990</v>
      </c>
      <c r="C1043" s="85">
        <v>2</v>
      </c>
      <c r="D1043" s="118">
        <v>0.005463903510708986</v>
      </c>
      <c r="E1043" s="118">
        <v>1.2808266095756942</v>
      </c>
      <c r="F1043" s="85" t="s">
        <v>3883</v>
      </c>
      <c r="G1043" s="85" t="b">
        <v>0</v>
      </c>
      <c r="H1043" s="85" t="b">
        <v>0</v>
      </c>
      <c r="I1043" s="85" t="b">
        <v>0</v>
      </c>
      <c r="J1043" s="85" t="b">
        <v>0</v>
      </c>
      <c r="K1043" s="85" t="b">
        <v>0</v>
      </c>
      <c r="L1043" s="85" t="b">
        <v>0</v>
      </c>
    </row>
    <row r="1044" spans="1:12" ht="15">
      <c r="A1044" s="85" t="s">
        <v>4990</v>
      </c>
      <c r="B1044" s="85" t="s">
        <v>4084</v>
      </c>
      <c r="C1044" s="85">
        <v>2</v>
      </c>
      <c r="D1044" s="118">
        <v>0.005463903510708986</v>
      </c>
      <c r="E1044" s="118">
        <v>1.021189299069938</v>
      </c>
      <c r="F1044" s="85" t="s">
        <v>3883</v>
      </c>
      <c r="G1044" s="85" t="b">
        <v>0</v>
      </c>
      <c r="H1044" s="85" t="b">
        <v>0</v>
      </c>
      <c r="I1044" s="85" t="b">
        <v>0</v>
      </c>
      <c r="J1044" s="85" t="b">
        <v>0</v>
      </c>
      <c r="K1044" s="85" t="b">
        <v>0</v>
      </c>
      <c r="L1044" s="85" t="b">
        <v>0</v>
      </c>
    </row>
    <row r="1045" spans="1:12" ht="15">
      <c r="A1045" s="85" t="s">
        <v>4871</v>
      </c>
      <c r="B1045" s="85" t="s">
        <v>4835</v>
      </c>
      <c r="C1045" s="85">
        <v>2</v>
      </c>
      <c r="D1045" s="118">
        <v>0.005463903510708986</v>
      </c>
      <c r="E1045" s="118">
        <v>2.021189299069938</v>
      </c>
      <c r="F1045" s="85" t="s">
        <v>3883</v>
      </c>
      <c r="G1045" s="85" t="b">
        <v>0</v>
      </c>
      <c r="H1045" s="85" t="b">
        <v>0</v>
      </c>
      <c r="I1045" s="85" t="b">
        <v>0</v>
      </c>
      <c r="J1045" s="85" t="b">
        <v>0</v>
      </c>
      <c r="K1045" s="85" t="b">
        <v>0</v>
      </c>
      <c r="L1045" s="85" t="b">
        <v>0</v>
      </c>
    </row>
    <row r="1046" spans="1:12" ht="15">
      <c r="A1046" s="85" t="s">
        <v>4835</v>
      </c>
      <c r="B1046" s="85" t="s">
        <v>401</v>
      </c>
      <c r="C1046" s="85">
        <v>2</v>
      </c>
      <c r="D1046" s="118">
        <v>0.005463903510708986</v>
      </c>
      <c r="E1046" s="118">
        <v>2.322219294733919</v>
      </c>
      <c r="F1046" s="85" t="s">
        <v>3883</v>
      </c>
      <c r="G1046" s="85" t="b">
        <v>0</v>
      </c>
      <c r="H1046" s="85" t="b">
        <v>0</v>
      </c>
      <c r="I1046" s="85" t="b">
        <v>0</v>
      </c>
      <c r="J1046" s="85" t="b">
        <v>0</v>
      </c>
      <c r="K1046" s="85" t="b">
        <v>0</v>
      </c>
      <c r="L1046" s="85" t="b">
        <v>0</v>
      </c>
    </row>
    <row r="1047" spans="1:12" ht="15">
      <c r="A1047" s="85" t="s">
        <v>5051</v>
      </c>
      <c r="B1047" s="85" t="s">
        <v>4911</v>
      </c>
      <c r="C1047" s="85">
        <v>4</v>
      </c>
      <c r="D1047" s="118">
        <v>0.006592628402842863</v>
      </c>
      <c r="E1047" s="118">
        <v>2.0907869279492677</v>
      </c>
      <c r="F1047" s="85" t="s">
        <v>3884</v>
      </c>
      <c r="G1047" s="85" t="b">
        <v>0</v>
      </c>
      <c r="H1047" s="85" t="b">
        <v>0</v>
      </c>
      <c r="I1047" s="85" t="b">
        <v>0</v>
      </c>
      <c r="J1047" s="85" t="b">
        <v>0</v>
      </c>
      <c r="K1047" s="85" t="b">
        <v>0</v>
      </c>
      <c r="L1047" s="85" t="b">
        <v>0</v>
      </c>
    </row>
    <row r="1048" spans="1:12" ht="15">
      <c r="A1048" s="85" t="s">
        <v>4911</v>
      </c>
      <c r="B1048" s="85" t="s">
        <v>4013</v>
      </c>
      <c r="C1048" s="85">
        <v>4</v>
      </c>
      <c r="D1048" s="118">
        <v>0.006592628402842863</v>
      </c>
      <c r="E1048" s="118">
        <v>1.8477488792629733</v>
      </c>
      <c r="F1048" s="85" t="s">
        <v>3884</v>
      </c>
      <c r="G1048" s="85" t="b">
        <v>0</v>
      </c>
      <c r="H1048" s="85" t="b">
        <v>0</v>
      </c>
      <c r="I1048" s="85" t="b">
        <v>0</v>
      </c>
      <c r="J1048" s="85" t="b">
        <v>0</v>
      </c>
      <c r="K1048" s="85" t="b">
        <v>0</v>
      </c>
      <c r="L1048" s="85" t="b">
        <v>0</v>
      </c>
    </row>
    <row r="1049" spans="1:12" ht="15">
      <c r="A1049" s="85" t="s">
        <v>4013</v>
      </c>
      <c r="B1049" s="85" t="s">
        <v>5052</v>
      </c>
      <c r="C1049" s="85">
        <v>4</v>
      </c>
      <c r="D1049" s="118">
        <v>0.006592628402842863</v>
      </c>
      <c r="E1049" s="118">
        <v>1.8477488792629733</v>
      </c>
      <c r="F1049" s="85" t="s">
        <v>3884</v>
      </c>
      <c r="G1049" s="85" t="b">
        <v>0</v>
      </c>
      <c r="H1049" s="85" t="b">
        <v>0</v>
      </c>
      <c r="I1049" s="85" t="b">
        <v>0</v>
      </c>
      <c r="J1049" s="85" t="b">
        <v>0</v>
      </c>
      <c r="K1049" s="85" t="b">
        <v>0</v>
      </c>
      <c r="L1049" s="85" t="b">
        <v>0</v>
      </c>
    </row>
    <row r="1050" spans="1:12" ht="15">
      <c r="A1050" s="85" t="s">
        <v>5052</v>
      </c>
      <c r="B1050" s="85" t="s">
        <v>5053</v>
      </c>
      <c r="C1050" s="85">
        <v>4</v>
      </c>
      <c r="D1050" s="118">
        <v>0.006592628402842863</v>
      </c>
      <c r="E1050" s="118">
        <v>2.0907869279492677</v>
      </c>
      <c r="F1050" s="85" t="s">
        <v>3884</v>
      </c>
      <c r="G1050" s="85" t="b">
        <v>0</v>
      </c>
      <c r="H1050" s="85" t="b">
        <v>0</v>
      </c>
      <c r="I1050" s="85" t="b">
        <v>0</v>
      </c>
      <c r="J1050" s="85" t="b">
        <v>0</v>
      </c>
      <c r="K1050" s="85" t="b">
        <v>0</v>
      </c>
      <c r="L1050" s="85" t="b">
        <v>0</v>
      </c>
    </row>
    <row r="1051" spans="1:12" ht="15">
      <c r="A1051" s="85" t="s">
        <v>5053</v>
      </c>
      <c r="B1051" s="85" t="s">
        <v>5054</v>
      </c>
      <c r="C1051" s="85">
        <v>4</v>
      </c>
      <c r="D1051" s="118">
        <v>0.006592628402842863</v>
      </c>
      <c r="E1051" s="118">
        <v>2.0907869279492677</v>
      </c>
      <c r="F1051" s="85" t="s">
        <v>3884</v>
      </c>
      <c r="G1051" s="85" t="b">
        <v>0</v>
      </c>
      <c r="H1051" s="85" t="b">
        <v>0</v>
      </c>
      <c r="I1051" s="85" t="b">
        <v>0</v>
      </c>
      <c r="J1051" s="85" t="b">
        <v>0</v>
      </c>
      <c r="K1051" s="85" t="b">
        <v>0</v>
      </c>
      <c r="L1051" s="85" t="b">
        <v>0</v>
      </c>
    </row>
    <row r="1052" spans="1:12" ht="15">
      <c r="A1052" s="85" t="s">
        <v>5054</v>
      </c>
      <c r="B1052" s="85" t="s">
        <v>4105</v>
      </c>
      <c r="C1052" s="85">
        <v>4</v>
      </c>
      <c r="D1052" s="118">
        <v>0.006592628402842863</v>
      </c>
      <c r="E1052" s="118">
        <v>1.5789035669703932</v>
      </c>
      <c r="F1052" s="85" t="s">
        <v>3884</v>
      </c>
      <c r="G1052" s="85" t="b">
        <v>0</v>
      </c>
      <c r="H1052" s="85" t="b">
        <v>0</v>
      </c>
      <c r="I1052" s="85" t="b">
        <v>0</v>
      </c>
      <c r="J1052" s="85" t="b">
        <v>0</v>
      </c>
      <c r="K1052" s="85" t="b">
        <v>0</v>
      </c>
      <c r="L1052" s="85" t="b">
        <v>0</v>
      </c>
    </row>
    <row r="1053" spans="1:12" ht="15">
      <c r="A1053" s="85" t="s">
        <v>4105</v>
      </c>
      <c r="B1053" s="85" t="s">
        <v>4109</v>
      </c>
      <c r="C1053" s="85">
        <v>4</v>
      </c>
      <c r="D1053" s="118">
        <v>0.006592628402842863</v>
      </c>
      <c r="E1053" s="118">
        <v>1.5789035669703932</v>
      </c>
      <c r="F1053" s="85" t="s">
        <v>3884</v>
      </c>
      <c r="G1053" s="85" t="b">
        <v>0</v>
      </c>
      <c r="H1053" s="85" t="b">
        <v>0</v>
      </c>
      <c r="I1053" s="85" t="b">
        <v>0</v>
      </c>
      <c r="J1053" s="85" t="b">
        <v>0</v>
      </c>
      <c r="K1053" s="85" t="b">
        <v>0</v>
      </c>
      <c r="L1053" s="85" t="b">
        <v>0</v>
      </c>
    </row>
    <row r="1054" spans="1:12" ht="15">
      <c r="A1054" s="85" t="s">
        <v>4109</v>
      </c>
      <c r="B1054" s="85" t="s">
        <v>4106</v>
      </c>
      <c r="C1054" s="85">
        <v>4</v>
      </c>
      <c r="D1054" s="118">
        <v>0.006592628402842863</v>
      </c>
      <c r="E1054" s="118">
        <v>1.6416943968298487</v>
      </c>
      <c r="F1054" s="85" t="s">
        <v>3884</v>
      </c>
      <c r="G1054" s="85" t="b">
        <v>0</v>
      </c>
      <c r="H1054" s="85" t="b">
        <v>0</v>
      </c>
      <c r="I1054" s="85" t="b">
        <v>0</v>
      </c>
      <c r="J1054" s="85" t="b">
        <v>0</v>
      </c>
      <c r="K1054" s="85" t="b">
        <v>0</v>
      </c>
      <c r="L1054" s="85" t="b">
        <v>0</v>
      </c>
    </row>
    <row r="1055" spans="1:12" ht="15">
      <c r="A1055" s="85" t="s">
        <v>4106</v>
      </c>
      <c r="B1055" s="85" t="s">
        <v>4034</v>
      </c>
      <c r="C1055" s="85">
        <v>4</v>
      </c>
      <c r="D1055" s="118">
        <v>0.006592628402842863</v>
      </c>
      <c r="E1055" s="118">
        <v>1.7386044098379052</v>
      </c>
      <c r="F1055" s="85" t="s">
        <v>3884</v>
      </c>
      <c r="G1055" s="85" t="b">
        <v>0</v>
      </c>
      <c r="H1055" s="85" t="b">
        <v>0</v>
      </c>
      <c r="I1055" s="85" t="b">
        <v>0</v>
      </c>
      <c r="J1055" s="85" t="b">
        <v>0</v>
      </c>
      <c r="K1055" s="85" t="b">
        <v>1</v>
      </c>
      <c r="L1055" s="85" t="b">
        <v>0</v>
      </c>
    </row>
    <row r="1056" spans="1:12" ht="15">
      <c r="A1056" s="85" t="s">
        <v>4034</v>
      </c>
      <c r="B1056" s="85" t="s">
        <v>910</v>
      </c>
      <c r="C1056" s="85">
        <v>4</v>
      </c>
      <c r="D1056" s="118">
        <v>0.006592628402842863</v>
      </c>
      <c r="E1056" s="118">
        <v>1.651454234119005</v>
      </c>
      <c r="F1056" s="85" t="s">
        <v>3884</v>
      </c>
      <c r="G1056" s="85" t="b">
        <v>0</v>
      </c>
      <c r="H1056" s="85" t="b">
        <v>1</v>
      </c>
      <c r="I1056" s="85" t="b">
        <v>0</v>
      </c>
      <c r="J1056" s="85" t="b">
        <v>0</v>
      </c>
      <c r="K1056" s="85" t="b">
        <v>0</v>
      </c>
      <c r="L1056" s="85" t="b">
        <v>0</v>
      </c>
    </row>
    <row r="1057" spans="1:12" ht="15">
      <c r="A1057" s="85" t="s">
        <v>910</v>
      </c>
      <c r="B1057" s="85" t="s">
        <v>4997</v>
      </c>
      <c r="C1057" s="85">
        <v>4</v>
      </c>
      <c r="D1057" s="118">
        <v>0.006592628402842863</v>
      </c>
      <c r="E1057" s="118">
        <v>1.651454234119005</v>
      </c>
      <c r="F1057" s="85" t="s">
        <v>3884</v>
      </c>
      <c r="G1057" s="85" t="b">
        <v>0</v>
      </c>
      <c r="H1057" s="85" t="b">
        <v>0</v>
      </c>
      <c r="I1057" s="85" t="b">
        <v>0</v>
      </c>
      <c r="J1057" s="85" t="b">
        <v>0</v>
      </c>
      <c r="K1057" s="85" t="b">
        <v>0</v>
      </c>
      <c r="L1057" s="85" t="b">
        <v>0</v>
      </c>
    </row>
    <row r="1058" spans="1:12" ht="15">
      <c r="A1058" s="85" t="s">
        <v>4997</v>
      </c>
      <c r="B1058" s="85" t="s">
        <v>4107</v>
      </c>
      <c r="C1058" s="85">
        <v>4</v>
      </c>
      <c r="D1058" s="118">
        <v>0.006592628402842863</v>
      </c>
      <c r="E1058" s="118">
        <v>1.7897569322852864</v>
      </c>
      <c r="F1058" s="85" t="s">
        <v>3884</v>
      </c>
      <c r="G1058" s="85" t="b">
        <v>0</v>
      </c>
      <c r="H1058" s="85" t="b">
        <v>0</v>
      </c>
      <c r="I1058" s="85" t="b">
        <v>0</v>
      </c>
      <c r="J1058" s="85" t="b">
        <v>0</v>
      </c>
      <c r="K1058" s="85" t="b">
        <v>0</v>
      </c>
      <c r="L1058" s="85" t="b">
        <v>0</v>
      </c>
    </row>
    <row r="1059" spans="1:12" ht="15">
      <c r="A1059" s="85" t="s">
        <v>4107</v>
      </c>
      <c r="B1059" s="85" t="s">
        <v>4107</v>
      </c>
      <c r="C1059" s="85">
        <v>4</v>
      </c>
      <c r="D1059" s="118">
        <v>0.006592628402842863</v>
      </c>
      <c r="E1059" s="118">
        <v>1.4887269366213052</v>
      </c>
      <c r="F1059" s="85" t="s">
        <v>3884</v>
      </c>
      <c r="G1059" s="85" t="b">
        <v>0</v>
      </c>
      <c r="H1059" s="85" t="b">
        <v>0</v>
      </c>
      <c r="I1059" s="85" t="b">
        <v>0</v>
      </c>
      <c r="J1059" s="85" t="b">
        <v>0</v>
      </c>
      <c r="K1059" s="85" t="b">
        <v>0</v>
      </c>
      <c r="L1059" s="85" t="b">
        <v>0</v>
      </c>
    </row>
    <row r="1060" spans="1:12" ht="15">
      <c r="A1060" s="85" t="s">
        <v>4107</v>
      </c>
      <c r="B1060" s="85" t="s">
        <v>5055</v>
      </c>
      <c r="C1060" s="85">
        <v>4</v>
      </c>
      <c r="D1060" s="118">
        <v>0.006592628402842863</v>
      </c>
      <c r="E1060" s="118">
        <v>1.7897569322852864</v>
      </c>
      <c r="F1060" s="85" t="s">
        <v>3884</v>
      </c>
      <c r="G1060" s="85" t="b">
        <v>0</v>
      </c>
      <c r="H1060" s="85" t="b">
        <v>0</v>
      </c>
      <c r="I1060" s="85" t="b">
        <v>0</v>
      </c>
      <c r="J1060" s="85" t="b">
        <v>0</v>
      </c>
      <c r="K1060" s="85" t="b">
        <v>0</v>
      </c>
      <c r="L1060" s="85" t="b">
        <v>0</v>
      </c>
    </row>
    <row r="1061" spans="1:12" ht="15">
      <c r="A1061" s="85" t="s">
        <v>5055</v>
      </c>
      <c r="B1061" s="85" t="s">
        <v>4085</v>
      </c>
      <c r="C1061" s="85">
        <v>4</v>
      </c>
      <c r="D1061" s="118">
        <v>0.006592628402842863</v>
      </c>
      <c r="E1061" s="118">
        <v>1.7897569322852864</v>
      </c>
      <c r="F1061" s="85" t="s">
        <v>3884</v>
      </c>
      <c r="G1061" s="85" t="b">
        <v>0</v>
      </c>
      <c r="H1061" s="85" t="b">
        <v>0</v>
      </c>
      <c r="I1061" s="85" t="b">
        <v>0</v>
      </c>
      <c r="J1061" s="85" t="b">
        <v>0</v>
      </c>
      <c r="K1061" s="85" t="b">
        <v>0</v>
      </c>
      <c r="L1061" s="85" t="b">
        <v>0</v>
      </c>
    </row>
    <row r="1062" spans="1:12" ht="15">
      <c r="A1062" s="85" t="s">
        <v>4085</v>
      </c>
      <c r="B1062" s="85" t="s">
        <v>4928</v>
      </c>
      <c r="C1062" s="85">
        <v>4</v>
      </c>
      <c r="D1062" s="118">
        <v>0.006592628402842863</v>
      </c>
      <c r="E1062" s="118">
        <v>1.7897569322852864</v>
      </c>
      <c r="F1062" s="85" t="s">
        <v>3884</v>
      </c>
      <c r="G1062" s="85" t="b">
        <v>0</v>
      </c>
      <c r="H1062" s="85" t="b">
        <v>0</v>
      </c>
      <c r="I1062" s="85" t="b">
        <v>0</v>
      </c>
      <c r="J1062" s="85" t="b">
        <v>0</v>
      </c>
      <c r="K1062" s="85" t="b">
        <v>0</v>
      </c>
      <c r="L1062" s="85" t="b">
        <v>0</v>
      </c>
    </row>
    <row r="1063" spans="1:12" ht="15">
      <c r="A1063" s="85" t="s">
        <v>4928</v>
      </c>
      <c r="B1063" s="85" t="s">
        <v>4926</v>
      </c>
      <c r="C1063" s="85">
        <v>4</v>
      </c>
      <c r="D1063" s="118">
        <v>0.006592628402842863</v>
      </c>
      <c r="E1063" s="118">
        <v>2.0907869279492677</v>
      </c>
      <c r="F1063" s="85" t="s">
        <v>3884</v>
      </c>
      <c r="G1063" s="85" t="b">
        <v>0</v>
      </c>
      <c r="H1063" s="85" t="b">
        <v>0</v>
      </c>
      <c r="I1063" s="85" t="b">
        <v>0</v>
      </c>
      <c r="J1063" s="85" t="b">
        <v>0</v>
      </c>
      <c r="K1063" s="85" t="b">
        <v>0</v>
      </c>
      <c r="L1063" s="85" t="b">
        <v>0</v>
      </c>
    </row>
    <row r="1064" spans="1:12" ht="15">
      <c r="A1064" s="85" t="s">
        <v>4926</v>
      </c>
      <c r="B1064" s="85" t="s">
        <v>4084</v>
      </c>
      <c r="C1064" s="85">
        <v>4</v>
      </c>
      <c r="D1064" s="118">
        <v>0.006592628402842863</v>
      </c>
      <c r="E1064" s="118">
        <v>1.2949069106051925</v>
      </c>
      <c r="F1064" s="85" t="s">
        <v>3884</v>
      </c>
      <c r="G1064" s="85" t="b">
        <v>0</v>
      </c>
      <c r="H1064" s="85" t="b">
        <v>0</v>
      </c>
      <c r="I1064" s="85" t="b">
        <v>0</v>
      </c>
      <c r="J1064" s="85" t="b">
        <v>0</v>
      </c>
      <c r="K1064" s="85" t="b">
        <v>0</v>
      </c>
      <c r="L1064" s="85" t="b">
        <v>0</v>
      </c>
    </row>
    <row r="1065" spans="1:12" ht="15">
      <c r="A1065" s="85" t="s">
        <v>4084</v>
      </c>
      <c r="B1065" s="85" t="s">
        <v>910</v>
      </c>
      <c r="C1065" s="85">
        <v>4</v>
      </c>
      <c r="D1065" s="118">
        <v>0.006592628402842863</v>
      </c>
      <c r="E1065" s="118">
        <v>0.8385408774761495</v>
      </c>
      <c r="F1065" s="85" t="s">
        <v>3884</v>
      </c>
      <c r="G1065" s="85" t="b">
        <v>0</v>
      </c>
      <c r="H1065" s="85" t="b">
        <v>0</v>
      </c>
      <c r="I1065" s="85" t="b">
        <v>0</v>
      </c>
      <c r="J1065" s="85" t="b">
        <v>0</v>
      </c>
      <c r="K1065" s="85" t="b">
        <v>0</v>
      </c>
      <c r="L1065" s="85" t="b">
        <v>0</v>
      </c>
    </row>
    <row r="1066" spans="1:12" ht="15">
      <c r="A1066" s="85" t="s">
        <v>910</v>
      </c>
      <c r="B1066" s="85" t="s">
        <v>5056</v>
      </c>
      <c r="C1066" s="85">
        <v>4</v>
      </c>
      <c r="D1066" s="118">
        <v>0.006592628402842863</v>
      </c>
      <c r="E1066" s="118">
        <v>1.651454234119005</v>
      </c>
      <c r="F1066" s="85" t="s">
        <v>3884</v>
      </c>
      <c r="G1066" s="85" t="b">
        <v>0</v>
      </c>
      <c r="H1066" s="85" t="b">
        <v>0</v>
      </c>
      <c r="I1066" s="85" t="b">
        <v>0</v>
      </c>
      <c r="J1066" s="85" t="b">
        <v>0</v>
      </c>
      <c r="K1066" s="85" t="b">
        <v>0</v>
      </c>
      <c r="L1066" s="85" t="b">
        <v>0</v>
      </c>
    </row>
    <row r="1067" spans="1:12" ht="15">
      <c r="A1067" s="85" t="s">
        <v>5056</v>
      </c>
      <c r="B1067" s="85" t="s">
        <v>4106</v>
      </c>
      <c r="C1067" s="85">
        <v>4</v>
      </c>
      <c r="D1067" s="118">
        <v>0.006592628402842863</v>
      </c>
      <c r="E1067" s="118">
        <v>1.7386044098379052</v>
      </c>
      <c r="F1067" s="85" t="s">
        <v>3884</v>
      </c>
      <c r="G1067" s="85" t="b">
        <v>0</v>
      </c>
      <c r="H1067" s="85" t="b">
        <v>0</v>
      </c>
      <c r="I1067" s="85" t="b">
        <v>0</v>
      </c>
      <c r="J1067" s="85" t="b">
        <v>0</v>
      </c>
      <c r="K1067" s="85" t="b">
        <v>0</v>
      </c>
      <c r="L1067" s="85" t="b">
        <v>0</v>
      </c>
    </row>
    <row r="1068" spans="1:12" ht="15">
      <c r="A1068" s="85" t="s">
        <v>4084</v>
      </c>
      <c r="B1068" s="85" t="s">
        <v>5126</v>
      </c>
      <c r="C1068" s="85">
        <v>3</v>
      </c>
      <c r="D1068" s="118">
        <v>0.005662510018271802</v>
      </c>
      <c r="E1068" s="118">
        <v>1.277873571306412</v>
      </c>
      <c r="F1068" s="85" t="s">
        <v>3884</v>
      </c>
      <c r="G1068" s="85" t="b">
        <v>0</v>
      </c>
      <c r="H1068" s="85" t="b">
        <v>0</v>
      </c>
      <c r="I1068" s="85" t="b">
        <v>0</v>
      </c>
      <c r="J1068" s="85" t="b">
        <v>0</v>
      </c>
      <c r="K1068" s="85" t="b">
        <v>0</v>
      </c>
      <c r="L1068" s="85" t="b">
        <v>0</v>
      </c>
    </row>
    <row r="1069" spans="1:12" ht="15">
      <c r="A1069" s="85" t="s">
        <v>5126</v>
      </c>
      <c r="B1069" s="85" t="s">
        <v>5127</v>
      </c>
      <c r="C1069" s="85">
        <v>3</v>
      </c>
      <c r="D1069" s="118">
        <v>0.005662510018271802</v>
      </c>
      <c r="E1069" s="118">
        <v>2.2157256645575676</v>
      </c>
      <c r="F1069" s="85" t="s">
        <v>3884</v>
      </c>
      <c r="G1069" s="85" t="b">
        <v>0</v>
      </c>
      <c r="H1069" s="85" t="b">
        <v>0</v>
      </c>
      <c r="I1069" s="85" t="b">
        <v>0</v>
      </c>
      <c r="J1069" s="85" t="b">
        <v>0</v>
      </c>
      <c r="K1069" s="85" t="b">
        <v>0</v>
      </c>
      <c r="L1069" s="85" t="b">
        <v>0</v>
      </c>
    </row>
    <row r="1070" spans="1:12" ht="15">
      <c r="A1070" s="85" t="s">
        <v>5127</v>
      </c>
      <c r="B1070" s="85" t="s">
        <v>4129</v>
      </c>
      <c r="C1070" s="85">
        <v>3</v>
      </c>
      <c r="D1070" s="118">
        <v>0.005662510018271802</v>
      </c>
      <c r="E1070" s="118">
        <v>2.0907869279492677</v>
      </c>
      <c r="F1070" s="85" t="s">
        <v>3884</v>
      </c>
      <c r="G1070" s="85" t="b">
        <v>0</v>
      </c>
      <c r="H1070" s="85" t="b">
        <v>0</v>
      </c>
      <c r="I1070" s="85" t="b">
        <v>0</v>
      </c>
      <c r="J1070" s="85" t="b">
        <v>0</v>
      </c>
      <c r="K1070" s="85" t="b">
        <v>0</v>
      </c>
      <c r="L1070" s="85" t="b">
        <v>0</v>
      </c>
    </row>
    <row r="1071" spans="1:12" ht="15">
      <c r="A1071" s="85" t="s">
        <v>5286</v>
      </c>
      <c r="B1071" s="85" t="s">
        <v>4873</v>
      </c>
      <c r="C1071" s="85">
        <v>2</v>
      </c>
      <c r="D1071" s="118">
        <v>0.004449685832317911</v>
      </c>
      <c r="E1071" s="118">
        <v>2.391816923613249</v>
      </c>
      <c r="F1071" s="85" t="s">
        <v>3884</v>
      </c>
      <c r="G1071" s="85" t="b">
        <v>0</v>
      </c>
      <c r="H1071" s="85" t="b">
        <v>0</v>
      </c>
      <c r="I1071" s="85" t="b">
        <v>0</v>
      </c>
      <c r="J1071" s="85" t="b">
        <v>0</v>
      </c>
      <c r="K1071" s="85" t="b">
        <v>0</v>
      </c>
      <c r="L1071" s="85" t="b">
        <v>0</v>
      </c>
    </row>
    <row r="1072" spans="1:12" ht="15">
      <c r="A1072" s="85" t="s">
        <v>4833</v>
      </c>
      <c r="B1072" s="85" t="s">
        <v>910</v>
      </c>
      <c r="C1072" s="85">
        <v>2</v>
      </c>
      <c r="D1072" s="118">
        <v>0.004449685832317911</v>
      </c>
      <c r="E1072" s="118">
        <v>1.651454234119005</v>
      </c>
      <c r="F1072" s="85" t="s">
        <v>3884</v>
      </c>
      <c r="G1072" s="85" t="b">
        <v>0</v>
      </c>
      <c r="H1072" s="85" t="b">
        <v>0</v>
      </c>
      <c r="I1072" s="85" t="b">
        <v>0</v>
      </c>
      <c r="J1072" s="85" t="b">
        <v>0</v>
      </c>
      <c r="K1072" s="85" t="b">
        <v>0</v>
      </c>
      <c r="L1072" s="85" t="b">
        <v>0</v>
      </c>
    </row>
    <row r="1073" spans="1:12" ht="15">
      <c r="A1073" s="85" t="s">
        <v>4106</v>
      </c>
      <c r="B1073" s="85" t="s">
        <v>5339</v>
      </c>
      <c r="C1073" s="85">
        <v>2</v>
      </c>
      <c r="D1073" s="118">
        <v>0.004449685832317911</v>
      </c>
      <c r="E1073" s="118">
        <v>1.7386044098379052</v>
      </c>
      <c r="F1073" s="85" t="s">
        <v>3884</v>
      </c>
      <c r="G1073" s="85" t="b">
        <v>0</v>
      </c>
      <c r="H1073" s="85" t="b">
        <v>0</v>
      </c>
      <c r="I1073" s="85" t="b">
        <v>0</v>
      </c>
      <c r="J1073" s="85" t="b">
        <v>0</v>
      </c>
      <c r="K1073" s="85" t="b">
        <v>0</v>
      </c>
      <c r="L1073" s="85" t="b">
        <v>0</v>
      </c>
    </row>
    <row r="1074" spans="1:12" ht="15">
      <c r="A1074" s="85" t="s">
        <v>4106</v>
      </c>
      <c r="B1074" s="85" t="s">
        <v>5340</v>
      </c>
      <c r="C1074" s="85">
        <v>2</v>
      </c>
      <c r="D1074" s="118">
        <v>0.004449685832317911</v>
      </c>
      <c r="E1074" s="118">
        <v>1.7386044098379052</v>
      </c>
      <c r="F1074" s="85" t="s">
        <v>3884</v>
      </c>
      <c r="G1074" s="85" t="b">
        <v>0</v>
      </c>
      <c r="H1074" s="85" t="b">
        <v>0</v>
      </c>
      <c r="I1074" s="85" t="b">
        <v>0</v>
      </c>
      <c r="J1074" s="85" t="b">
        <v>0</v>
      </c>
      <c r="K1074" s="85" t="b">
        <v>0</v>
      </c>
      <c r="L1074" s="85" t="b">
        <v>0</v>
      </c>
    </row>
    <row r="1075" spans="1:12" ht="15">
      <c r="A1075" s="85" t="s">
        <v>5321</v>
      </c>
      <c r="B1075" s="85" t="s">
        <v>5322</v>
      </c>
      <c r="C1075" s="85">
        <v>2</v>
      </c>
      <c r="D1075" s="118">
        <v>0.004449685832317911</v>
      </c>
      <c r="E1075" s="118">
        <v>2.391816923613249</v>
      </c>
      <c r="F1075" s="85" t="s">
        <v>3884</v>
      </c>
      <c r="G1075" s="85" t="b">
        <v>0</v>
      </c>
      <c r="H1075" s="85" t="b">
        <v>0</v>
      </c>
      <c r="I1075" s="85" t="b">
        <v>0</v>
      </c>
      <c r="J1075" s="85" t="b">
        <v>0</v>
      </c>
      <c r="K1075" s="85" t="b">
        <v>0</v>
      </c>
      <c r="L1075" s="85" t="b">
        <v>0</v>
      </c>
    </row>
    <row r="1076" spans="1:12" ht="15">
      <c r="A1076" s="85" t="s">
        <v>5047</v>
      </c>
      <c r="B1076" s="85" t="s">
        <v>5324</v>
      </c>
      <c r="C1076" s="85">
        <v>2</v>
      </c>
      <c r="D1076" s="118">
        <v>0.004449685832317911</v>
      </c>
      <c r="E1076" s="118">
        <v>2.2157256645575676</v>
      </c>
      <c r="F1076" s="85" t="s">
        <v>3884</v>
      </c>
      <c r="G1076" s="85" t="b">
        <v>0</v>
      </c>
      <c r="H1076" s="85" t="b">
        <v>0</v>
      </c>
      <c r="I1076" s="85" t="b">
        <v>0</v>
      </c>
      <c r="J1076" s="85" t="b">
        <v>0</v>
      </c>
      <c r="K1076" s="85" t="b">
        <v>0</v>
      </c>
      <c r="L1076" s="85" t="b">
        <v>0</v>
      </c>
    </row>
    <row r="1077" spans="1:12" ht="15">
      <c r="A1077" s="85" t="s">
        <v>5324</v>
      </c>
      <c r="B1077" s="85" t="s">
        <v>5325</v>
      </c>
      <c r="C1077" s="85">
        <v>2</v>
      </c>
      <c r="D1077" s="118">
        <v>0.004449685832317911</v>
      </c>
      <c r="E1077" s="118">
        <v>2.391816923613249</v>
      </c>
      <c r="F1077" s="85" t="s">
        <v>3884</v>
      </c>
      <c r="G1077" s="85" t="b">
        <v>0</v>
      </c>
      <c r="H1077" s="85" t="b">
        <v>0</v>
      </c>
      <c r="I1077" s="85" t="b">
        <v>0</v>
      </c>
      <c r="J1077" s="85" t="b">
        <v>0</v>
      </c>
      <c r="K1077" s="85" t="b">
        <v>0</v>
      </c>
      <c r="L1077" s="85" t="b">
        <v>0</v>
      </c>
    </row>
    <row r="1078" spans="1:12" ht="15">
      <c r="A1078" s="85" t="s">
        <v>5325</v>
      </c>
      <c r="B1078" s="85" t="s">
        <v>5326</v>
      </c>
      <c r="C1078" s="85">
        <v>2</v>
      </c>
      <c r="D1078" s="118">
        <v>0.004449685832317911</v>
      </c>
      <c r="E1078" s="118">
        <v>2.391816923613249</v>
      </c>
      <c r="F1078" s="85" t="s">
        <v>3884</v>
      </c>
      <c r="G1078" s="85" t="b">
        <v>0</v>
      </c>
      <c r="H1078" s="85" t="b">
        <v>0</v>
      </c>
      <c r="I1078" s="85" t="b">
        <v>0</v>
      </c>
      <c r="J1078" s="85" t="b">
        <v>0</v>
      </c>
      <c r="K1078" s="85" t="b">
        <v>0</v>
      </c>
      <c r="L1078" s="85" t="b">
        <v>0</v>
      </c>
    </row>
    <row r="1079" spans="1:12" ht="15">
      <c r="A1079" s="85" t="s">
        <v>4084</v>
      </c>
      <c r="B1079" s="85" t="s">
        <v>5270</v>
      </c>
      <c r="C1079" s="85">
        <v>2</v>
      </c>
      <c r="D1079" s="118">
        <v>0.004449685832317911</v>
      </c>
      <c r="E1079" s="118">
        <v>1.277873571306412</v>
      </c>
      <c r="F1079" s="85" t="s">
        <v>3884</v>
      </c>
      <c r="G1079" s="85" t="b">
        <v>0</v>
      </c>
      <c r="H1079" s="85" t="b">
        <v>0</v>
      </c>
      <c r="I1079" s="85" t="b">
        <v>0</v>
      </c>
      <c r="J1079" s="85" t="b">
        <v>0</v>
      </c>
      <c r="K1079" s="85" t="b">
        <v>0</v>
      </c>
      <c r="L1079" s="85" t="b">
        <v>0</v>
      </c>
    </row>
    <row r="1080" spans="1:12" ht="15">
      <c r="A1080" s="85" t="s">
        <v>5270</v>
      </c>
      <c r="B1080" s="85" t="s">
        <v>5037</v>
      </c>
      <c r="C1080" s="85">
        <v>2</v>
      </c>
      <c r="D1080" s="118">
        <v>0.004449685832317911</v>
      </c>
      <c r="E1080" s="118">
        <v>2.391816923613249</v>
      </c>
      <c r="F1080" s="85" t="s">
        <v>3884</v>
      </c>
      <c r="G1080" s="85" t="b">
        <v>0</v>
      </c>
      <c r="H1080" s="85" t="b">
        <v>0</v>
      </c>
      <c r="I1080" s="85" t="b">
        <v>0</v>
      </c>
      <c r="J1080" s="85" t="b">
        <v>0</v>
      </c>
      <c r="K1080" s="85" t="b">
        <v>0</v>
      </c>
      <c r="L1080" s="85" t="b">
        <v>0</v>
      </c>
    </row>
    <row r="1081" spans="1:12" ht="15">
      <c r="A1081" s="85" t="s">
        <v>5037</v>
      </c>
      <c r="B1081" s="85" t="s">
        <v>5038</v>
      </c>
      <c r="C1081" s="85">
        <v>2</v>
      </c>
      <c r="D1081" s="118">
        <v>0.004449685832317911</v>
      </c>
      <c r="E1081" s="118">
        <v>2.391816923613249</v>
      </c>
      <c r="F1081" s="85" t="s">
        <v>3884</v>
      </c>
      <c r="G1081" s="85" t="b">
        <v>0</v>
      </c>
      <c r="H1081" s="85" t="b">
        <v>0</v>
      </c>
      <c r="I1081" s="85" t="b">
        <v>0</v>
      </c>
      <c r="J1081" s="85" t="b">
        <v>0</v>
      </c>
      <c r="K1081" s="85" t="b">
        <v>0</v>
      </c>
      <c r="L1081" s="85" t="b">
        <v>0</v>
      </c>
    </row>
    <row r="1082" spans="1:12" ht="15">
      <c r="A1082" s="85" t="s">
        <v>5038</v>
      </c>
      <c r="B1082" s="85" t="s">
        <v>5271</v>
      </c>
      <c r="C1082" s="85">
        <v>2</v>
      </c>
      <c r="D1082" s="118">
        <v>0.004449685832317911</v>
      </c>
      <c r="E1082" s="118">
        <v>2.391816923613249</v>
      </c>
      <c r="F1082" s="85" t="s">
        <v>3884</v>
      </c>
      <c r="G1082" s="85" t="b">
        <v>0</v>
      </c>
      <c r="H1082" s="85" t="b">
        <v>0</v>
      </c>
      <c r="I1082" s="85" t="b">
        <v>0</v>
      </c>
      <c r="J1082" s="85" t="b">
        <v>0</v>
      </c>
      <c r="K1082" s="85" t="b">
        <v>0</v>
      </c>
      <c r="L1082" s="85" t="b">
        <v>0</v>
      </c>
    </row>
    <row r="1083" spans="1:12" ht="15">
      <c r="A1083" s="85" t="s">
        <v>5271</v>
      </c>
      <c r="B1083" s="85" t="s">
        <v>5272</v>
      </c>
      <c r="C1083" s="85">
        <v>2</v>
      </c>
      <c r="D1083" s="118">
        <v>0.004449685832317911</v>
      </c>
      <c r="E1083" s="118">
        <v>2.391816923613249</v>
      </c>
      <c r="F1083" s="85" t="s">
        <v>3884</v>
      </c>
      <c r="G1083" s="85" t="b">
        <v>0</v>
      </c>
      <c r="H1083" s="85" t="b">
        <v>0</v>
      </c>
      <c r="I1083" s="85" t="b">
        <v>0</v>
      </c>
      <c r="J1083" s="85" t="b">
        <v>0</v>
      </c>
      <c r="K1083" s="85" t="b">
        <v>0</v>
      </c>
      <c r="L1083" s="85" t="b">
        <v>0</v>
      </c>
    </row>
    <row r="1084" spans="1:12" ht="15">
      <c r="A1084" s="85" t="s">
        <v>5272</v>
      </c>
      <c r="B1084" s="85" t="s">
        <v>4105</v>
      </c>
      <c r="C1084" s="85">
        <v>2</v>
      </c>
      <c r="D1084" s="118">
        <v>0.004449685832317911</v>
      </c>
      <c r="E1084" s="118">
        <v>1.5789035669703932</v>
      </c>
      <c r="F1084" s="85" t="s">
        <v>3884</v>
      </c>
      <c r="G1084" s="85" t="b">
        <v>0</v>
      </c>
      <c r="H1084" s="85" t="b">
        <v>0</v>
      </c>
      <c r="I1084" s="85" t="b">
        <v>0</v>
      </c>
      <c r="J1084" s="85" t="b">
        <v>0</v>
      </c>
      <c r="K1084" s="85" t="b">
        <v>0</v>
      </c>
      <c r="L1084" s="85" t="b">
        <v>0</v>
      </c>
    </row>
    <row r="1085" spans="1:12" ht="15">
      <c r="A1085" s="85" t="s">
        <v>4105</v>
      </c>
      <c r="B1085" s="85" t="s">
        <v>5273</v>
      </c>
      <c r="C1085" s="85">
        <v>2</v>
      </c>
      <c r="D1085" s="118">
        <v>0.004449685832317911</v>
      </c>
      <c r="E1085" s="118">
        <v>1.5789035669703932</v>
      </c>
      <c r="F1085" s="85" t="s">
        <v>3884</v>
      </c>
      <c r="G1085" s="85" t="b">
        <v>0</v>
      </c>
      <c r="H1085" s="85" t="b">
        <v>0</v>
      </c>
      <c r="I1085" s="85" t="b">
        <v>0</v>
      </c>
      <c r="J1085" s="85" t="b">
        <v>0</v>
      </c>
      <c r="K1085" s="85" t="b">
        <v>1</v>
      </c>
      <c r="L1085" s="85" t="b">
        <v>0</v>
      </c>
    </row>
    <row r="1086" spans="1:12" ht="15">
      <c r="A1086" s="85" t="s">
        <v>5273</v>
      </c>
      <c r="B1086" s="85" t="s">
        <v>4912</v>
      </c>
      <c r="C1086" s="85">
        <v>2</v>
      </c>
      <c r="D1086" s="118">
        <v>0.004449685832317911</v>
      </c>
      <c r="E1086" s="118">
        <v>2.391816923613249</v>
      </c>
      <c r="F1086" s="85" t="s">
        <v>3884</v>
      </c>
      <c r="G1086" s="85" t="b">
        <v>0</v>
      </c>
      <c r="H1086" s="85" t="b">
        <v>1</v>
      </c>
      <c r="I1086" s="85" t="b">
        <v>0</v>
      </c>
      <c r="J1086" s="85" t="b">
        <v>0</v>
      </c>
      <c r="K1086" s="85" t="b">
        <v>0</v>
      </c>
      <c r="L1086" s="85" t="b">
        <v>0</v>
      </c>
    </row>
    <row r="1087" spans="1:12" ht="15">
      <c r="A1087" s="85" t="s">
        <v>4912</v>
      </c>
      <c r="B1087" s="85" t="s">
        <v>4085</v>
      </c>
      <c r="C1087" s="85">
        <v>2</v>
      </c>
      <c r="D1087" s="118">
        <v>0.004449685832317911</v>
      </c>
      <c r="E1087" s="118">
        <v>1.7897569322852864</v>
      </c>
      <c r="F1087" s="85" t="s">
        <v>3884</v>
      </c>
      <c r="G1087" s="85" t="b">
        <v>0</v>
      </c>
      <c r="H1087" s="85" t="b">
        <v>0</v>
      </c>
      <c r="I1087" s="85" t="b">
        <v>0</v>
      </c>
      <c r="J1087" s="85" t="b">
        <v>0</v>
      </c>
      <c r="K1087" s="85" t="b">
        <v>0</v>
      </c>
      <c r="L1087" s="85" t="b">
        <v>0</v>
      </c>
    </row>
    <row r="1088" spans="1:12" ht="15">
      <c r="A1088" s="85" t="s">
        <v>4085</v>
      </c>
      <c r="B1088" s="85" t="s">
        <v>5274</v>
      </c>
      <c r="C1088" s="85">
        <v>2</v>
      </c>
      <c r="D1088" s="118">
        <v>0.004449685832317911</v>
      </c>
      <c r="E1088" s="118">
        <v>1.7897569322852864</v>
      </c>
      <c r="F1088" s="85" t="s">
        <v>3884</v>
      </c>
      <c r="G1088" s="85" t="b">
        <v>0</v>
      </c>
      <c r="H1088" s="85" t="b">
        <v>0</v>
      </c>
      <c r="I1088" s="85" t="b">
        <v>0</v>
      </c>
      <c r="J1088" s="85" t="b">
        <v>0</v>
      </c>
      <c r="K1088" s="85" t="b">
        <v>0</v>
      </c>
      <c r="L1088" s="85" t="b">
        <v>0</v>
      </c>
    </row>
    <row r="1089" spans="1:12" ht="15">
      <c r="A1089" s="85" t="s">
        <v>5274</v>
      </c>
      <c r="B1089" s="85" t="s">
        <v>4868</v>
      </c>
      <c r="C1089" s="85">
        <v>2</v>
      </c>
      <c r="D1089" s="118">
        <v>0.004449685832317911</v>
      </c>
      <c r="E1089" s="118">
        <v>2.0907869279492677</v>
      </c>
      <c r="F1089" s="85" t="s">
        <v>3884</v>
      </c>
      <c r="G1089" s="85" t="b">
        <v>0</v>
      </c>
      <c r="H1089" s="85" t="b">
        <v>0</v>
      </c>
      <c r="I1089" s="85" t="b">
        <v>0</v>
      </c>
      <c r="J1089" s="85" t="b">
        <v>0</v>
      </c>
      <c r="K1089" s="85" t="b">
        <v>0</v>
      </c>
      <c r="L1089" s="85" t="b">
        <v>0</v>
      </c>
    </row>
    <row r="1090" spans="1:12" ht="15">
      <c r="A1090" s="85" t="s">
        <v>4868</v>
      </c>
      <c r="B1090" s="85" t="s">
        <v>5109</v>
      </c>
      <c r="C1090" s="85">
        <v>2</v>
      </c>
      <c r="D1090" s="118">
        <v>0.004449685832317911</v>
      </c>
      <c r="E1090" s="118">
        <v>2.0907869279492677</v>
      </c>
      <c r="F1090" s="85" t="s">
        <v>3884</v>
      </c>
      <c r="G1090" s="85" t="b">
        <v>0</v>
      </c>
      <c r="H1090" s="85" t="b">
        <v>0</v>
      </c>
      <c r="I1090" s="85" t="b">
        <v>0</v>
      </c>
      <c r="J1090" s="85" t="b">
        <v>0</v>
      </c>
      <c r="K1090" s="85" t="b">
        <v>0</v>
      </c>
      <c r="L1090" s="85" t="b">
        <v>0</v>
      </c>
    </row>
    <row r="1091" spans="1:12" ht="15">
      <c r="A1091" s="85" t="s">
        <v>5109</v>
      </c>
      <c r="B1091" s="85" t="s">
        <v>5275</v>
      </c>
      <c r="C1091" s="85">
        <v>2</v>
      </c>
      <c r="D1091" s="118">
        <v>0.004449685832317911</v>
      </c>
      <c r="E1091" s="118">
        <v>2.391816923613249</v>
      </c>
      <c r="F1091" s="85" t="s">
        <v>3884</v>
      </c>
      <c r="G1091" s="85" t="b">
        <v>0</v>
      </c>
      <c r="H1091" s="85" t="b">
        <v>0</v>
      </c>
      <c r="I1091" s="85" t="b">
        <v>0</v>
      </c>
      <c r="J1091" s="85" t="b">
        <v>0</v>
      </c>
      <c r="K1091" s="85" t="b">
        <v>0</v>
      </c>
      <c r="L1091" s="85" t="b">
        <v>0</v>
      </c>
    </row>
    <row r="1092" spans="1:12" ht="15">
      <c r="A1092" s="85" t="s">
        <v>5275</v>
      </c>
      <c r="B1092" s="85" t="s">
        <v>4857</v>
      </c>
      <c r="C1092" s="85">
        <v>2</v>
      </c>
      <c r="D1092" s="118">
        <v>0.004449685832317911</v>
      </c>
      <c r="E1092" s="118">
        <v>2.0907869279492677</v>
      </c>
      <c r="F1092" s="85" t="s">
        <v>3884</v>
      </c>
      <c r="G1092" s="85" t="b">
        <v>0</v>
      </c>
      <c r="H1092" s="85" t="b">
        <v>0</v>
      </c>
      <c r="I1092" s="85" t="b">
        <v>0</v>
      </c>
      <c r="J1092" s="85" t="b">
        <v>0</v>
      </c>
      <c r="K1092" s="85" t="b">
        <v>0</v>
      </c>
      <c r="L1092" s="85" t="b">
        <v>0</v>
      </c>
    </row>
    <row r="1093" spans="1:12" ht="15">
      <c r="A1093" s="85" t="s">
        <v>4857</v>
      </c>
      <c r="B1093" s="85" t="s">
        <v>5133</v>
      </c>
      <c r="C1093" s="85">
        <v>2</v>
      </c>
      <c r="D1093" s="118">
        <v>0.004449685832317911</v>
      </c>
      <c r="E1093" s="118">
        <v>1.9146956688935863</v>
      </c>
      <c r="F1093" s="85" t="s">
        <v>3884</v>
      </c>
      <c r="G1093" s="85" t="b">
        <v>0</v>
      </c>
      <c r="H1093" s="85" t="b">
        <v>0</v>
      </c>
      <c r="I1093" s="85" t="b">
        <v>0</v>
      </c>
      <c r="J1093" s="85" t="b">
        <v>1</v>
      </c>
      <c r="K1093" s="85" t="b">
        <v>0</v>
      </c>
      <c r="L1093" s="85" t="b">
        <v>0</v>
      </c>
    </row>
    <row r="1094" spans="1:12" ht="15">
      <c r="A1094" s="85" t="s">
        <v>5133</v>
      </c>
      <c r="B1094" s="85" t="s">
        <v>5276</v>
      </c>
      <c r="C1094" s="85">
        <v>2</v>
      </c>
      <c r="D1094" s="118">
        <v>0.004449685832317911</v>
      </c>
      <c r="E1094" s="118">
        <v>2.2157256645575676</v>
      </c>
      <c r="F1094" s="85" t="s">
        <v>3884</v>
      </c>
      <c r="G1094" s="85" t="b">
        <v>1</v>
      </c>
      <c r="H1094" s="85" t="b">
        <v>0</v>
      </c>
      <c r="I1094" s="85" t="b">
        <v>0</v>
      </c>
      <c r="J1094" s="85" t="b">
        <v>0</v>
      </c>
      <c r="K1094" s="85" t="b">
        <v>0</v>
      </c>
      <c r="L1094" s="85" t="b">
        <v>0</v>
      </c>
    </row>
    <row r="1095" spans="1:12" ht="15">
      <c r="A1095" s="85" t="s">
        <v>5276</v>
      </c>
      <c r="B1095" s="85" t="s">
        <v>5277</v>
      </c>
      <c r="C1095" s="85">
        <v>2</v>
      </c>
      <c r="D1095" s="118">
        <v>0.004449685832317911</v>
      </c>
      <c r="E1095" s="118">
        <v>2.391816923613249</v>
      </c>
      <c r="F1095" s="85" t="s">
        <v>3884</v>
      </c>
      <c r="G1095" s="85" t="b">
        <v>0</v>
      </c>
      <c r="H1095" s="85" t="b">
        <v>0</v>
      </c>
      <c r="I1095" s="85" t="b">
        <v>0</v>
      </c>
      <c r="J1095" s="85" t="b">
        <v>0</v>
      </c>
      <c r="K1095" s="85" t="b">
        <v>0</v>
      </c>
      <c r="L1095" s="85" t="b">
        <v>0</v>
      </c>
    </row>
    <row r="1096" spans="1:12" ht="15">
      <c r="A1096" s="85" t="s">
        <v>5277</v>
      </c>
      <c r="B1096" s="85" t="s">
        <v>5278</v>
      </c>
      <c r="C1096" s="85">
        <v>2</v>
      </c>
      <c r="D1096" s="118">
        <v>0.004449685832317911</v>
      </c>
      <c r="E1096" s="118">
        <v>2.391816923613249</v>
      </c>
      <c r="F1096" s="85" t="s">
        <v>3884</v>
      </c>
      <c r="G1096" s="85" t="b">
        <v>0</v>
      </c>
      <c r="H1096" s="85" t="b">
        <v>0</v>
      </c>
      <c r="I1096" s="85" t="b">
        <v>0</v>
      </c>
      <c r="J1096" s="85" t="b">
        <v>0</v>
      </c>
      <c r="K1096" s="85" t="b">
        <v>0</v>
      </c>
      <c r="L1096" s="85" t="b">
        <v>0</v>
      </c>
    </row>
    <row r="1097" spans="1:12" ht="15">
      <c r="A1097" s="85" t="s">
        <v>5278</v>
      </c>
      <c r="B1097" s="85" t="s">
        <v>4086</v>
      </c>
      <c r="C1097" s="85">
        <v>2</v>
      </c>
      <c r="D1097" s="118">
        <v>0.004449685832317911</v>
      </c>
      <c r="E1097" s="118">
        <v>1.9938769149412112</v>
      </c>
      <c r="F1097" s="85" t="s">
        <v>3884</v>
      </c>
      <c r="G1097" s="85" t="b">
        <v>0</v>
      </c>
      <c r="H1097" s="85" t="b">
        <v>0</v>
      </c>
      <c r="I1097" s="85" t="b">
        <v>0</v>
      </c>
      <c r="J1097" s="85" t="b">
        <v>0</v>
      </c>
      <c r="K1097" s="85" t="b">
        <v>0</v>
      </c>
      <c r="L1097" s="85" t="b">
        <v>0</v>
      </c>
    </row>
    <row r="1098" spans="1:12" ht="15">
      <c r="A1098" s="85" t="s">
        <v>4086</v>
      </c>
      <c r="B1098" s="85" t="s">
        <v>4984</v>
      </c>
      <c r="C1098" s="85">
        <v>2</v>
      </c>
      <c r="D1098" s="118">
        <v>0.004449685832317911</v>
      </c>
      <c r="E1098" s="118">
        <v>1.8177856558855299</v>
      </c>
      <c r="F1098" s="85" t="s">
        <v>3884</v>
      </c>
      <c r="G1098" s="85" t="b">
        <v>0</v>
      </c>
      <c r="H1098" s="85" t="b">
        <v>0</v>
      </c>
      <c r="I1098" s="85" t="b">
        <v>0</v>
      </c>
      <c r="J1098" s="85" t="b">
        <v>0</v>
      </c>
      <c r="K1098" s="85" t="b">
        <v>0</v>
      </c>
      <c r="L1098" s="85" t="b">
        <v>0</v>
      </c>
    </row>
    <row r="1099" spans="1:12" ht="15">
      <c r="A1099" s="85" t="s">
        <v>4984</v>
      </c>
      <c r="B1099" s="85" t="s">
        <v>4985</v>
      </c>
      <c r="C1099" s="85">
        <v>2</v>
      </c>
      <c r="D1099" s="118">
        <v>0.004449685832317911</v>
      </c>
      <c r="E1099" s="118">
        <v>2.0396344055018862</v>
      </c>
      <c r="F1099" s="85" t="s">
        <v>3884</v>
      </c>
      <c r="G1099" s="85" t="b">
        <v>0</v>
      </c>
      <c r="H1099" s="85" t="b">
        <v>0</v>
      </c>
      <c r="I1099" s="85" t="b">
        <v>0</v>
      </c>
      <c r="J1099" s="85" t="b">
        <v>0</v>
      </c>
      <c r="K1099" s="85" t="b">
        <v>0</v>
      </c>
      <c r="L1099" s="85" t="b">
        <v>0</v>
      </c>
    </row>
    <row r="1100" spans="1:12" ht="15">
      <c r="A1100" s="85" t="s">
        <v>4985</v>
      </c>
      <c r="B1100" s="85" t="s">
        <v>5279</v>
      </c>
      <c r="C1100" s="85">
        <v>2</v>
      </c>
      <c r="D1100" s="118">
        <v>0.004449685832317911</v>
      </c>
      <c r="E1100" s="118">
        <v>2.2157256645575676</v>
      </c>
      <c r="F1100" s="85" t="s">
        <v>3884</v>
      </c>
      <c r="G1100" s="85" t="b">
        <v>0</v>
      </c>
      <c r="H1100" s="85" t="b">
        <v>0</v>
      </c>
      <c r="I1100" s="85" t="b">
        <v>0</v>
      </c>
      <c r="J1100" s="85" t="b">
        <v>0</v>
      </c>
      <c r="K1100" s="85" t="b">
        <v>0</v>
      </c>
      <c r="L1100" s="85" t="b">
        <v>0</v>
      </c>
    </row>
    <row r="1101" spans="1:12" ht="15">
      <c r="A1101" s="85" t="s">
        <v>4084</v>
      </c>
      <c r="B1101" s="85" t="s">
        <v>5268</v>
      </c>
      <c r="C1101" s="85">
        <v>2</v>
      </c>
      <c r="D1101" s="118">
        <v>0.004449685832317911</v>
      </c>
      <c r="E1101" s="118">
        <v>1.277873571306412</v>
      </c>
      <c r="F1101" s="85" t="s">
        <v>3884</v>
      </c>
      <c r="G1101" s="85" t="b">
        <v>0</v>
      </c>
      <c r="H1101" s="85" t="b">
        <v>0</v>
      </c>
      <c r="I1101" s="85" t="b">
        <v>0</v>
      </c>
      <c r="J1101" s="85" t="b">
        <v>0</v>
      </c>
      <c r="K1101" s="85" t="b">
        <v>0</v>
      </c>
      <c r="L1101" s="85" t="b">
        <v>0</v>
      </c>
    </row>
    <row r="1102" spans="1:12" ht="15">
      <c r="A1102" s="85" t="s">
        <v>5241</v>
      </c>
      <c r="B1102" s="85" t="s">
        <v>5242</v>
      </c>
      <c r="C1102" s="85">
        <v>2</v>
      </c>
      <c r="D1102" s="118">
        <v>0.005603057463214391</v>
      </c>
      <c r="E1102" s="118">
        <v>2.391816923613249</v>
      </c>
      <c r="F1102" s="85" t="s">
        <v>3884</v>
      </c>
      <c r="G1102" s="85" t="b">
        <v>0</v>
      </c>
      <c r="H1102" s="85" t="b">
        <v>0</v>
      </c>
      <c r="I1102" s="85" t="b">
        <v>0</v>
      </c>
      <c r="J1102" s="85" t="b">
        <v>0</v>
      </c>
      <c r="K1102" s="85" t="b">
        <v>0</v>
      </c>
      <c r="L1102" s="85" t="b">
        <v>0</v>
      </c>
    </row>
    <row r="1103" spans="1:12" ht="15">
      <c r="A1103" s="85" t="s">
        <v>4117</v>
      </c>
      <c r="B1103" s="85" t="s">
        <v>4111</v>
      </c>
      <c r="C1103" s="85">
        <v>5</v>
      </c>
      <c r="D1103" s="118">
        <v>0.008432033481953868</v>
      </c>
      <c r="E1103" s="118">
        <v>1.48902047801937</v>
      </c>
      <c r="F1103" s="85" t="s">
        <v>3885</v>
      </c>
      <c r="G1103" s="85" t="b">
        <v>0</v>
      </c>
      <c r="H1103" s="85" t="b">
        <v>0</v>
      </c>
      <c r="I1103" s="85" t="b">
        <v>0</v>
      </c>
      <c r="J1103" s="85" t="b">
        <v>0</v>
      </c>
      <c r="K1103" s="85" t="b">
        <v>0</v>
      </c>
      <c r="L1103" s="85" t="b">
        <v>0</v>
      </c>
    </row>
    <row r="1104" spans="1:12" ht="15">
      <c r="A1104" s="85" t="s">
        <v>4111</v>
      </c>
      <c r="B1104" s="85" t="s">
        <v>4968</v>
      </c>
      <c r="C1104" s="85">
        <v>5</v>
      </c>
      <c r="D1104" s="118">
        <v>0.008432033481953868</v>
      </c>
      <c r="E1104" s="118">
        <v>1.568201724066995</v>
      </c>
      <c r="F1104" s="85" t="s">
        <v>3885</v>
      </c>
      <c r="G1104" s="85" t="b">
        <v>0</v>
      </c>
      <c r="H1104" s="85" t="b">
        <v>0</v>
      </c>
      <c r="I1104" s="85" t="b">
        <v>0</v>
      </c>
      <c r="J1104" s="85" t="b">
        <v>0</v>
      </c>
      <c r="K1104" s="85" t="b">
        <v>0</v>
      </c>
      <c r="L1104" s="85" t="b">
        <v>0</v>
      </c>
    </row>
    <row r="1105" spans="1:12" ht="15">
      <c r="A1105" s="85" t="s">
        <v>4968</v>
      </c>
      <c r="B1105" s="85" t="s">
        <v>4113</v>
      </c>
      <c r="C1105" s="85">
        <v>5</v>
      </c>
      <c r="D1105" s="118">
        <v>0.008432033481953868</v>
      </c>
      <c r="E1105" s="118">
        <v>1.869231719730976</v>
      </c>
      <c r="F1105" s="85" t="s">
        <v>3885</v>
      </c>
      <c r="G1105" s="85" t="b">
        <v>0</v>
      </c>
      <c r="H1105" s="85" t="b">
        <v>0</v>
      </c>
      <c r="I1105" s="85" t="b">
        <v>0</v>
      </c>
      <c r="J1105" s="85" t="b">
        <v>0</v>
      </c>
      <c r="K1105" s="85" t="b">
        <v>0</v>
      </c>
      <c r="L1105" s="85" t="b">
        <v>0</v>
      </c>
    </row>
    <row r="1106" spans="1:12" ht="15">
      <c r="A1106" s="85" t="s">
        <v>4113</v>
      </c>
      <c r="B1106" s="85" t="s">
        <v>4111</v>
      </c>
      <c r="C1106" s="85">
        <v>5</v>
      </c>
      <c r="D1106" s="118">
        <v>0.008432033481953868</v>
      </c>
      <c r="E1106" s="118">
        <v>1.48902047801937</v>
      </c>
      <c r="F1106" s="85" t="s">
        <v>3885</v>
      </c>
      <c r="G1106" s="85" t="b">
        <v>0</v>
      </c>
      <c r="H1106" s="85" t="b">
        <v>0</v>
      </c>
      <c r="I1106" s="85" t="b">
        <v>0</v>
      </c>
      <c r="J1106" s="85" t="b">
        <v>0</v>
      </c>
      <c r="K1106" s="85" t="b">
        <v>0</v>
      </c>
      <c r="L1106" s="85" t="b">
        <v>0</v>
      </c>
    </row>
    <row r="1107" spans="1:12" ht="15">
      <c r="A1107" s="85" t="s">
        <v>4111</v>
      </c>
      <c r="B1107" s="85" t="s">
        <v>4086</v>
      </c>
      <c r="C1107" s="85">
        <v>5</v>
      </c>
      <c r="D1107" s="118">
        <v>0.008432033481953868</v>
      </c>
      <c r="E1107" s="118">
        <v>1.3640817414110702</v>
      </c>
      <c r="F1107" s="85" t="s">
        <v>3885</v>
      </c>
      <c r="G1107" s="85" t="b">
        <v>0</v>
      </c>
      <c r="H1107" s="85" t="b">
        <v>0</v>
      </c>
      <c r="I1107" s="85" t="b">
        <v>0</v>
      </c>
      <c r="J1107" s="85" t="b">
        <v>0</v>
      </c>
      <c r="K1107" s="85" t="b">
        <v>0</v>
      </c>
      <c r="L1107" s="85" t="b">
        <v>0</v>
      </c>
    </row>
    <row r="1108" spans="1:12" ht="15">
      <c r="A1108" s="85" t="s">
        <v>4086</v>
      </c>
      <c r="B1108" s="85" t="s">
        <v>4115</v>
      </c>
      <c r="C1108" s="85">
        <v>5</v>
      </c>
      <c r="D1108" s="118">
        <v>0.008432033481953868</v>
      </c>
      <c r="E1108" s="118">
        <v>1.5859304910274266</v>
      </c>
      <c r="F1108" s="85" t="s">
        <v>3885</v>
      </c>
      <c r="G1108" s="85" t="b">
        <v>0</v>
      </c>
      <c r="H1108" s="85" t="b">
        <v>0</v>
      </c>
      <c r="I1108" s="85" t="b">
        <v>0</v>
      </c>
      <c r="J1108" s="85" t="b">
        <v>0</v>
      </c>
      <c r="K1108" s="85" t="b">
        <v>0</v>
      </c>
      <c r="L1108" s="85" t="b">
        <v>0</v>
      </c>
    </row>
    <row r="1109" spans="1:12" ht="15">
      <c r="A1109" s="85" t="s">
        <v>4115</v>
      </c>
      <c r="B1109" s="85" t="s">
        <v>4011</v>
      </c>
      <c r="C1109" s="85">
        <v>5</v>
      </c>
      <c r="D1109" s="118">
        <v>0.008432033481953868</v>
      </c>
      <c r="E1109" s="118">
        <v>1.7108692276357265</v>
      </c>
      <c r="F1109" s="85" t="s">
        <v>3885</v>
      </c>
      <c r="G1109" s="85" t="b">
        <v>0</v>
      </c>
      <c r="H1109" s="85" t="b">
        <v>0</v>
      </c>
      <c r="I1109" s="85" t="b">
        <v>0</v>
      </c>
      <c r="J1109" s="85" t="b">
        <v>0</v>
      </c>
      <c r="K1109" s="85" t="b">
        <v>1</v>
      </c>
      <c r="L1109" s="85" t="b">
        <v>0</v>
      </c>
    </row>
    <row r="1110" spans="1:12" ht="15">
      <c r="A1110" s="85" t="s">
        <v>4011</v>
      </c>
      <c r="B1110" s="85" t="s">
        <v>4114</v>
      </c>
      <c r="C1110" s="85">
        <v>5</v>
      </c>
      <c r="D1110" s="118">
        <v>0.008432033481953868</v>
      </c>
      <c r="E1110" s="118">
        <v>1.7108692276357265</v>
      </c>
      <c r="F1110" s="85" t="s">
        <v>3885</v>
      </c>
      <c r="G1110" s="85" t="b">
        <v>0</v>
      </c>
      <c r="H1110" s="85" t="b">
        <v>1</v>
      </c>
      <c r="I1110" s="85" t="b">
        <v>0</v>
      </c>
      <c r="J1110" s="85" t="b">
        <v>0</v>
      </c>
      <c r="K1110" s="85" t="b">
        <v>1</v>
      </c>
      <c r="L1110" s="85" t="b">
        <v>0</v>
      </c>
    </row>
    <row r="1111" spans="1:12" ht="15">
      <c r="A1111" s="85" t="s">
        <v>4114</v>
      </c>
      <c r="B1111" s="85" t="s">
        <v>4931</v>
      </c>
      <c r="C1111" s="85">
        <v>5</v>
      </c>
      <c r="D1111" s="118">
        <v>0.008432033481953868</v>
      </c>
      <c r="E1111" s="118">
        <v>1.7900504736833514</v>
      </c>
      <c r="F1111" s="85" t="s">
        <v>3885</v>
      </c>
      <c r="G1111" s="85" t="b">
        <v>0</v>
      </c>
      <c r="H1111" s="85" t="b">
        <v>1</v>
      </c>
      <c r="I1111" s="85" t="b">
        <v>0</v>
      </c>
      <c r="J1111" s="85" t="b">
        <v>0</v>
      </c>
      <c r="K1111" s="85" t="b">
        <v>0</v>
      </c>
      <c r="L1111" s="85" t="b">
        <v>0</v>
      </c>
    </row>
    <row r="1112" spans="1:12" ht="15">
      <c r="A1112" s="85" t="s">
        <v>4931</v>
      </c>
      <c r="B1112" s="85" t="s">
        <v>4969</v>
      </c>
      <c r="C1112" s="85">
        <v>5</v>
      </c>
      <c r="D1112" s="118">
        <v>0.008432033481953868</v>
      </c>
      <c r="E1112" s="118">
        <v>1.869231719730976</v>
      </c>
      <c r="F1112" s="85" t="s">
        <v>3885</v>
      </c>
      <c r="G1112" s="85" t="b">
        <v>0</v>
      </c>
      <c r="H1112" s="85" t="b">
        <v>0</v>
      </c>
      <c r="I1112" s="85" t="b">
        <v>0</v>
      </c>
      <c r="J1112" s="85" t="b">
        <v>0</v>
      </c>
      <c r="K1112" s="85" t="b">
        <v>0</v>
      </c>
      <c r="L1112" s="85" t="b">
        <v>0</v>
      </c>
    </row>
    <row r="1113" spans="1:12" ht="15">
      <c r="A1113" s="85" t="s">
        <v>4969</v>
      </c>
      <c r="B1113" s="85" t="s">
        <v>4932</v>
      </c>
      <c r="C1113" s="85">
        <v>5</v>
      </c>
      <c r="D1113" s="118">
        <v>0.008432033481953868</v>
      </c>
      <c r="E1113" s="118">
        <v>1.869231719730976</v>
      </c>
      <c r="F1113" s="85" t="s">
        <v>3885</v>
      </c>
      <c r="G1113" s="85" t="b">
        <v>0</v>
      </c>
      <c r="H1113" s="85" t="b">
        <v>0</v>
      </c>
      <c r="I1113" s="85" t="b">
        <v>0</v>
      </c>
      <c r="J1113" s="85" t="b">
        <v>0</v>
      </c>
      <c r="K1113" s="85" t="b">
        <v>0</v>
      </c>
      <c r="L1113" s="85" t="b">
        <v>0</v>
      </c>
    </row>
    <row r="1114" spans="1:12" ht="15">
      <c r="A1114" s="85" t="s">
        <v>4932</v>
      </c>
      <c r="B1114" s="85" t="s">
        <v>4970</v>
      </c>
      <c r="C1114" s="85">
        <v>5</v>
      </c>
      <c r="D1114" s="118">
        <v>0.008432033481953868</v>
      </c>
      <c r="E1114" s="118">
        <v>1.869231719730976</v>
      </c>
      <c r="F1114" s="85" t="s">
        <v>3885</v>
      </c>
      <c r="G1114" s="85" t="b">
        <v>0</v>
      </c>
      <c r="H1114" s="85" t="b">
        <v>0</v>
      </c>
      <c r="I1114" s="85" t="b">
        <v>0</v>
      </c>
      <c r="J1114" s="85" t="b">
        <v>0</v>
      </c>
      <c r="K1114" s="85" t="b">
        <v>0</v>
      </c>
      <c r="L1114" s="85" t="b">
        <v>0</v>
      </c>
    </row>
    <row r="1115" spans="1:12" ht="15">
      <c r="A1115" s="85" t="s">
        <v>443</v>
      </c>
      <c r="B1115" s="85" t="s">
        <v>442</v>
      </c>
      <c r="C1115" s="85">
        <v>5</v>
      </c>
      <c r="D1115" s="118">
        <v>0.008432033481953868</v>
      </c>
      <c r="E1115" s="118">
        <v>1.869231719730976</v>
      </c>
      <c r="F1115" s="85" t="s">
        <v>3885</v>
      </c>
      <c r="G1115" s="85" t="b">
        <v>0</v>
      </c>
      <c r="H1115" s="85" t="b">
        <v>0</v>
      </c>
      <c r="I1115" s="85" t="b">
        <v>0</v>
      </c>
      <c r="J1115" s="85" t="b">
        <v>0</v>
      </c>
      <c r="K1115" s="85" t="b">
        <v>0</v>
      </c>
      <c r="L1115" s="85" t="b">
        <v>0</v>
      </c>
    </row>
    <row r="1116" spans="1:12" ht="15">
      <c r="A1116" s="85" t="s">
        <v>398</v>
      </c>
      <c r="B1116" s="85" t="s">
        <v>4117</v>
      </c>
      <c r="C1116" s="85">
        <v>4</v>
      </c>
      <c r="D1116" s="118">
        <v>0.007731988241115832</v>
      </c>
      <c r="E1116" s="118">
        <v>1.693140460675295</v>
      </c>
      <c r="F1116" s="85" t="s">
        <v>3885</v>
      </c>
      <c r="G1116" s="85" t="b">
        <v>0</v>
      </c>
      <c r="H1116" s="85" t="b">
        <v>0</v>
      </c>
      <c r="I1116" s="85" t="b">
        <v>0</v>
      </c>
      <c r="J1116" s="85" t="b">
        <v>0</v>
      </c>
      <c r="K1116" s="85" t="b">
        <v>0</v>
      </c>
      <c r="L1116" s="85" t="b">
        <v>0</v>
      </c>
    </row>
    <row r="1117" spans="1:12" ht="15">
      <c r="A1117" s="85" t="s">
        <v>4970</v>
      </c>
      <c r="B1117" s="85" t="s">
        <v>5029</v>
      </c>
      <c r="C1117" s="85">
        <v>4</v>
      </c>
      <c r="D1117" s="118">
        <v>0.007731988241115832</v>
      </c>
      <c r="E1117" s="118">
        <v>1.8692317197309762</v>
      </c>
      <c r="F1117" s="85" t="s">
        <v>3885</v>
      </c>
      <c r="G1117" s="85" t="b">
        <v>0</v>
      </c>
      <c r="H1117" s="85" t="b">
        <v>0</v>
      </c>
      <c r="I1117" s="85" t="b">
        <v>0</v>
      </c>
      <c r="J1117" s="85" t="b">
        <v>0</v>
      </c>
      <c r="K1117" s="85" t="b">
        <v>0</v>
      </c>
      <c r="L1117" s="85" t="b">
        <v>0</v>
      </c>
    </row>
    <row r="1118" spans="1:12" ht="15">
      <c r="A1118" s="85" t="s">
        <v>5078</v>
      </c>
      <c r="B1118" s="85" t="s">
        <v>5079</v>
      </c>
      <c r="C1118" s="85">
        <v>4</v>
      </c>
      <c r="D1118" s="118">
        <v>0.007731988241115832</v>
      </c>
      <c r="E1118" s="118">
        <v>1.9661417327390327</v>
      </c>
      <c r="F1118" s="85" t="s">
        <v>3885</v>
      </c>
      <c r="G1118" s="85" t="b">
        <v>0</v>
      </c>
      <c r="H1118" s="85" t="b">
        <v>0</v>
      </c>
      <c r="I1118" s="85" t="b">
        <v>0</v>
      </c>
      <c r="J1118" s="85" t="b">
        <v>0</v>
      </c>
      <c r="K1118" s="85" t="b">
        <v>0</v>
      </c>
      <c r="L1118" s="85" t="b">
        <v>0</v>
      </c>
    </row>
    <row r="1119" spans="1:12" ht="15">
      <c r="A1119" s="85" t="s">
        <v>5079</v>
      </c>
      <c r="B1119" s="85" t="s">
        <v>4952</v>
      </c>
      <c r="C1119" s="85">
        <v>4</v>
      </c>
      <c r="D1119" s="118">
        <v>0.007731988241115832</v>
      </c>
      <c r="E1119" s="118">
        <v>1.9661417327390327</v>
      </c>
      <c r="F1119" s="85" t="s">
        <v>3885</v>
      </c>
      <c r="G1119" s="85" t="b">
        <v>0</v>
      </c>
      <c r="H1119" s="85" t="b">
        <v>0</v>
      </c>
      <c r="I1119" s="85" t="b">
        <v>0</v>
      </c>
      <c r="J1119" s="85" t="b">
        <v>0</v>
      </c>
      <c r="K1119" s="85" t="b">
        <v>0</v>
      </c>
      <c r="L1119" s="85" t="b">
        <v>0</v>
      </c>
    </row>
    <row r="1120" spans="1:12" ht="15">
      <c r="A1120" s="85" t="s">
        <v>4952</v>
      </c>
      <c r="B1120" s="85" t="s">
        <v>5009</v>
      </c>
      <c r="C1120" s="85">
        <v>4</v>
      </c>
      <c r="D1120" s="118">
        <v>0.007731988241115832</v>
      </c>
      <c r="E1120" s="118">
        <v>1.9661417327390327</v>
      </c>
      <c r="F1120" s="85" t="s">
        <v>3885</v>
      </c>
      <c r="G1120" s="85" t="b">
        <v>0</v>
      </c>
      <c r="H1120" s="85" t="b">
        <v>0</v>
      </c>
      <c r="I1120" s="85" t="b">
        <v>0</v>
      </c>
      <c r="J1120" s="85" t="b">
        <v>0</v>
      </c>
      <c r="K1120" s="85" t="b">
        <v>0</v>
      </c>
      <c r="L1120" s="85" t="b">
        <v>0</v>
      </c>
    </row>
    <row r="1121" spans="1:12" ht="15">
      <c r="A1121" s="85" t="s">
        <v>5009</v>
      </c>
      <c r="B1121" s="85" t="s">
        <v>5080</v>
      </c>
      <c r="C1121" s="85">
        <v>4</v>
      </c>
      <c r="D1121" s="118">
        <v>0.007731988241115832</v>
      </c>
      <c r="E1121" s="118">
        <v>1.9661417327390327</v>
      </c>
      <c r="F1121" s="85" t="s">
        <v>3885</v>
      </c>
      <c r="G1121" s="85" t="b">
        <v>0</v>
      </c>
      <c r="H1121" s="85" t="b">
        <v>0</v>
      </c>
      <c r="I1121" s="85" t="b">
        <v>0</v>
      </c>
      <c r="J1121" s="85" t="b">
        <v>0</v>
      </c>
      <c r="K1121" s="85" t="b">
        <v>0</v>
      </c>
      <c r="L1121" s="85" t="b">
        <v>0</v>
      </c>
    </row>
    <row r="1122" spans="1:12" ht="15">
      <c r="A1122" s="85" t="s">
        <v>5080</v>
      </c>
      <c r="B1122" s="85" t="s">
        <v>4939</v>
      </c>
      <c r="C1122" s="85">
        <v>4</v>
      </c>
      <c r="D1122" s="118">
        <v>0.007731988241115832</v>
      </c>
      <c r="E1122" s="118">
        <v>1.9661417327390327</v>
      </c>
      <c r="F1122" s="85" t="s">
        <v>3885</v>
      </c>
      <c r="G1122" s="85" t="b">
        <v>0</v>
      </c>
      <c r="H1122" s="85" t="b">
        <v>0</v>
      </c>
      <c r="I1122" s="85" t="b">
        <v>0</v>
      </c>
      <c r="J1122" s="85" t="b">
        <v>0</v>
      </c>
      <c r="K1122" s="85" t="b">
        <v>0</v>
      </c>
      <c r="L1122" s="85" t="b">
        <v>0</v>
      </c>
    </row>
    <row r="1123" spans="1:12" ht="15">
      <c r="A1123" s="85" t="s">
        <v>4939</v>
      </c>
      <c r="B1123" s="85" t="s">
        <v>5081</v>
      </c>
      <c r="C1123" s="85">
        <v>4</v>
      </c>
      <c r="D1123" s="118">
        <v>0.007731988241115832</v>
      </c>
      <c r="E1123" s="118">
        <v>1.9661417327390327</v>
      </c>
      <c r="F1123" s="85" t="s">
        <v>3885</v>
      </c>
      <c r="G1123" s="85" t="b">
        <v>0</v>
      </c>
      <c r="H1123" s="85" t="b">
        <v>0</v>
      </c>
      <c r="I1123" s="85" t="b">
        <v>0</v>
      </c>
      <c r="J1123" s="85" t="b">
        <v>0</v>
      </c>
      <c r="K1123" s="85" t="b">
        <v>0</v>
      </c>
      <c r="L1123" s="85" t="b">
        <v>0</v>
      </c>
    </row>
    <row r="1124" spans="1:12" ht="15">
      <c r="A1124" s="85" t="s">
        <v>5081</v>
      </c>
      <c r="B1124" s="85" t="s">
        <v>5082</v>
      </c>
      <c r="C1124" s="85">
        <v>4</v>
      </c>
      <c r="D1124" s="118">
        <v>0.007731988241115832</v>
      </c>
      <c r="E1124" s="118">
        <v>1.9661417327390327</v>
      </c>
      <c r="F1124" s="85" t="s">
        <v>3885</v>
      </c>
      <c r="G1124" s="85" t="b">
        <v>0</v>
      </c>
      <c r="H1124" s="85" t="b">
        <v>0</v>
      </c>
      <c r="I1124" s="85" t="b">
        <v>0</v>
      </c>
      <c r="J1124" s="85" t="b">
        <v>0</v>
      </c>
      <c r="K1124" s="85" t="b">
        <v>0</v>
      </c>
      <c r="L1124" s="85" t="b">
        <v>0</v>
      </c>
    </row>
    <row r="1125" spans="1:12" ht="15">
      <c r="A1125" s="85" t="s">
        <v>5082</v>
      </c>
      <c r="B1125" s="85" t="s">
        <v>5083</v>
      </c>
      <c r="C1125" s="85">
        <v>4</v>
      </c>
      <c r="D1125" s="118">
        <v>0.007731988241115832</v>
      </c>
      <c r="E1125" s="118">
        <v>1.9661417327390327</v>
      </c>
      <c r="F1125" s="85" t="s">
        <v>3885</v>
      </c>
      <c r="G1125" s="85" t="b">
        <v>0</v>
      </c>
      <c r="H1125" s="85" t="b">
        <v>0</v>
      </c>
      <c r="I1125" s="85" t="b">
        <v>0</v>
      </c>
      <c r="J1125" s="85" t="b">
        <v>0</v>
      </c>
      <c r="K1125" s="85" t="b">
        <v>0</v>
      </c>
      <c r="L1125" s="85" t="b">
        <v>0</v>
      </c>
    </row>
    <row r="1126" spans="1:12" ht="15">
      <c r="A1126" s="85" t="s">
        <v>5083</v>
      </c>
      <c r="B1126" s="85" t="s">
        <v>4919</v>
      </c>
      <c r="C1126" s="85">
        <v>4</v>
      </c>
      <c r="D1126" s="118">
        <v>0.007731988241115832</v>
      </c>
      <c r="E1126" s="118">
        <v>1.9661417327390327</v>
      </c>
      <c r="F1126" s="85" t="s">
        <v>3885</v>
      </c>
      <c r="G1126" s="85" t="b">
        <v>0</v>
      </c>
      <c r="H1126" s="85" t="b">
        <v>0</v>
      </c>
      <c r="I1126" s="85" t="b">
        <v>0</v>
      </c>
      <c r="J1126" s="85" t="b">
        <v>0</v>
      </c>
      <c r="K1126" s="85" t="b">
        <v>0</v>
      </c>
      <c r="L1126" s="85" t="b">
        <v>0</v>
      </c>
    </row>
    <row r="1127" spans="1:12" ht="15">
      <c r="A1127" s="85" t="s">
        <v>4919</v>
      </c>
      <c r="B1127" s="85" t="s">
        <v>4112</v>
      </c>
      <c r="C1127" s="85">
        <v>4</v>
      </c>
      <c r="D1127" s="118">
        <v>0.007731988241115832</v>
      </c>
      <c r="E1127" s="118">
        <v>1.723103684052738</v>
      </c>
      <c r="F1127" s="85" t="s">
        <v>3885</v>
      </c>
      <c r="G1127" s="85" t="b">
        <v>0</v>
      </c>
      <c r="H1127" s="85" t="b">
        <v>0</v>
      </c>
      <c r="I1127" s="85" t="b">
        <v>0</v>
      </c>
      <c r="J1127" s="85" t="b">
        <v>1</v>
      </c>
      <c r="K1127" s="85" t="b">
        <v>0</v>
      </c>
      <c r="L1127" s="85" t="b">
        <v>0</v>
      </c>
    </row>
    <row r="1128" spans="1:12" ht="15">
      <c r="A1128" s="85" t="s">
        <v>4112</v>
      </c>
      <c r="B1128" s="85" t="s">
        <v>5010</v>
      </c>
      <c r="C1128" s="85">
        <v>4</v>
      </c>
      <c r="D1128" s="118">
        <v>0.007731988241115832</v>
      </c>
      <c r="E1128" s="118">
        <v>1.6261936710446816</v>
      </c>
      <c r="F1128" s="85" t="s">
        <v>3885</v>
      </c>
      <c r="G1128" s="85" t="b">
        <v>1</v>
      </c>
      <c r="H1128" s="85" t="b">
        <v>0</v>
      </c>
      <c r="I1128" s="85" t="b">
        <v>0</v>
      </c>
      <c r="J1128" s="85" t="b">
        <v>0</v>
      </c>
      <c r="K1128" s="85" t="b">
        <v>0</v>
      </c>
      <c r="L1128" s="85" t="b">
        <v>0</v>
      </c>
    </row>
    <row r="1129" spans="1:12" ht="15">
      <c r="A1129" s="85" t="s">
        <v>399</v>
      </c>
      <c r="B1129" s="85" t="s">
        <v>5078</v>
      </c>
      <c r="C1129" s="85">
        <v>3</v>
      </c>
      <c r="D1129" s="118">
        <v>0.00675272199464069</v>
      </c>
      <c r="E1129" s="118">
        <v>1.9661417327390325</v>
      </c>
      <c r="F1129" s="85" t="s">
        <v>3885</v>
      </c>
      <c r="G1129" s="85" t="b">
        <v>0</v>
      </c>
      <c r="H1129" s="85" t="b">
        <v>0</v>
      </c>
      <c r="I1129" s="85" t="b">
        <v>0</v>
      </c>
      <c r="J1129" s="85" t="b">
        <v>0</v>
      </c>
      <c r="K1129" s="85" t="b">
        <v>0</v>
      </c>
      <c r="L1129" s="85" t="b">
        <v>0</v>
      </c>
    </row>
    <row r="1130" spans="1:12" ht="15">
      <c r="A1130" s="85" t="s">
        <v>5013</v>
      </c>
      <c r="B1130" s="85" t="s">
        <v>4112</v>
      </c>
      <c r="C1130" s="85">
        <v>3</v>
      </c>
      <c r="D1130" s="118">
        <v>0.00675272199464069</v>
      </c>
      <c r="E1130" s="118">
        <v>1.723103684052738</v>
      </c>
      <c r="F1130" s="85" t="s">
        <v>3885</v>
      </c>
      <c r="G1130" s="85" t="b">
        <v>0</v>
      </c>
      <c r="H1130" s="85" t="b">
        <v>0</v>
      </c>
      <c r="I1130" s="85" t="b">
        <v>0</v>
      </c>
      <c r="J1130" s="85" t="b">
        <v>1</v>
      </c>
      <c r="K1130" s="85" t="b">
        <v>0</v>
      </c>
      <c r="L1130" s="85" t="b">
        <v>0</v>
      </c>
    </row>
    <row r="1131" spans="1:12" ht="15">
      <c r="A1131" s="85" t="s">
        <v>4112</v>
      </c>
      <c r="B1131" s="85" t="s">
        <v>4964</v>
      </c>
      <c r="C1131" s="85">
        <v>3</v>
      </c>
      <c r="D1131" s="118">
        <v>0.00675272199464069</v>
      </c>
      <c r="E1131" s="118">
        <v>1.723103684052738</v>
      </c>
      <c r="F1131" s="85" t="s">
        <v>3885</v>
      </c>
      <c r="G1131" s="85" t="b">
        <v>1</v>
      </c>
      <c r="H1131" s="85" t="b">
        <v>0</v>
      </c>
      <c r="I1131" s="85" t="b">
        <v>0</v>
      </c>
      <c r="J1131" s="85" t="b">
        <v>0</v>
      </c>
      <c r="K1131" s="85" t="b">
        <v>0</v>
      </c>
      <c r="L1131" s="85" t="b">
        <v>0</v>
      </c>
    </row>
    <row r="1132" spans="1:12" ht="15">
      <c r="A1132" s="85" t="s">
        <v>4964</v>
      </c>
      <c r="B1132" s="85" t="s">
        <v>4889</v>
      </c>
      <c r="C1132" s="85">
        <v>3</v>
      </c>
      <c r="D1132" s="118">
        <v>0.00675272199464069</v>
      </c>
      <c r="E1132" s="118">
        <v>1.9661417327390325</v>
      </c>
      <c r="F1132" s="85" t="s">
        <v>3885</v>
      </c>
      <c r="G1132" s="85" t="b">
        <v>0</v>
      </c>
      <c r="H1132" s="85" t="b">
        <v>0</v>
      </c>
      <c r="I1132" s="85" t="b">
        <v>0</v>
      </c>
      <c r="J1132" s="85" t="b">
        <v>1</v>
      </c>
      <c r="K1132" s="85" t="b">
        <v>0</v>
      </c>
      <c r="L1132" s="85" t="b">
        <v>0</v>
      </c>
    </row>
    <row r="1133" spans="1:12" ht="15">
      <c r="A1133" s="85" t="s">
        <v>4889</v>
      </c>
      <c r="B1133" s="85" t="s">
        <v>5084</v>
      </c>
      <c r="C1133" s="85">
        <v>3</v>
      </c>
      <c r="D1133" s="118">
        <v>0.00675272199464069</v>
      </c>
      <c r="E1133" s="118">
        <v>1.744292983122676</v>
      </c>
      <c r="F1133" s="85" t="s">
        <v>3885</v>
      </c>
      <c r="G1133" s="85" t="b">
        <v>1</v>
      </c>
      <c r="H1133" s="85" t="b">
        <v>0</v>
      </c>
      <c r="I1133" s="85" t="b">
        <v>0</v>
      </c>
      <c r="J1133" s="85" t="b">
        <v>0</v>
      </c>
      <c r="K1133" s="85" t="b">
        <v>0</v>
      </c>
      <c r="L1133" s="85" t="b">
        <v>0</v>
      </c>
    </row>
    <row r="1134" spans="1:12" ht="15">
      <c r="A1134" s="85" t="s">
        <v>5084</v>
      </c>
      <c r="B1134" s="85" t="s">
        <v>443</v>
      </c>
      <c r="C1134" s="85">
        <v>3</v>
      </c>
      <c r="D1134" s="118">
        <v>0.00675272199464069</v>
      </c>
      <c r="E1134" s="118">
        <v>1.744292983122676</v>
      </c>
      <c r="F1134" s="85" t="s">
        <v>3885</v>
      </c>
      <c r="G1134" s="85" t="b">
        <v>0</v>
      </c>
      <c r="H1134" s="85" t="b">
        <v>0</v>
      </c>
      <c r="I1134" s="85" t="b">
        <v>0</v>
      </c>
      <c r="J1134" s="85" t="b">
        <v>0</v>
      </c>
      <c r="K1134" s="85" t="b">
        <v>0</v>
      </c>
      <c r="L1134" s="85" t="b">
        <v>0</v>
      </c>
    </row>
    <row r="1135" spans="1:12" ht="15">
      <c r="A1135" s="85" t="s">
        <v>442</v>
      </c>
      <c r="B1135" s="85" t="s">
        <v>4937</v>
      </c>
      <c r="C1135" s="85">
        <v>3</v>
      </c>
      <c r="D1135" s="118">
        <v>0.00675272199464069</v>
      </c>
      <c r="E1135" s="118">
        <v>1.8692317197309762</v>
      </c>
      <c r="F1135" s="85" t="s">
        <v>3885</v>
      </c>
      <c r="G1135" s="85" t="b">
        <v>0</v>
      </c>
      <c r="H1135" s="85" t="b">
        <v>0</v>
      </c>
      <c r="I1135" s="85" t="b">
        <v>0</v>
      </c>
      <c r="J1135" s="85" t="b">
        <v>0</v>
      </c>
      <c r="K1135" s="85" t="b">
        <v>0</v>
      </c>
      <c r="L1135" s="85" t="b">
        <v>0</v>
      </c>
    </row>
    <row r="1136" spans="1:12" ht="15">
      <c r="A1136" s="85" t="s">
        <v>4937</v>
      </c>
      <c r="B1136" s="85" t="s">
        <v>5088</v>
      </c>
      <c r="C1136" s="85">
        <v>3</v>
      </c>
      <c r="D1136" s="118">
        <v>0.00675272199464069</v>
      </c>
      <c r="E1136" s="118">
        <v>2.0910804693473324</v>
      </c>
      <c r="F1136" s="85" t="s">
        <v>3885</v>
      </c>
      <c r="G1136" s="85" t="b">
        <v>0</v>
      </c>
      <c r="H1136" s="85" t="b">
        <v>0</v>
      </c>
      <c r="I1136" s="85" t="b">
        <v>0</v>
      </c>
      <c r="J1136" s="85" t="b">
        <v>0</v>
      </c>
      <c r="K1136" s="85" t="b">
        <v>0</v>
      </c>
      <c r="L1136" s="85" t="b">
        <v>0</v>
      </c>
    </row>
    <row r="1137" spans="1:12" ht="15">
      <c r="A1137" s="85" t="s">
        <v>5088</v>
      </c>
      <c r="B1137" s="85" t="s">
        <v>5195</v>
      </c>
      <c r="C1137" s="85">
        <v>3</v>
      </c>
      <c r="D1137" s="118">
        <v>0.00675272199464069</v>
      </c>
      <c r="E1137" s="118">
        <v>2.0910804693473324</v>
      </c>
      <c r="F1137" s="85" t="s">
        <v>3885</v>
      </c>
      <c r="G1137" s="85" t="b">
        <v>0</v>
      </c>
      <c r="H1137" s="85" t="b">
        <v>0</v>
      </c>
      <c r="I1137" s="85" t="b">
        <v>0</v>
      </c>
      <c r="J1137" s="85" t="b">
        <v>0</v>
      </c>
      <c r="K1137" s="85" t="b">
        <v>0</v>
      </c>
      <c r="L1137" s="85" t="b">
        <v>0</v>
      </c>
    </row>
    <row r="1138" spans="1:12" ht="15">
      <c r="A1138" s="85" t="s">
        <v>5195</v>
      </c>
      <c r="B1138" s="85" t="s">
        <v>4940</v>
      </c>
      <c r="C1138" s="85">
        <v>3</v>
      </c>
      <c r="D1138" s="118">
        <v>0.00675272199464069</v>
      </c>
      <c r="E1138" s="118">
        <v>2.0910804693473324</v>
      </c>
      <c r="F1138" s="85" t="s">
        <v>3885</v>
      </c>
      <c r="G1138" s="85" t="b">
        <v>0</v>
      </c>
      <c r="H1138" s="85" t="b">
        <v>0</v>
      </c>
      <c r="I1138" s="85" t="b">
        <v>0</v>
      </c>
      <c r="J1138" s="85" t="b">
        <v>1</v>
      </c>
      <c r="K1138" s="85" t="b">
        <v>0</v>
      </c>
      <c r="L1138" s="85" t="b">
        <v>0</v>
      </c>
    </row>
    <row r="1139" spans="1:12" ht="15">
      <c r="A1139" s="85" t="s">
        <v>5129</v>
      </c>
      <c r="B1139" s="85" t="s">
        <v>5246</v>
      </c>
      <c r="C1139" s="85">
        <v>2</v>
      </c>
      <c r="D1139" s="118">
        <v>0.005397953386023469</v>
      </c>
      <c r="E1139" s="118">
        <v>2.2671717284030137</v>
      </c>
      <c r="F1139" s="85" t="s">
        <v>3885</v>
      </c>
      <c r="G1139" s="85" t="b">
        <v>0</v>
      </c>
      <c r="H1139" s="85" t="b">
        <v>0</v>
      </c>
      <c r="I1139" s="85" t="b">
        <v>0</v>
      </c>
      <c r="J1139" s="85" t="b">
        <v>0</v>
      </c>
      <c r="K1139" s="85" t="b">
        <v>0</v>
      </c>
      <c r="L1139" s="85" t="b">
        <v>0</v>
      </c>
    </row>
    <row r="1140" spans="1:12" ht="15">
      <c r="A1140" s="85" t="s">
        <v>5246</v>
      </c>
      <c r="B1140" s="85" t="s">
        <v>5247</v>
      </c>
      <c r="C1140" s="85">
        <v>2</v>
      </c>
      <c r="D1140" s="118">
        <v>0.005397953386023469</v>
      </c>
      <c r="E1140" s="118">
        <v>2.2671717284030137</v>
      </c>
      <c r="F1140" s="85" t="s">
        <v>3885</v>
      </c>
      <c r="G1140" s="85" t="b">
        <v>0</v>
      </c>
      <c r="H1140" s="85" t="b">
        <v>0</v>
      </c>
      <c r="I1140" s="85" t="b">
        <v>0</v>
      </c>
      <c r="J1140" s="85" t="b">
        <v>0</v>
      </c>
      <c r="K1140" s="85" t="b">
        <v>0</v>
      </c>
      <c r="L1140" s="85" t="b">
        <v>0</v>
      </c>
    </row>
    <row r="1141" spans="1:12" ht="15">
      <c r="A1141" s="85" t="s">
        <v>5247</v>
      </c>
      <c r="B1141" s="85" t="s">
        <v>5248</v>
      </c>
      <c r="C1141" s="85">
        <v>2</v>
      </c>
      <c r="D1141" s="118">
        <v>0.005397953386023469</v>
      </c>
      <c r="E1141" s="118">
        <v>2.2671717284030137</v>
      </c>
      <c r="F1141" s="85" t="s">
        <v>3885</v>
      </c>
      <c r="G1141" s="85" t="b">
        <v>0</v>
      </c>
      <c r="H1141" s="85" t="b">
        <v>0</v>
      </c>
      <c r="I1141" s="85" t="b">
        <v>0</v>
      </c>
      <c r="J1141" s="85" t="b">
        <v>0</v>
      </c>
      <c r="K1141" s="85" t="b">
        <v>0</v>
      </c>
      <c r="L1141" s="85" t="b">
        <v>0</v>
      </c>
    </row>
    <row r="1142" spans="1:12" ht="15">
      <c r="A1142" s="85" t="s">
        <v>5248</v>
      </c>
      <c r="B1142" s="85" t="s">
        <v>4873</v>
      </c>
      <c r="C1142" s="85">
        <v>2</v>
      </c>
      <c r="D1142" s="118">
        <v>0.005397953386023469</v>
      </c>
      <c r="E1142" s="118">
        <v>2.0910804693473324</v>
      </c>
      <c r="F1142" s="85" t="s">
        <v>3885</v>
      </c>
      <c r="G1142" s="85" t="b">
        <v>0</v>
      </c>
      <c r="H1142" s="85" t="b">
        <v>0</v>
      </c>
      <c r="I1142" s="85" t="b">
        <v>0</v>
      </c>
      <c r="J1142" s="85" t="b">
        <v>0</v>
      </c>
      <c r="K1142" s="85" t="b">
        <v>0</v>
      </c>
      <c r="L1142" s="85" t="b">
        <v>0</v>
      </c>
    </row>
    <row r="1143" spans="1:12" ht="15">
      <c r="A1143" s="85" t="s">
        <v>4873</v>
      </c>
      <c r="B1143" s="85" t="s">
        <v>5249</v>
      </c>
      <c r="C1143" s="85">
        <v>2</v>
      </c>
      <c r="D1143" s="118">
        <v>0.005397953386023469</v>
      </c>
      <c r="E1143" s="118">
        <v>2.0910804693473324</v>
      </c>
      <c r="F1143" s="85" t="s">
        <v>3885</v>
      </c>
      <c r="G1143" s="85" t="b">
        <v>0</v>
      </c>
      <c r="H1143" s="85" t="b">
        <v>0</v>
      </c>
      <c r="I1143" s="85" t="b">
        <v>0</v>
      </c>
      <c r="J1143" s="85" t="b">
        <v>0</v>
      </c>
      <c r="K1143" s="85" t="b">
        <v>0</v>
      </c>
      <c r="L1143" s="85" t="b">
        <v>0</v>
      </c>
    </row>
    <row r="1144" spans="1:12" ht="15">
      <c r="A1144" s="85" t="s">
        <v>5249</v>
      </c>
      <c r="B1144" s="85" t="s">
        <v>5130</v>
      </c>
      <c r="C1144" s="85">
        <v>2</v>
      </c>
      <c r="D1144" s="118">
        <v>0.005397953386023469</v>
      </c>
      <c r="E1144" s="118">
        <v>2.2671717284030137</v>
      </c>
      <c r="F1144" s="85" t="s">
        <v>3885</v>
      </c>
      <c r="G1144" s="85" t="b">
        <v>0</v>
      </c>
      <c r="H1144" s="85" t="b">
        <v>0</v>
      </c>
      <c r="I1144" s="85" t="b">
        <v>0</v>
      </c>
      <c r="J1144" s="85" t="b">
        <v>0</v>
      </c>
      <c r="K1144" s="85" t="b">
        <v>0</v>
      </c>
      <c r="L1144" s="85" t="b">
        <v>0</v>
      </c>
    </row>
    <row r="1145" spans="1:12" ht="15">
      <c r="A1145" s="85" t="s">
        <v>5130</v>
      </c>
      <c r="B1145" s="85" t="s">
        <v>5250</v>
      </c>
      <c r="C1145" s="85">
        <v>2</v>
      </c>
      <c r="D1145" s="118">
        <v>0.005397953386023469</v>
      </c>
      <c r="E1145" s="118">
        <v>2.2671717284030137</v>
      </c>
      <c r="F1145" s="85" t="s">
        <v>3885</v>
      </c>
      <c r="G1145" s="85" t="b">
        <v>0</v>
      </c>
      <c r="H1145" s="85" t="b">
        <v>0</v>
      </c>
      <c r="I1145" s="85" t="b">
        <v>0</v>
      </c>
      <c r="J1145" s="85" t="b">
        <v>0</v>
      </c>
      <c r="K1145" s="85" t="b">
        <v>0</v>
      </c>
      <c r="L1145" s="85" t="b">
        <v>0</v>
      </c>
    </row>
    <row r="1146" spans="1:12" ht="15">
      <c r="A1146" s="85" t="s">
        <v>5250</v>
      </c>
      <c r="B1146" s="85" t="s">
        <v>5251</v>
      </c>
      <c r="C1146" s="85">
        <v>2</v>
      </c>
      <c r="D1146" s="118">
        <v>0.005397953386023469</v>
      </c>
      <c r="E1146" s="118">
        <v>2.2671717284030137</v>
      </c>
      <c r="F1146" s="85" t="s">
        <v>3885</v>
      </c>
      <c r="G1146" s="85" t="b">
        <v>0</v>
      </c>
      <c r="H1146" s="85" t="b">
        <v>0</v>
      </c>
      <c r="I1146" s="85" t="b">
        <v>0</v>
      </c>
      <c r="J1146" s="85" t="b">
        <v>0</v>
      </c>
      <c r="K1146" s="85" t="b">
        <v>0</v>
      </c>
      <c r="L1146" s="85" t="b">
        <v>0</v>
      </c>
    </row>
    <row r="1147" spans="1:12" ht="15">
      <c r="A1147" s="85" t="s">
        <v>5251</v>
      </c>
      <c r="B1147" s="85" t="s">
        <v>5131</v>
      </c>
      <c r="C1147" s="85">
        <v>2</v>
      </c>
      <c r="D1147" s="118">
        <v>0.005397953386023469</v>
      </c>
      <c r="E1147" s="118">
        <v>2.2671717284030137</v>
      </c>
      <c r="F1147" s="85" t="s">
        <v>3885</v>
      </c>
      <c r="G1147" s="85" t="b">
        <v>0</v>
      </c>
      <c r="H1147" s="85" t="b">
        <v>0</v>
      </c>
      <c r="I1147" s="85" t="b">
        <v>0</v>
      </c>
      <c r="J1147" s="85" t="b">
        <v>0</v>
      </c>
      <c r="K1147" s="85" t="b">
        <v>0</v>
      </c>
      <c r="L1147" s="85" t="b">
        <v>0</v>
      </c>
    </row>
    <row r="1148" spans="1:12" ht="15">
      <c r="A1148" s="85" t="s">
        <v>4853</v>
      </c>
      <c r="B1148" s="85" t="s">
        <v>4116</v>
      </c>
      <c r="C1148" s="85">
        <v>2</v>
      </c>
      <c r="D1148" s="118">
        <v>0.005397953386023469</v>
      </c>
      <c r="E1148" s="118">
        <v>1.7900504736833514</v>
      </c>
      <c r="F1148" s="85" t="s">
        <v>3885</v>
      </c>
      <c r="G1148" s="85" t="b">
        <v>0</v>
      </c>
      <c r="H1148" s="85" t="b">
        <v>0</v>
      </c>
      <c r="I1148" s="85" t="b">
        <v>0</v>
      </c>
      <c r="J1148" s="85" t="b">
        <v>0</v>
      </c>
      <c r="K1148" s="85" t="b">
        <v>0</v>
      </c>
      <c r="L1148" s="85" t="b">
        <v>0</v>
      </c>
    </row>
    <row r="1149" spans="1:12" ht="15">
      <c r="A1149" s="85" t="s">
        <v>5230</v>
      </c>
      <c r="B1149" s="85" t="s">
        <v>4846</v>
      </c>
      <c r="C1149" s="85">
        <v>2</v>
      </c>
      <c r="D1149" s="118">
        <v>0.005397953386023469</v>
      </c>
      <c r="E1149" s="118">
        <v>2.2671717284030137</v>
      </c>
      <c r="F1149" s="85" t="s">
        <v>3885</v>
      </c>
      <c r="G1149" s="85" t="b">
        <v>0</v>
      </c>
      <c r="H1149" s="85" t="b">
        <v>0</v>
      </c>
      <c r="I1149" s="85" t="b">
        <v>0</v>
      </c>
      <c r="J1149" s="85" t="b">
        <v>0</v>
      </c>
      <c r="K1149" s="85" t="b">
        <v>0</v>
      </c>
      <c r="L1149" s="85" t="b">
        <v>0</v>
      </c>
    </row>
    <row r="1150" spans="1:12" ht="15">
      <c r="A1150" s="85" t="s">
        <v>4846</v>
      </c>
      <c r="B1150" s="85" t="s">
        <v>4840</v>
      </c>
      <c r="C1150" s="85">
        <v>2</v>
      </c>
      <c r="D1150" s="118">
        <v>0.005397953386023469</v>
      </c>
      <c r="E1150" s="118">
        <v>2.0910804693473324</v>
      </c>
      <c r="F1150" s="85" t="s">
        <v>3885</v>
      </c>
      <c r="G1150" s="85" t="b">
        <v>0</v>
      </c>
      <c r="H1150" s="85" t="b">
        <v>0</v>
      </c>
      <c r="I1150" s="85" t="b">
        <v>0</v>
      </c>
      <c r="J1150" s="85" t="b">
        <v>0</v>
      </c>
      <c r="K1150" s="85" t="b">
        <v>0</v>
      </c>
      <c r="L1150" s="85" t="b">
        <v>0</v>
      </c>
    </row>
    <row r="1151" spans="1:12" ht="15">
      <c r="A1151" s="85" t="s">
        <v>5010</v>
      </c>
      <c r="B1151" s="85" t="s">
        <v>5403</v>
      </c>
      <c r="C1151" s="85">
        <v>2</v>
      </c>
      <c r="D1151" s="118">
        <v>0.005397953386023469</v>
      </c>
      <c r="E1151" s="118">
        <v>1.8692317197309762</v>
      </c>
      <c r="F1151" s="85" t="s">
        <v>3885</v>
      </c>
      <c r="G1151" s="85" t="b">
        <v>0</v>
      </c>
      <c r="H1151" s="85" t="b">
        <v>0</v>
      </c>
      <c r="I1151" s="85" t="b">
        <v>0</v>
      </c>
      <c r="J1151" s="85" t="b">
        <v>0</v>
      </c>
      <c r="K1151" s="85" t="b">
        <v>0</v>
      </c>
      <c r="L1151" s="85" t="b">
        <v>0</v>
      </c>
    </row>
    <row r="1152" spans="1:12" ht="15">
      <c r="A1152" s="85" t="s">
        <v>281</v>
      </c>
      <c r="B1152" s="85" t="s">
        <v>5013</v>
      </c>
      <c r="C1152" s="85">
        <v>2</v>
      </c>
      <c r="D1152" s="118">
        <v>0.005397953386023469</v>
      </c>
      <c r="E1152" s="118">
        <v>2.0910804693473324</v>
      </c>
      <c r="F1152" s="85" t="s">
        <v>3885</v>
      </c>
      <c r="G1152" s="85" t="b">
        <v>0</v>
      </c>
      <c r="H1152" s="85" t="b">
        <v>0</v>
      </c>
      <c r="I1152" s="85" t="b">
        <v>0</v>
      </c>
      <c r="J1152" s="85" t="b">
        <v>0</v>
      </c>
      <c r="K1152" s="85" t="b">
        <v>0</v>
      </c>
      <c r="L1152" s="85" t="b">
        <v>0</v>
      </c>
    </row>
    <row r="1153" spans="1:12" ht="15">
      <c r="A1153" s="85" t="s">
        <v>4940</v>
      </c>
      <c r="B1153" s="85" t="s">
        <v>5429</v>
      </c>
      <c r="C1153" s="85">
        <v>2</v>
      </c>
      <c r="D1153" s="118">
        <v>0.005397953386023469</v>
      </c>
      <c r="E1153" s="118">
        <v>2.0910804693473324</v>
      </c>
      <c r="F1153" s="85" t="s">
        <v>3885</v>
      </c>
      <c r="G1153" s="85" t="b">
        <v>1</v>
      </c>
      <c r="H1153" s="85" t="b">
        <v>0</v>
      </c>
      <c r="I1153" s="85" t="b">
        <v>0</v>
      </c>
      <c r="J1153" s="85" t="b">
        <v>0</v>
      </c>
      <c r="K1153" s="85" t="b">
        <v>0</v>
      </c>
      <c r="L1153" s="85" t="b">
        <v>0</v>
      </c>
    </row>
    <row r="1154" spans="1:12" ht="15">
      <c r="A1154" s="85" t="s">
        <v>4889</v>
      </c>
      <c r="B1154" s="85" t="s">
        <v>4140</v>
      </c>
      <c r="C1154" s="85">
        <v>2</v>
      </c>
      <c r="D1154" s="118">
        <v>0.005397953386023469</v>
      </c>
      <c r="E1154" s="118">
        <v>1.8692317197309762</v>
      </c>
      <c r="F1154" s="85" t="s">
        <v>3885</v>
      </c>
      <c r="G1154" s="85" t="b">
        <v>1</v>
      </c>
      <c r="H1154" s="85" t="b">
        <v>0</v>
      </c>
      <c r="I1154" s="85" t="b">
        <v>0</v>
      </c>
      <c r="J1154" s="85" t="b">
        <v>0</v>
      </c>
      <c r="K1154" s="85" t="b">
        <v>0</v>
      </c>
      <c r="L1154" s="85" t="b">
        <v>0</v>
      </c>
    </row>
    <row r="1155" spans="1:12" ht="15">
      <c r="A1155" s="85" t="s">
        <v>4140</v>
      </c>
      <c r="B1155" s="85" t="s">
        <v>4861</v>
      </c>
      <c r="C1155" s="85">
        <v>2</v>
      </c>
      <c r="D1155" s="118">
        <v>0.005397953386023469</v>
      </c>
      <c r="E1155" s="118">
        <v>2.2671717284030137</v>
      </c>
      <c r="F1155" s="85" t="s">
        <v>3885</v>
      </c>
      <c r="G1155" s="85" t="b">
        <v>0</v>
      </c>
      <c r="H1155" s="85" t="b">
        <v>0</v>
      </c>
      <c r="I1155" s="85" t="b">
        <v>0</v>
      </c>
      <c r="J1155" s="85" t="b">
        <v>0</v>
      </c>
      <c r="K1155" s="85" t="b">
        <v>0</v>
      </c>
      <c r="L1155" s="85" t="b">
        <v>0</v>
      </c>
    </row>
    <row r="1156" spans="1:12" ht="15">
      <c r="A1156" s="85" t="s">
        <v>4861</v>
      </c>
      <c r="B1156" s="85" t="s">
        <v>443</v>
      </c>
      <c r="C1156" s="85">
        <v>2</v>
      </c>
      <c r="D1156" s="118">
        <v>0.005397953386023469</v>
      </c>
      <c r="E1156" s="118">
        <v>1.8692317197309762</v>
      </c>
      <c r="F1156" s="85" t="s">
        <v>3885</v>
      </c>
      <c r="G1156" s="85" t="b">
        <v>0</v>
      </c>
      <c r="H1156" s="85" t="b">
        <v>0</v>
      </c>
      <c r="I1156" s="85" t="b">
        <v>0</v>
      </c>
      <c r="J1156" s="85" t="b">
        <v>0</v>
      </c>
      <c r="K1156" s="85" t="b">
        <v>0</v>
      </c>
      <c r="L1156" s="85" t="b">
        <v>0</v>
      </c>
    </row>
    <row r="1157" spans="1:12" ht="15">
      <c r="A1157" s="85" t="s">
        <v>442</v>
      </c>
      <c r="B1157" s="85" t="s">
        <v>4116</v>
      </c>
      <c r="C1157" s="85">
        <v>2</v>
      </c>
      <c r="D1157" s="118">
        <v>0.005397953386023469</v>
      </c>
      <c r="E1157" s="118">
        <v>1.3921104650113139</v>
      </c>
      <c r="F1157" s="85" t="s">
        <v>3885</v>
      </c>
      <c r="G1157" s="85" t="b">
        <v>0</v>
      </c>
      <c r="H1157" s="85" t="b">
        <v>0</v>
      </c>
      <c r="I1157" s="85" t="b">
        <v>0</v>
      </c>
      <c r="J1157" s="85" t="b">
        <v>0</v>
      </c>
      <c r="K1157" s="85" t="b">
        <v>0</v>
      </c>
      <c r="L1157" s="85" t="b">
        <v>0</v>
      </c>
    </row>
    <row r="1158" spans="1:12" ht="15">
      <c r="A1158" s="85" t="s">
        <v>4116</v>
      </c>
      <c r="B1158" s="85" t="s">
        <v>5430</v>
      </c>
      <c r="C1158" s="85">
        <v>2</v>
      </c>
      <c r="D1158" s="118">
        <v>0.005397953386023469</v>
      </c>
      <c r="E1158" s="118">
        <v>1.7900504736833514</v>
      </c>
      <c r="F1158" s="85" t="s">
        <v>3885</v>
      </c>
      <c r="G1158" s="85" t="b">
        <v>0</v>
      </c>
      <c r="H1158" s="85" t="b">
        <v>0</v>
      </c>
      <c r="I1158" s="85" t="b">
        <v>0</v>
      </c>
      <c r="J1158" s="85" t="b">
        <v>0</v>
      </c>
      <c r="K1158" s="85" t="b">
        <v>0</v>
      </c>
      <c r="L1158" s="85" t="b">
        <v>0</v>
      </c>
    </row>
    <row r="1159" spans="1:12" ht="15">
      <c r="A1159" s="85" t="s">
        <v>5430</v>
      </c>
      <c r="B1159" s="85" t="s">
        <v>5089</v>
      </c>
      <c r="C1159" s="85">
        <v>2</v>
      </c>
      <c r="D1159" s="118">
        <v>0.005397953386023469</v>
      </c>
      <c r="E1159" s="118">
        <v>2.0910804693473324</v>
      </c>
      <c r="F1159" s="85" t="s">
        <v>3885</v>
      </c>
      <c r="G1159" s="85" t="b">
        <v>0</v>
      </c>
      <c r="H1159" s="85" t="b">
        <v>0</v>
      </c>
      <c r="I1159" s="85" t="b">
        <v>0</v>
      </c>
      <c r="J1159" s="85" t="b">
        <v>0</v>
      </c>
      <c r="K1159" s="85" t="b">
        <v>0</v>
      </c>
      <c r="L1159" s="85" t="b">
        <v>0</v>
      </c>
    </row>
    <row r="1160" spans="1:12" ht="15">
      <c r="A1160" s="85" t="s">
        <v>5089</v>
      </c>
      <c r="B1160" s="85" t="s">
        <v>4084</v>
      </c>
      <c r="C1160" s="85">
        <v>2</v>
      </c>
      <c r="D1160" s="118">
        <v>0.005397953386023469</v>
      </c>
      <c r="E1160" s="118">
        <v>1.48902047801937</v>
      </c>
      <c r="F1160" s="85" t="s">
        <v>3885</v>
      </c>
      <c r="G1160" s="85" t="b">
        <v>0</v>
      </c>
      <c r="H1160" s="85" t="b">
        <v>0</v>
      </c>
      <c r="I1160" s="85" t="b">
        <v>0</v>
      </c>
      <c r="J1160" s="85" t="b">
        <v>0</v>
      </c>
      <c r="K1160" s="85" t="b">
        <v>0</v>
      </c>
      <c r="L1160" s="85" t="b">
        <v>0</v>
      </c>
    </row>
    <row r="1161" spans="1:12" ht="15">
      <c r="A1161" s="85" t="s">
        <v>4084</v>
      </c>
      <c r="B1161" s="85" t="s">
        <v>5196</v>
      </c>
      <c r="C1161" s="85">
        <v>2</v>
      </c>
      <c r="D1161" s="118">
        <v>0.005397953386023469</v>
      </c>
      <c r="E1161" s="118">
        <v>1.4378679555719889</v>
      </c>
      <c r="F1161" s="85" t="s">
        <v>3885</v>
      </c>
      <c r="G1161" s="85" t="b">
        <v>0</v>
      </c>
      <c r="H1161" s="85" t="b">
        <v>0</v>
      </c>
      <c r="I1161" s="85" t="b">
        <v>0</v>
      </c>
      <c r="J1161" s="85" t="b">
        <v>0</v>
      </c>
      <c r="K1161" s="85" t="b">
        <v>0</v>
      </c>
      <c r="L1161" s="85" t="b">
        <v>0</v>
      </c>
    </row>
    <row r="1162" spans="1:12" ht="15">
      <c r="A1162" s="85" t="s">
        <v>4119</v>
      </c>
      <c r="B1162" s="85" t="s">
        <v>4120</v>
      </c>
      <c r="C1162" s="85">
        <v>10</v>
      </c>
      <c r="D1162" s="118">
        <v>0.006586320942591722</v>
      </c>
      <c r="E1162" s="118">
        <v>1.2041199826559248</v>
      </c>
      <c r="F1162" s="85" t="s">
        <v>3886</v>
      </c>
      <c r="G1162" s="85" t="b">
        <v>0</v>
      </c>
      <c r="H1162" s="85" t="b">
        <v>0</v>
      </c>
      <c r="I1162" s="85" t="b">
        <v>0</v>
      </c>
      <c r="J1162" s="85" t="b">
        <v>0</v>
      </c>
      <c r="K1162" s="85" t="b">
        <v>0</v>
      </c>
      <c r="L1162" s="85" t="b">
        <v>0</v>
      </c>
    </row>
    <row r="1163" spans="1:12" ht="15">
      <c r="A1163" s="85" t="s">
        <v>4120</v>
      </c>
      <c r="B1163" s="85" t="s">
        <v>390</v>
      </c>
      <c r="C1163" s="85">
        <v>10</v>
      </c>
      <c r="D1163" s="118">
        <v>0.006586320942591722</v>
      </c>
      <c r="E1163" s="118">
        <v>1.2041199826559248</v>
      </c>
      <c r="F1163" s="85" t="s">
        <v>3886</v>
      </c>
      <c r="G1163" s="85" t="b">
        <v>0</v>
      </c>
      <c r="H1163" s="85" t="b">
        <v>0</v>
      </c>
      <c r="I1163" s="85" t="b">
        <v>0</v>
      </c>
      <c r="J1163" s="85" t="b">
        <v>0</v>
      </c>
      <c r="K1163" s="85" t="b">
        <v>0</v>
      </c>
      <c r="L1163" s="85" t="b">
        <v>0</v>
      </c>
    </row>
    <row r="1164" spans="1:12" ht="15">
      <c r="A1164" s="85" t="s">
        <v>390</v>
      </c>
      <c r="B1164" s="85" t="s">
        <v>389</v>
      </c>
      <c r="C1164" s="85">
        <v>10</v>
      </c>
      <c r="D1164" s="118">
        <v>0.006586320942591722</v>
      </c>
      <c r="E1164" s="118">
        <v>1.2041199826559248</v>
      </c>
      <c r="F1164" s="85" t="s">
        <v>3886</v>
      </c>
      <c r="G1164" s="85" t="b">
        <v>0</v>
      </c>
      <c r="H1164" s="85" t="b">
        <v>0</v>
      </c>
      <c r="I1164" s="85" t="b">
        <v>0</v>
      </c>
      <c r="J1164" s="85" t="b">
        <v>0</v>
      </c>
      <c r="K1164" s="85" t="b">
        <v>0</v>
      </c>
      <c r="L1164" s="85" t="b">
        <v>0</v>
      </c>
    </row>
    <row r="1165" spans="1:12" ht="15">
      <c r="A1165" s="85" t="s">
        <v>389</v>
      </c>
      <c r="B1165" s="85" t="s">
        <v>4121</v>
      </c>
      <c r="C1165" s="85">
        <v>10</v>
      </c>
      <c r="D1165" s="118">
        <v>0.006586320942591722</v>
      </c>
      <c r="E1165" s="118">
        <v>1.2041199826559248</v>
      </c>
      <c r="F1165" s="85" t="s">
        <v>3886</v>
      </c>
      <c r="G1165" s="85" t="b">
        <v>0</v>
      </c>
      <c r="H1165" s="85" t="b">
        <v>0</v>
      </c>
      <c r="I1165" s="85" t="b">
        <v>0</v>
      </c>
      <c r="J1165" s="85" t="b">
        <v>0</v>
      </c>
      <c r="K1165" s="85" t="b">
        <v>0</v>
      </c>
      <c r="L1165" s="85" t="b">
        <v>0</v>
      </c>
    </row>
    <row r="1166" spans="1:12" ht="15">
      <c r="A1166" s="85" t="s">
        <v>4121</v>
      </c>
      <c r="B1166" s="85" t="s">
        <v>4122</v>
      </c>
      <c r="C1166" s="85">
        <v>10</v>
      </c>
      <c r="D1166" s="118">
        <v>0.006586320942591722</v>
      </c>
      <c r="E1166" s="118">
        <v>1.2041199826559248</v>
      </c>
      <c r="F1166" s="85" t="s">
        <v>3886</v>
      </c>
      <c r="G1166" s="85" t="b">
        <v>0</v>
      </c>
      <c r="H1166" s="85" t="b">
        <v>0</v>
      </c>
      <c r="I1166" s="85" t="b">
        <v>0</v>
      </c>
      <c r="J1166" s="85" t="b">
        <v>0</v>
      </c>
      <c r="K1166" s="85" t="b">
        <v>1</v>
      </c>
      <c r="L1166" s="85" t="b">
        <v>0</v>
      </c>
    </row>
    <row r="1167" spans="1:12" ht="15">
      <c r="A1167" s="85" t="s">
        <v>4122</v>
      </c>
      <c r="B1167" s="85" t="s">
        <v>4123</v>
      </c>
      <c r="C1167" s="85">
        <v>10</v>
      </c>
      <c r="D1167" s="118">
        <v>0.006586320942591722</v>
      </c>
      <c r="E1167" s="118">
        <v>1.2041199826559248</v>
      </c>
      <c r="F1167" s="85" t="s">
        <v>3886</v>
      </c>
      <c r="G1167" s="85" t="b">
        <v>0</v>
      </c>
      <c r="H1167" s="85" t="b">
        <v>1</v>
      </c>
      <c r="I1167" s="85" t="b">
        <v>0</v>
      </c>
      <c r="J1167" s="85" t="b">
        <v>0</v>
      </c>
      <c r="K1167" s="85" t="b">
        <v>1</v>
      </c>
      <c r="L1167" s="85" t="b">
        <v>0</v>
      </c>
    </row>
    <row r="1168" spans="1:12" ht="15">
      <c r="A1168" s="85" t="s">
        <v>4123</v>
      </c>
      <c r="B1168" s="85" t="s">
        <v>910</v>
      </c>
      <c r="C1168" s="85">
        <v>10</v>
      </c>
      <c r="D1168" s="118">
        <v>0.006586320942591722</v>
      </c>
      <c r="E1168" s="118">
        <v>1.2041199826559248</v>
      </c>
      <c r="F1168" s="85" t="s">
        <v>3886</v>
      </c>
      <c r="G1168" s="85" t="b">
        <v>0</v>
      </c>
      <c r="H1168" s="85" t="b">
        <v>1</v>
      </c>
      <c r="I1168" s="85" t="b">
        <v>0</v>
      </c>
      <c r="J1168" s="85" t="b">
        <v>0</v>
      </c>
      <c r="K1168" s="85" t="b">
        <v>0</v>
      </c>
      <c r="L1168" s="85" t="b">
        <v>0</v>
      </c>
    </row>
    <row r="1169" spans="1:12" ht="15">
      <c r="A1169" s="85" t="s">
        <v>910</v>
      </c>
      <c r="B1169" s="85" t="s">
        <v>4124</v>
      </c>
      <c r="C1169" s="85">
        <v>10</v>
      </c>
      <c r="D1169" s="118">
        <v>0.006586320942591722</v>
      </c>
      <c r="E1169" s="118">
        <v>1.2041199826559248</v>
      </c>
      <c r="F1169" s="85" t="s">
        <v>3886</v>
      </c>
      <c r="G1169" s="85" t="b">
        <v>0</v>
      </c>
      <c r="H1169" s="85" t="b">
        <v>0</v>
      </c>
      <c r="I1169" s="85" t="b">
        <v>0</v>
      </c>
      <c r="J1169" s="85" t="b">
        <v>0</v>
      </c>
      <c r="K1169" s="85" t="b">
        <v>0</v>
      </c>
      <c r="L1169" s="85" t="b">
        <v>0</v>
      </c>
    </row>
    <row r="1170" spans="1:12" ht="15">
      <c r="A1170" s="85" t="s">
        <v>4124</v>
      </c>
      <c r="B1170" s="85" t="s">
        <v>4838</v>
      </c>
      <c r="C1170" s="85">
        <v>10</v>
      </c>
      <c r="D1170" s="118">
        <v>0.006586320942591722</v>
      </c>
      <c r="E1170" s="118">
        <v>1.2041199826559248</v>
      </c>
      <c r="F1170" s="85" t="s">
        <v>3886</v>
      </c>
      <c r="G1170" s="85" t="b">
        <v>0</v>
      </c>
      <c r="H1170" s="85" t="b">
        <v>0</v>
      </c>
      <c r="I1170" s="85" t="b">
        <v>0</v>
      </c>
      <c r="J1170" s="85" t="b">
        <v>0</v>
      </c>
      <c r="K1170" s="85" t="b">
        <v>0</v>
      </c>
      <c r="L1170" s="85" t="b">
        <v>0</v>
      </c>
    </row>
    <row r="1171" spans="1:12" ht="15">
      <c r="A1171" s="85" t="s">
        <v>4838</v>
      </c>
      <c r="B1171" s="85" t="s">
        <v>4863</v>
      </c>
      <c r="C1171" s="85">
        <v>10</v>
      </c>
      <c r="D1171" s="118">
        <v>0.006586320942591722</v>
      </c>
      <c r="E1171" s="118">
        <v>1.2041199826559248</v>
      </c>
      <c r="F1171" s="85" t="s">
        <v>3886</v>
      </c>
      <c r="G1171" s="85" t="b">
        <v>0</v>
      </c>
      <c r="H1171" s="85" t="b">
        <v>0</v>
      </c>
      <c r="I1171" s="85" t="b">
        <v>0</v>
      </c>
      <c r="J1171" s="85" t="b">
        <v>0</v>
      </c>
      <c r="K1171" s="85" t="b">
        <v>0</v>
      </c>
      <c r="L1171" s="85" t="b">
        <v>0</v>
      </c>
    </row>
    <row r="1172" spans="1:12" ht="15">
      <c r="A1172" s="85" t="s">
        <v>373</v>
      </c>
      <c r="B1172" s="85" t="s">
        <v>4119</v>
      </c>
      <c r="C1172" s="85">
        <v>9</v>
      </c>
      <c r="D1172" s="118">
        <v>0.008308136334148017</v>
      </c>
      <c r="E1172" s="118">
        <v>1.1627272974976997</v>
      </c>
      <c r="F1172" s="85" t="s">
        <v>3886</v>
      </c>
      <c r="G1172" s="85" t="b">
        <v>0</v>
      </c>
      <c r="H1172" s="85" t="b">
        <v>0</v>
      </c>
      <c r="I1172" s="85" t="b">
        <v>0</v>
      </c>
      <c r="J1172" s="85" t="b">
        <v>0</v>
      </c>
      <c r="K1172" s="85" t="b">
        <v>0</v>
      </c>
      <c r="L1172" s="85" t="b">
        <v>0</v>
      </c>
    </row>
    <row r="1173" spans="1:12" ht="15">
      <c r="A1173" s="85" t="s">
        <v>5168</v>
      </c>
      <c r="B1173" s="85" t="s">
        <v>4949</v>
      </c>
      <c r="C1173" s="85">
        <v>3</v>
      </c>
      <c r="D1173" s="118">
        <v>0.011043157761627299</v>
      </c>
      <c r="E1173" s="118">
        <v>1.7269987279362624</v>
      </c>
      <c r="F1173" s="85" t="s">
        <v>3886</v>
      </c>
      <c r="G1173" s="85" t="b">
        <v>0</v>
      </c>
      <c r="H1173" s="85" t="b">
        <v>0</v>
      </c>
      <c r="I1173" s="85" t="b">
        <v>0</v>
      </c>
      <c r="J1173" s="85" t="b">
        <v>0</v>
      </c>
      <c r="K1173" s="85" t="b">
        <v>0</v>
      </c>
      <c r="L1173" s="85" t="b">
        <v>0</v>
      </c>
    </row>
    <row r="1174" spans="1:12" ht="15">
      <c r="A1174" s="85" t="s">
        <v>4949</v>
      </c>
      <c r="B1174" s="85" t="s">
        <v>5169</v>
      </c>
      <c r="C1174" s="85">
        <v>3</v>
      </c>
      <c r="D1174" s="118">
        <v>0.011043157761627299</v>
      </c>
      <c r="E1174" s="118">
        <v>1.7269987279362624</v>
      </c>
      <c r="F1174" s="85" t="s">
        <v>3886</v>
      </c>
      <c r="G1174" s="85" t="b">
        <v>0</v>
      </c>
      <c r="H1174" s="85" t="b">
        <v>0</v>
      </c>
      <c r="I1174" s="85" t="b">
        <v>0</v>
      </c>
      <c r="J1174" s="85" t="b">
        <v>0</v>
      </c>
      <c r="K1174" s="85" t="b">
        <v>0</v>
      </c>
      <c r="L1174" s="85" t="b">
        <v>0</v>
      </c>
    </row>
    <row r="1175" spans="1:12" ht="15">
      <c r="A1175" s="85" t="s">
        <v>5169</v>
      </c>
      <c r="B1175" s="85" t="s">
        <v>445</v>
      </c>
      <c r="C1175" s="85">
        <v>3</v>
      </c>
      <c r="D1175" s="118">
        <v>0.011043157761627299</v>
      </c>
      <c r="E1175" s="118">
        <v>1.7269987279362624</v>
      </c>
      <c r="F1175" s="85" t="s">
        <v>3886</v>
      </c>
      <c r="G1175" s="85" t="b">
        <v>0</v>
      </c>
      <c r="H1175" s="85" t="b">
        <v>0</v>
      </c>
      <c r="I1175" s="85" t="b">
        <v>0</v>
      </c>
      <c r="J1175" s="85" t="b">
        <v>0</v>
      </c>
      <c r="K1175" s="85" t="b">
        <v>0</v>
      </c>
      <c r="L1175" s="85" t="b">
        <v>0</v>
      </c>
    </row>
    <row r="1176" spans="1:12" ht="15">
      <c r="A1176" s="85" t="s">
        <v>445</v>
      </c>
      <c r="B1176" s="85" t="s">
        <v>5170</v>
      </c>
      <c r="C1176" s="85">
        <v>3</v>
      </c>
      <c r="D1176" s="118">
        <v>0.011043157761627299</v>
      </c>
      <c r="E1176" s="118">
        <v>1.7269987279362624</v>
      </c>
      <c r="F1176" s="85" t="s">
        <v>3886</v>
      </c>
      <c r="G1176" s="85" t="b">
        <v>0</v>
      </c>
      <c r="H1176" s="85" t="b">
        <v>0</v>
      </c>
      <c r="I1176" s="85" t="b">
        <v>0</v>
      </c>
      <c r="J1176" s="85" t="b">
        <v>0</v>
      </c>
      <c r="K1176" s="85" t="b">
        <v>0</v>
      </c>
      <c r="L1176" s="85" t="b">
        <v>0</v>
      </c>
    </row>
    <row r="1177" spans="1:12" ht="15">
      <c r="A1177" s="85" t="s">
        <v>5170</v>
      </c>
      <c r="B1177" s="85" t="s">
        <v>5171</v>
      </c>
      <c r="C1177" s="85">
        <v>3</v>
      </c>
      <c r="D1177" s="118">
        <v>0.011043157761627299</v>
      </c>
      <c r="E1177" s="118">
        <v>1.7269987279362624</v>
      </c>
      <c r="F1177" s="85" t="s">
        <v>3886</v>
      </c>
      <c r="G1177" s="85" t="b">
        <v>0</v>
      </c>
      <c r="H1177" s="85" t="b">
        <v>0</v>
      </c>
      <c r="I1177" s="85" t="b">
        <v>0</v>
      </c>
      <c r="J1177" s="85" t="b">
        <v>0</v>
      </c>
      <c r="K1177" s="85" t="b">
        <v>0</v>
      </c>
      <c r="L1177" s="85" t="b">
        <v>0</v>
      </c>
    </row>
    <row r="1178" spans="1:12" ht="15">
      <c r="A1178" s="85" t="s">
        <v>5171</v>
      </c>
      <c r="B1178" s="85" t="s">
        <v>5172</v>
      </c>
      <c r="C1178" s="85">
        <v>3</v>
      </c>
      <c r="D1178" s="118">
        <v>0.011043157761627299</v>
      </c>
      <c r="E1178" s="118">
        <v>1.7269987279362624</v>
      </c>
      <c r="F1178" s="85" t="s">
        <v>3886</v>
      </c>
      <c r="G1178" s="85" t="b">
        <v>0</v>
      </c>
      <c r="H1178" s="85" t="b">
        <v>0</v>
      </c>
      <c r="I1178" s="85" t="b">
        <v>0</v>
      </c>
      <c r="J1178" s="85" t="b">
        <v>0</v>
      </c>
      <c r="K1178" s="85" t="b">
        <v>0</v>
      </c>
      <c r="L1178" s="85" t="b">
        <v>0</v>
      </c>
    </row>
    <row r="1179" spans="1:12" ht="15">
      <c r="A1179" s="85" t="s">
        <v>5172</v>
      </c>
      <c r="B1179" s="85" t="s">
        <v>5173</v>
      </c>
      <c r="C1179" s="85">
        <v>3</v>
      </c>
      <c r="D1179" s="118">
        <v>0.011043157761627299</v>
      </c>
      <c r="E1179" s="118">
        <v>1.7269987279362624</v>
      </c>
      <c r="F1179" s="85" t="s">
        <v>3886</v>
      </c>
      <c r="G1179" s="85" t="b">
        <v>0</v>
      </c>
      <c r="H1179" s="85" t="b">
        <v>0</v>
      </c>
      <c r="I1179" s="85" t="b">
        <v>0</v>
      </c>
      <c r="J1179" s="85" t="b">
        <v>0</v>
      </c>
      <c r="K1179" s="85" t="b">
        <v>0</v>
      </c>
      <c r="L1179" s="85" t="b">
        <v>0</v>
      </c>
    </row>
    <row r="1180" spans="1:12" ht="15">
      <c r="A1180" s="85" t="s">
        <v>5173</v>
      </c>
      <c r="B1180" s="85" t="s">
        <v>930</v>
      </c>
      <c r="C1180" s="85">
        <v>3</v>
      </c>
      <c r="D1180" s="118">
        <v>0.011043157761627299</v>
      </c>
      <c r="E1180" s="118">
        <v>1.7269987279362624</v>
      </c>
      <c r="F1180" s="85" t="s">
        <v>3886</v>
      </c>
      <c r="G1180" s="85" t="b">
        <v>0</v>
      </c>
      <c r="H1180" s="85" t="b">
        <v>0</v>
      </c>
      <c r="I1180" s="85" t="b">
        <v>0</v>
      </c>
      <c r="J1180" s="85" t="b">
        <v>0</v>
      </c>
      <c r="K1180" s="85" t="b">
        <v>0</v>
      </c>
      <c r="L1180" s="85" t="b">
        <v>0</v>
      </c>
    </row>
    <row r="1181" spans="1:12" ht="15">
      <c r="A1181" s="85" t="s">
        <v>930</v>
      </c>
      <c r="B1181" s="85" t="s">
        <v>4087</v>
      </c>
      <c r="C1181" s="85">
        <v>3</v>
      </c>
      <c r="D1181" s="118">
        <v>0.011043157761627299</v>
      </c>
      <c r="E1181" s="118">
        <v>1.7269987279362624</v>
      </c>
      <c r="F1181" s="85" t="s">
        <v>3886</v>
      </c>
      <c r="G1181" s="85" t="b">
        <v>0</v>
      </c>
      <c r="H1181" s="85" t="b">
        <v>0</v>
      </c>
      <c r="I1181" s="85" t="b">
        <v>0</v>
      </c>
      <c r="J1181" s="85" t="b">
        <v>0</v>
      </c>
      <c r="K1181" s="85" t="b">
        <v>0</v>
      </c>
      <c r="L1181" s="85" t="b">
        <v>0</v>
      </c>
    </row>
    <row r="1182" spans="1:12" ht="15">
      <c r="A1182" s="85" t="s">
        <v>373</v>
      </c>
      <c r="B1182" s="85" t="s">
        <v>5168</v>
      </c>
      <c r="C1182" s="85">
        <v>2</v>
      </c>
      <c r="D1182" s="118">
        <v>0.00939784227332781</v>
      </c>
      <c r="E1182" s="118">
        <v>1.1627272974976997</v>
      </c>
      <c r="F1182" s="85" t="s">
        <v>3886</v>
      </c>
      <c r="G1182" s="85" t="b">
        <v>0</v>
      </c>
      <c r="H1182" s="85" t="b">
        <v>0</v>
      </c>
      <c r="I1182" s="85" t="b">
        <v>0</v>
      </c>
      <c r="J1182" s="85" t="b">
        <v>0</v>
      </c>
      <c r="K1182" s="85" t="b">
        <v>0</v>
      </c>
      <c r="L1182" s="85" t="b">
        <v>0</v>
      </c>
    </row>
    <row r="1183" spans="1:12" ht="15">
      <c r="A1183" s="85" t="s">
        <v>4087</v>
      </c>
      <c r="B1183" s="85" t="s">
        <v>5369</v>
      </c>
      <c r="C1183" s="85">
        <v>2</v>
      </c>
      <c r="D1183" s="118">
        <v>0.00939784227332781</v>
      </c>
      <c r="E1183" s="118">
        <v>1.7269987279362624</v>
      </c>
      <c r="F1183" s="85" t="s">
        <v>3886</v>
      </c>
      <c r="G1183" s="85" t="b">
        <v>0</v>
      </c>
      <c r="H1183" s="85" t="b">
        <v>0</v>
      </c>
      <c r="I1183" s="85" t="b">
        <v>0</v>
      </c>
      <c r="J1183" s="85" t="b">
        <v>0</v>
      </c>
      <c r="K1183" s="85" t="b">
        <v>0</v>
      </c>
      <c r="L1183" s="85" t="b">
        <v>0</v>
      </c>
    </row>
    <row r="1184" spans="1:12" ht="15">
      <c r="A1184" s="85" t="s">
        <v>4128</v>
      </c>
      <c r="B1184" s="85" t="s">
        <v>4131</v>
      </c>
      <c r="C1184" s="85">
        <v>10</v>
      </c>
      <c r="D1184" s="118">
        <v>0.009418422798231164</v>
      </c>
      <c r="E1184" s="118">
        <v>1.5552960241131069</v>
      </c>
      <c r="F1184" s="85" t="s">
        <v>3887</v>
      </c>
      <c r="G1184" s="85" t="b">
        <v>0</v>
      </c>
      <c r="H1184" s="85" t="b">
        <v>0</v>
      </c>
      <c r="I1184" s="85" t="b">
        <v>0</v>
      </c>
      <c r="J1184" s="85" t="b">
        <v>1</v>
      </c>
      <c r="K1184" s="85" t="b">
        <v>0</v>
      </c>
      <c r="L1184" s="85" t="b">
        <v>0</v>
      </c>
    </row>
    <row r="1185" spans="1:12" ht="15">
      <c r="A1185" s="85" t="s">
        <v>4131</v>
      </c>
      <c r="B1185" s="85" t="s">
        <v>4126</v>
      </c>
      <c r="C1185" s="85">
        <v>10</v>
      </c>
      <c r="D1185" s="118">
        <v>0.009418422798231164</v>
      </c>
      <c r="E1185" s="118">
        <v>1.3792047650574255</v>
      </c>
      <c r="F1185" s="85" t="s">
        <v>3887</v>
      </c>
      <c r="G1185" s="85" t="b">
        <v>1</v>
      </c>
      <c r="H1185" s="85" t="b">
        <v>0</v>
      </c>
      <c r="I1185" s="85" t="b">
        <v>0</v>
      </c>
      <c r="J1185" s="85" t="b">
        <v>0</v>
      </c>
      <c r="K1185" s="85" t="b">
        <v>0</v>
      </c>
      <c r="L1185" s="85" t="b">
        <v>0</v>
      </c>
    </row>
    <row r="1186" spans="1:12" ht="15">
      <c r="A1186" s="85" t="s">
        <v>4126</v>
      </c>
      <c r="B1186" s="85" t="s">
        <v>4132</v>
      </c>
      <c r="C1186" s="85">
        <v>10</v>
      </c>
      <c r="D1186" s="118">
        <v>0.009418422798231164</v>
      </c>
      <c r="E1186" s="118">
        <v>1.3792047650574255</v>
      </c>
      <c r="F1186" s="85" t="s">
        <v>3887</v>
      </c>
      <c r="G1186" s="85" t="b">
        <v>0</v>
      </c>
      <c r="H1186" s="85" t="b">
        <v>0</v>
      </c>
      <c r="I1186" s="85" t="b">
        <v>0</v>
      </c>
      <c r="J1186" s="85" t="b">
        <v>0</v>
      </c>
      <c r="K1186" s="85" t="b">
        <v>0</v>
      </c>
      <c r="L1186" s="85" t="b">
        <v>0</v>
      </c>
    </row>
    <row r="1187" spans="1:12" ht="15">
      <c r="A1187" s="85" t="s">
        <v>4129</v>
      </c>
      <c r="B1187" s="85" t="s">
        <v>4084</v>
      </c>
      <c r="C1187" s="85">
        <v>10</v>
      </c>
      <c r="D1187" s="118">
        <v>0.009418422798231164</v>
      </c>
      <c r="E1187" s="118">
        <v>1.2128733432909005</v>
      </c>
      <c r="F1187" s="85" t="s">
        <v>3887</v>
      </c>
      <c r="G1187" s="85" t="b">
        <v>0</v>
      </c>
      <c r="H1187" s="85" t="b">
        <v>0</v>
      </c>
      <c r="I1187" s="85" t="b">
        <v>0</v>
      </c>
      <c r="J1187" s="85" t="b">
        <v>0</v>
      </c>
      <c r="K1187" s="85" t="b">
        <v>0</v>
      </c>
      <c r="L1187" s="85" t="b">
        <v>0</v>
      </c>
    </row>
    <row r="1188" spans="1:12" ht="15">
      <c r="A1188" s="85" t="s">
        <v>4084</v>
      </c>
      <c r="B1188" s="85" t="s">
        <v>4130</v>
      </c>
      <c r="C1188" s="85">
        <v>10</v>
      </c>
      <c r="D1188" s="118">
        <v>0.009418422798231164</v>
      </c>
      <c r="E1188" s="118">
        <v>1.2506619041803004</v>
      </c>
      <c r="F1188" s="85" t="s">
        <v>3887</v>
      </c>
      <c r="G1188" s="85" t="b">
        <v>0</v>
      </c>
      <c r="H1188" s="85" t="b">
        <v>0</v>
      </c>
      <c r="I1188" s="85" t="b">
        <v>0</v>
      </c>
      <c r="J1188" s="85" t="b">
        <v>0</v>
      </c>
      <c r="K1188" s="85" t="b">
        <v>0</v>
      </c>
      <c r="L1188" s="85" t="b">
        <v>0</v>
      </c>
    </row>
    <row r="1189" spans="1:12" ht="15">
      <c r="A1189" s="85" t="s">
        <v>4132</v>
      </c>
      <c r="B1189" s="85" t="s">
        <v>4127</v>
      </c>
      <c r="C1189" s="85">
        <v>9</v>
      </c>
      <c r="D1189" s="118">
        <v>0.009375745180080703</v>
      </c>
      <c r="E1189" s="118">
        <v>1.4747764272932198</v>
      </c>
      <c r="F1189" s="85" t="s">
        <v>3887</v>
      </c>
      <c r="G1189" s="85" t="b">
        <v>0</v>
      </c>
      <c r="H1189" s="85" t="b">
        <v>0</v>
      </c>
      <c r="I1189" s="85" t="b">
        <v>0</v>
      </c>
      <c r="J1189" s="85" t="b">
        <v>0</v>
      </c>
      <c r="K1189" s="85" t="b">
        <v>0</v>
      </c>
      <c r="L1189" s="85" t="b">
        <v>0</v>
      </c>
    </row>
    <row r="1190" spans="1:12" ht="15">
      <c r="A1190" s="85" t="s">
        <v>4130</v>
      </c>
      <c r="B1190" s="85" t="s">
        <v>4867</v>
      </c>
      <c r="C1190" s="85">
        <v>9</v>
      </c>
      <c r="D1190" s="118">
        <v>0.009375745180080703</v>
      </c>
      <c r="E1190" s="118">
        <v>1.5930845850025066</v>
      </c>
      <c r="F1190" s="85" t="s">
        <v>3887</v>
      </c>
      <c r="G1190" s="85" t="b">
        <v>0</v>
      </c>
      <c r="H1190" s="85" t="b">
        <v>0</v>
      </c>
      <c r="I1190" s="85" t="b">
        <v>0</v>
      </c>
      <c r="J1190" s="85" t="b">
        <v>0</v>
      </c>
      <c r="K1190" s="85" t="b">
        <v>0</v>
      </c>
      <c r="L1190" s="85" t="b">
        <v>0</v>
      </c>
    </row>
    <row r="1191" spans="1:12" ht="15">
      <c r="A1191" s="85" t="s">
        <v>4867</v>
      </c>
      <c r="B1191" s="85" t="s">
        <v>4888</v>
      </c>
      <c r="C1191" s="85">
        <v>8</v>
      </c>
      <c r="D1191" s="118">
        <v>0.009227489557502947</v>
      </c>
      <c r="E1191" s="118">
        <v>1.731387283168788</v>
      </c>
      <c r="F1191" s="85" t="s">
        <v>3887</v>
      </c>
      <c r="G1191" s="85" t="b">
        <v>0</v>
      </c>
      <c r="H1191" s="85" t="b">
        <v>0</v>
      </c>
      <c r="I1191" s="85" t="b">
        <v>0</v>
      </c>
      <c r="J1191" s="85" t="b">
        <v>0</v>
      </c>
      <c r="K1191" s="85" t="b">
        <v>0</v>
      </c>
      <c r="L1191" s="85" t="b">
        <v>0</v>
      </c>
    </row>
    <row r="1192" spans="1:12" ht="15">
      <c r="A1192" s="85" t="s">
        <v>417</v>
      </c>
      <c r="B1192" s="85" t="s">
        <v>4128</v>
      </c>
      <c r="C1192" s="85">
        <v>7</v>
      </c>
      <c r="D1192" s="118">
        <v>0.00896039316378409</v>
      </c>
      <c r="E1192" s="118">
        <v>1.731387283168788</v>
      </c>
      <c r="F1192" s="85" t="s">
        <v>3887</v>
      </c>
      <c r="G1192" s="85" t="b">
        <v>0</v>
      </c>
      <c r="H1192" s="85" t="b">
        <v>0</v>
      </c>
      <c r="I1192" s="85" t="b">
        <v>0</v>
      </c>
      <c r="J1192" s="85" t="b">
        <v>0</v>
      </c>
      <c r="K1192" s="85" t="b">
        <v>0</v>
      </c>
      <c r="L1192" s="85" t="b">
        <v>0</v>
      </c>
    </row>
    <row r="1193" spans="1:12" ht="15">
      <c r="A1193" s="85" t="s">
        <v>4127</v>
      </c>
      <c r="B1193" s="85" t="s">
        <v>4129</v>
      </c>
      <c r="C1193" s="85">
        <v>7</v>
      </c>
      <c r="D1193" s="118">
        <v>0.00896039316378409</v>
      </c>
      <c r="E1193" s="118">
        <v>1.2864507118205268</v>
      </c>
      <c r="F1193" s="85" t="s">
        <v>3887</v>
      </c>
      <c r="G1193" s="85" t="b">
        <v>0</v>
      </c>
      <c r="H1193" s="85" t="b">
        <v>0</v>
      </c>
      <c r="I1193" s="85" t="b">
        <v>0</v>
      </c>
      <c r="J1193" s="85" t="b">
        <v>0</v>
      </c>
      <c r="K1193" s="85" t="b">
        <v>0</v>
      </c>
      <c r="L1193" s="85" t="b">
        <v>0</v>
      </c>
    </row>
    <row r="1194" spans="1:12" ht="15">
      <c r="A1194" s="85" t="s">
        <v>4888</v>
      </c>
      <c r="B1194" s="85" t="s">
        <v>4956</v>
      </c>
      <c r="C1194" s="85">
        <v>6</v>
      </c>
      <c r="D1194" s="118">
        <v>0.008557369176096206</v>
      </c>
      <c r="E1194" s="118">
        <v>1.856326019777088</v>
      </c>
      <c r="F1194" s="85" t="s">
        <v>3887</v>
      </c>
      <c r="G1194" s="85" t="b">
        <v>0</v>
      </c>
      <c r="H1194" s="85" t="b">
        <v>0</v>
      </c>
      <c r="I1194" s="85" t="b">
        <v>0</v>
      </c>
      <c r="J1194" s="85" t="b">
        <v>0</v>
      </c>
      <c r="K1194" s="85" t="b">
        <v>0</v>
      </c>
      <c r="L1194" s="85" t="b">
        <v>0</v>
      </c>
    </row>
    <row r="1195" spans="1:12" ht="15">
      <c r="A1195" s="85" t="s">
        <v>4956</v>
      </c>
      <c r="B1195" s="85" t="s">
        <v>4844</v>
      </c>
      <c r="C1195" s="85">
        <v>6</v>
      </c>
      <c r="D1195" s="118">
        <v>0.008557369176096206</v>
      </c>
      <c r="E1195" s="118">
        <v>1.731387283168788</v>
      </c>
      <c r="F1195" s="85" t="s">
        <v>3887</v>
      </c>
      <c r="G1195" s="85" t="b">
        <v>0</v>
      </c>
      <c r="H1195" s="85" t="b">
        <v>0</v>
      </c>
      <c r="I1195" s="85" t="b">
        <v>0</v>
      </c>
      <c r="J1195" s="85" t="b">
        <v>0</v>
      </c>
      <c r="K1195" s="85" t="b">
        <v>0</v>
      </c>
      <c r="L1195" s="85" t="b">
        <v>0</v>
      </c>
    </row>
    <row r="1196" spans="1:12" ht="15">
      <c r="A1196" s="85" t="s">
        <v>4844</v>
      </c>
      <c r="B1196" s="85" t="s">
        <v>4957</v>
      </c>
      <c r="C1196" s="85">
        <v>6</v>
      </c>
      <c r="D1196" s="118">
        <v>0.008557369176096206</v>
      </c>
      <c r="E1196" s="118">
        <v>1.731387283168788</v>
      </c>
      <c r="F1196" s="85" t="s">
        <v>3887</v>
      </c>
      <c r="G1196" s="85" t="b">
        <v>0</v>
      </c>
      <c r="H1196" s="85" t="b">
        <v>0</v>
      </c>
      <c r="I1196" s="85" t="b">
        <v>0</v>
      </c>
      <c r="J1196" s="85" t="b">
        <v>0</v>
      </c>
      <c r="K1196" s="85" t="b">
        <v>0</v>
      </c>
      <c r="L1196" s="85" t="b">
        <v>0</v>
      </c>
    </row>
    <row r="1197" spans="1:12" ht="15">
      <c r="A1197" s="85" t="s">
        <v>4957</v>
      </c>
      <c r="B1197" s="85" t="s">
        <v>4958</v>
      </c>
      <c r="C1197" s="85">
        <v>6</v>
      </c>
      <c r="D1197" s="118">
        <v>0.008557369176096206</v>
      </c>
      <c r="E1197" s="118">
        <v>1.856326019777088</v>
      </c>
      <c r="F1197" s="85" t="s">
        <v>3887</v>
      </c>
      <c r="G1197" s="85" t="b">
        <v>0</v>
      </c>
      <c r="H1197" s="85" t="b">
        <v>0</v>
      </c>
      <c r="I1197" s="85" t="b">
        <v>0</v>
      </c>
      <c r="J1197" s="85" t="b">
        <v>0</v>
      </c>
      <c r="K1197" s="85" t="b">
        <v>0</v>
      </c>
      <c r="L1197" s="85" t="b">
        <v>0</v>
      </c>
    </row>
    <row r="1198" spans="1:12" ht="15">
      <c r="A1198" s="85" t="s">
        <v>4958</v>
      </c>
      <c r="B1198" s="85" t="s">
        <v>4959</v>
      </c>
      <c r="C1198" s="85">
        <v>6</v>
      </c>
      <c r="D1198" s="118">
        <v>0.008557369176096206</v>
      </c>
      <c r="E1198" s="118">
        <v>1.856326019777088</v>
      </c>
      <c r="F1198" s="85" t="s">
        <v>3887</v>
      </c>
      <c r="G1198" s="85" t="b">
        <v>0</v>
      </c>
      <c r="H1198" s="85" t="b">
        <v>0</v>
      </c>
      <c r="I1198" s="85" t="b">
        <v>0</v>
      </c>
      <c r="J1198" s="85" t="b">
        <v>0</v>
      </c>
      <c r="K1198" s="85" t="b">
        <v>0</v>
      </c>
      <c r="L1198" s="85" t="b">
        <v>0</v>
      </c>
    </row>
    <row r="1199" spans="1:12" ht="15">
      <c r="A1199" s="85" t="s">
        <v>4959</v>
      </c>
      <c r="B1199" s="85" t="s">
        <v>4960</v>
      </c>
      <c r="C1199" s="85">
        <v>6</v>
      </c>
      <c r="D1199" s="118">
        <v>0.008557369176096206</v>
      </c>
      <c r="E1199" s="118">
        <v>1.856326019777088</v>
      </c>
      <c r="F1199" s="85" t="s">
        <v>3887</v>
      </c>
      <c r="G1199" s="85" t="b">
        <v>0</v>
      </c>
      <c r="H1199" s="85" t="b">
        <v>0</v>
      </c>
      <c r="I1199" s="85" t="b">
        <v>0</v>
      </c>
      <c r="J1199" s="85" t="b">
        <v>0</v>
      </c>
      <c r="K1199" s="85" t="b">
        <v>0</v>
      </c>
      <c r="L1199" s="85" t="b">
        <v>0</v>
      </c>
    </row>
    <row r="1200" spans="1:12" ht="15">
      <c r="A1200" s="85" t="s">
        <v>4126</v>
      </c>
      <c r="B1200" s="85" t="s">
        <v>4961</v>
      </c>
      <c r="C1200" s="85">
        <v>6</v>
      </c>
      <c r="D1200" s="118">
        <v>0.008557369176096206</v>
      </c>
      <c r="E1200" s="118">
        <v>1.3792047650574255</v>
      </c>
      <c r="F1200" s="85" t="s">
        <v>3887</v>
      </c>
      <c r="G1200" s="85" t="b">
        <v>0</v>
      </c>
      <c r="H1200" s="85" t="b">
        <v>0</v>
      </c>
      <c r="I1200" s="85" t="b">
        <v>0</v>
      </c>
      <c r="J1200" s="85" t="b">
        <v>0</v>
      </c>
      <c r="K1200" s="85" t="b">
        <v>0</v>
      </c>
      <c r="L1200" s="85" t="b">
        <v>0</v>
      </c>
    </row>
    <row r="1201" spans="1:12" ht="15">
      <c r="A1201" s="85" t="s">
        <v>4845</v>
      </c>
      <c r="B1201" s="85" t="s">
        <v>4105</v>
      </c>
      <c r="C1201" s="85">
        <v>6</v>
      </c>
      <c r="D1201" s="118">
        <v>0.008557369176096206</v>
      </c>
      <c r="E1201" s="118">
        <v>1.856326019777088</v>
      </c>
      <c r="F1201" s="85" t="s">
        <v>3887</v>
      </c>
      <c r="G1201" s="85" t="b">
        <v>0</v>
      </c>
      <c r="H1201" s="85" t="b">
        <v>0</v>
      </c>
      <c r="I1201" s="85" t="b">
        <v>0</v>
      </c>
      <c r="J1201" s="85" t="b">
        <v>0</v>
      </c>
      <c r="K1201" s="85" t="b">
        <v>0</v>
      </c>
      <c r="L1201" s="85" t="b">
        <v>0</v>
      </c>
    </row>
    <row r="1202" spans="1:12" ht="15">
      <c r="A1202" s="85" t="s">
        <v>4833</v>
      </c>
      <c r="B1202" s="85" t="s">
        <v>910</v>
      </c>
      <c r="C1202" s="85">
        <v>6</v>
      </c>
      <c r="D1202" s="118">
        <v>0.00959467807628343</v>
      </c>
      <c r="E1202" s="118">
        <v>1.5675304805301185</v>
      </c>
      <c r="F1202" s="85" t="s">
        <v>3887</v>
      </c>
      <c r="G1202" s="85" t="b">
        <v>0</v>
      </c>
      <c r="H1202" s="85" t="b">
        <v>0</v>
      </c>
      <c r="I1202" s="85" t="b">
        <v>0</v>
      </c>
      <c r="J1202" s="85" t="b">
        <v>0</v>
      </c>
      <c r="K1202" s="85" t="b">
        <v>0</v>
      </c>
      <c r="L1202" s="85" t="b">
        <v>0</v>
      </c>
    </row>
    <row r="1203" spans="1:12" ht="15">
      <c r="A1203" s="85" t="s">
        <v>4960</v>
      </c>
      <c r="B1203" s="85" t="s">
        <v>4126</v>
      </c>
      <c r="C1203" s="85">
        <v>5</v>
      </c>
      <c r="D1203" s="118">
        <v>0.007995565063569524</v>
      </c>
      <c r="E1203" s="118">
        <v>1.3000235190098006</v>
      </c>
      <c r="F1203" s="85" t="s">
        <v>3887</v>
      </c>
      <c r="G1203" s="85" t="b">
        <v>0</v>
      </c>
      <c r="H1203" s="85" t="b">
        <v>0</v>
      </c>
      <c r="I1203" s="85" t="b">
        <v>0</v>
      </c>
      <c r="J1203" s="85" t="b">
        <v>0</v>
      </c>
      <c r="K1203" s="85" t="b">
        <v>0</v>
      </c>
      <c r="L1203" s="85" t="b">
        <v>0</v>
      </c>
    </row>
    <row r="1204" spans="1:12" ht="15">
      <c r="A1204" s="85" t="s">
        <v>4905</v>
      </c>
      <c r="B1204" s="85" t="s">
        <v>4085</v>
      </c>
      <c r="C1204" s="85">
        <v>4</v>
      </c>
      <c r="D1204" s="118">
        <v>0.007242827710314628</v>
      </c>
      <c r="E1204" s="118">
        <v>1.4169933259468253</v>
      </c>
      <c r="F1204" s="85" t="s">
        <v>3887</v>
      </c>
      <c r="G1204" s="85" t="b">
        <v>0</v>
      </c>
      <c r="H1204" s="85" t="b">
        <v>0</v>
      </c>
      <c r="I1204" s="85" t="b">
        <v>0</v>
      </c>
      <c r="J1204" s="85" t="b">
        <v>0</v>
      </c>
      <c r="K1204" s="85" t="b">
        <v>0</v>
      </c>
      <c r="L1204" s="85" t="b">
        <v>0</v>
      </c>
    </row>
    <row r="1205" spans="1:12" ht="15">
      <c r="A1205" s="85" t="s">
        <v>4904</v>
      </c>
      <c r="B1205" s="85" t="s">
        <v>4868</v>
      </c>
      <c r="C1205" s="85">
        <v>3</v>
      </c>
      <c r="D1205" s="118">
        <v>0.006250496786720469</v>
      </c>
      <c r="E1205" s="118">
        <v>2.1573560154410694</v>
      </c>
      <c r="F1205" s="85" t="s">
        <v>3887</v>
      </c>
      <c r="G1205" s="85" t="b">
        <v>0</v>
      </c>
      <c r="H1205" s="85" t="b">
        <v>0</v>
      </c>
      <c r="I1205" s="85" t="b">
        <v>0</v>
      </c>
      <c r="J1205" s="85" t="b">
        <v>0</v>
      </c>
      <c r="K1205" s="85" t="b">
        <v>0</v>
      </c>
      <c r="L1205" s="85" t="b">
        <v>0</v>
      </c>
    </row>
    <row r="1206" spans="1:12" ht="15">
      <c r="A1206" s="85" t="s">
        <v>4868</v>
      </c>
      <c r="B1206" s="85" t="s">
        <v>4927</v>
      </c>
      <c r="C1206" s="85">
        <v>3</v>
      </c>
      <c r="D1206" s="118">
        <v>0.006250496786720469</v>
      </c>
      <c r="E1206" s="118">
        <v>2.1573560154410694</v>
      </c>
      <c r="F1206" s="85" t="s">
        <v>3887</v>
      </c>
      <c r="G1206" s="85" t="b">
        <v>0</v>
      </c>
      <c r="H1206" s="85" t="b">
        <v>0</v>
      </c>
      <c r="I1206" s="85" t="b">
        <v>0</v>
      </c>
      <c r="J1206" s="85" t="b">
        <v>0</v>
      </c>
      <c r="K1206" s="85" t="b">
        <v>0</v>
      </c>
      <c r="L1206" s="85" t="b">
        <v>0</v>
      </c>
    </row>
    <row r="1207" spans="1:12" ht="15">
      <c r="A1207" s="85" t="s">
        <v>4105</v>
      </c>
      <c r="B1207" s="85" t="s">
        <v>4084</v>
      </c>
      <c r="C1207" s="85">
        <v>3</v>
      </c>
      <c r="D1207" s="118">
        <v>0.006250496786720469</v>
      </c>
      <c r="E1207" s="118">
        <v>0.9910245936745441</v>
      </c>
      <c r="F1207" s="85" t="s">
        <v>3887</v>
      </c>
      <c r="G1207" s="85" t="b">
        <v>0</v>
      </c>
      <c r="H1207" s="85" t="b">
        <v>0</v>
      </c>
      <c r="I1207" s="85" t="b">
        <v>0</v>
      </c>
      <c r="J1207" s="85" t="b">
        <v>0</v>
      </c>
      <c r="K1207" s="85" t="b">
        <v>0</v>
      </c>
      <c r="L1207" s="85" t="b">
        <v>0</v>
      </c>
    </row>
    <row r="1208" spans="1:12" ht="15">
      <c r="A1208" s="85" t="s">
        <v>5110</v>
      </c>
      <c r="B1208" s="85" t="s">
        <v>4906</v>
      </c>
      <c r="C1208" s="85">
        <v>3</v>
      </c>
      <c r="D1208" s="118">
        <v>0.006250496786720469</v>
      </c>
      <c r="E1208" s="118">
        <v>1.7893792301464748</v>
      </c>
      <c r="F1208" s="85" t="s">
        <v>3887</v>
      </c>
      <c r="G1208" s="85" t="b">
        <v>0</v>
      </c>
      <c r="H1208" s="85" t="b">
        <v>0</v>
      </c>
      <c r="I1208" s="85" t="b">
        <v>0</v>
      </c>
      <c r="J1208" s="85" t="b">
        <v>0</v>
      </c>
      <c r="K1208" s="85" t="b">
        <v>0</v>
      </c>
      <c r="L1208" s="85" t="b">
        <v>0</v>
      </c>
    </row>
    <row r="1209" spans="1:12" ht="15">
      <c r="A1209" s="85" t="s">
        <v>4906</v>
      </c>
      <c r="B1209" s="85" t="s">
        <v>4905</v>
      </c>
      <c r="C1209" s="85">
        <v>3</v>
      </c>
      <c r="D1209" s="118">
        <v>0.006250496786720469</v>
      </c>
      <c r="E1209" s="118">
        <v>1.4214024448518805</v>
      </c>
      <c r="F1209" s="85" t="s">
        <v>3887</v>
      </c>
      <c r="G1209" s="85" t="b">
        <v>0</v>
      </c>
      <c r="H1209" s="85" t="b">
        <v>0</v>
      </c>
      <c r="I1209" s="85" t="b">
        <v>0</v>
      </c>
      <c r="J1209" s="85" t="b">
        <v>0</v>
      </c>
      <c r="K1209" s="85" t="b">
        <v>0</v>
      </c>
      <c r="L1209" s="85" t="b">
        <v>0</v>
      </c>
    </row>
    <row r="1210" spans="1:12" ht="15">
      <c r="A1210" s="85" t="s">
        <v>4127</v>
      </c>
      <c r="B1210" s="85" t="s">
        <v>5103</v>
      </c>
      <c r="C1210" s="85">
        <v>2</v>
      </c>
      <c r="D1210" s="118">
        <v>0.0049359553209388915</v>
      </c>
      <c r="E1210" s="118">
        <v>1.3444426587982137</v>
      </c>
      <c r="F1210" s="85" t="s">
        <v>3887</v>
      </c>
      <c r="G1210" s="85" t="b">
        <v>0</v>
      </c>
      <c r="H1210" s="85" t="b">
        <v>0</v>
      </c>
      <c r="I1210" s="85" t="b">
        <v>0</v>
      </c>
      <c r="J1210" s="85" t="b">
        <v>0</v>
      </c>
      <c r="K1210" s="85" t="b">
        <v>0</v>
      </c>
      <c r="L1210" s="85" t="b">
        <v>0</v>
      </c>
    </row>
    <row r="1211" spans="1:12" ht="15">
      <c r="A1211" s="85" t="s">
        <v>5103</v>
      </c>
      <c r="B1211" s="85" t="s">
        <v>4129</v>
      </c>
      <c r="C1211" s="85">
        <v>2</v>
      </c>
      <c r="D1211" s="118">
        <v>0.0049359553209388915</v>
      </c>
      <c r="E1211" s="118">
        <v>1.3792047650574255</v>
      </c>
      <c r="F1211" s="85" t="s">
        <v>3887</v>
      </c>
      <c r="G1211" s="85" t="b">
        <v>0</v>
      </c>
      <c r="H1211" s="85" t="b">
        <v>0</v>
      </c>
      <c r="I1211" s="85" t="b">
        <v>0</v>
      </c>
      <c r="J1211" s="85" t="b">
        <v>0</v>
      </c>
      <c r="K1211" s="85" t="b">
        <v>0</v>
      </c>
      <c r="L1211" s="85" t="b">
        <v>0</v>
      </c>
    </row>
    <row r="1212" spans="1:12" ht="15">
      <c r="A1212" s="85" t="s">
        <v>5202</v>
      </c>
      <c r="B1212" s="85" t="s">
        <v>4843</v>
      </c>
      <c r="C1212" s="85">
        <v>2</v>
      </c>
      <c r="D1212" s="118">
        <v>0.0049359553209388915</v>
      </c>
      <c r="E1212" s="118">
        <v>2.1573560154410694</v>
      </c>
      <c r="F1212" s="85" t="s">
        <v>3887</v>
      </c>
      <c r="G1212" s="85" t="b">
        <v>0</v>
      </c>
      <c r="H1212" s="85" t="b">
        <v>0</v>
      </c>
      <c r="I1212" s="85" t="b">
        <v>0</v>
      </c>
      <c r="J1212" s="85" t="b">
        <v>0</v>
      </c>
      <c r="K1212" s="85" t="b">
        <v>0</v>
      </c>
      <c r="L1212" s="85" t="b">
        <v>0</v>
      </c>
    </row>
    <row r="1213" spans="1:12" ht="15">
      <c r="A1213" s="85" t="s">
        <v>4843</v>
      </c>
      <c r="B1213" s="85" t="s">
        <v>5019</v>
      </c>
      <c r="C1213" s="85">
        <v>2</v>
      </c>
      <c r="D1213" s="118">
        <v>0.0049359553209388915</v>
      </c>
      <c r="E1213" s="118">
        <v>2.1573560154410694</v>
      </c>
      <c r="F1213" s="85" t="s">
        <v>3887</v>
      </c>
      <c r="G1213" s="85" t="b">
        <v>0</v>
      </c>
      <c r="H1213" s="85" t="b">
        <v>0</v>
      </c>
      <c r="I1213" s="85" t="b">
        <v>0</v>
      </c>
      <c r="J1213" s="85" t="b">
        <v>0</v>
      </c>
      <c r="K1213" s="85" t="b">
        <v>0</v>
      </c>
      <c r="L1213" s="85" t="b">
        <v>0</v>
      </c>
    </row>
    <row r="1214" spans="1:12" ht="15">
      <c r="A1214" s="85" t="s">
        <v>5019</v>
      </c>
      <c r="B1214" s="85" t="s">
        <v>4357</v>
      </c>
      <c r="C1214" s="85">
        <v>2</v>
      </c>
      <c r="D1214" s="118">
        <v>0.0049359553209388915</v>
      </c>
      <c r="E1214" s="118">
        <v>2.3334472744967503</v>
      </c>
      <c r="F1214" s="85" t="s">
        <v>3887</v>
      </c>
      <c r="G1214" s="85" t="b">
        <v>0</v>
      </c>
      <c r="H1214" s="85" t="b">
        <v>0</v>
      </c>
      <c r="I1214" s="85" t="b">
        <v>0</v>
      </c>
      <c r="J1214" s="85" t="b">
        <v>0</v>
      </c>
      <c r="K1214" s="85" t="b">
        <v>0</v>
      </c>
      <c r="L1214" s="85" t="b">
        <v>0</v>
      </c>
    </row>
    <row r="1215" spans="1:12" ht="15">
      <c r="A1215" s="85" t="s">
        <v>4357</v>
      </c>
      <c r="B1215" s="85" t="s">
        <v>5203</v>
      </c>
      <c r="C1215" s="85">
        <v>2</v>
      </c>
      <c r="D1215" s="118">
        <v>0.0049359553209388915</v>
      </c>
      <c r="E1215" s="118">
        <v>2.3334472744967503</v>
      </c>
      <c r="F1215" s="85" t="s">
        <v>3887</v>
      </c>
      <c r="G1215" s="85" t="b">
        <v>0</v>
      </c>
      <c r="H1215" s="85" t="b">
        <v>0</v>
      </c>
      <c r="I1215" s="85" t="b">
        <v>0</v>
      </c>
      <c r="J1215" s="85" t="b">
        <v>0</v>
      </c>
      <c r="K1215" s="85" t="b">
        <v>0</v>
      </c>
      <c r="L1215" s="85" t="b">
        <v>0</v>
      </c>
    </row>
    <row r="1216" spans="1:12" ht="15">
      <c r="A1216" s="85" t="s">
        <v>5203</v>
      </c>
      <c r="B1216" s="85" t="s">
        <v>5204</v>
      </c>
      <c r="C1216" s="85">
        <v>2</v>
      </c>
      <c r="D1216" s="118">
        <v>0.0049359553209388915</v>
      </c>
      <c r="E1216" s="118">
        <v>2.3334472744967503</v>
      </c>
      <c r="F1216" s="85" t="s">
        <v>3887</v>
      </c>
      <c r="G1216" s="85" t="b">
        <v>0</v>
      </c>
      <c r="H1216" s="85" t="b">
        <v>0</v>
      </c>
      <c r="I1216" s="85" t="b">
        <v>0</v>
      </c>
      <c r="J1216" s="85" t="b">
        <v>0</v>
      </c>
      <c r="K1216" s="85" t="b">
        <v>0</v>
      </c>
      <c r="L1216" s="85" t="b">
        <v>0</v>
      </c>
    </row>
    <row r="1217" spans="1:12" ht="15">
      <c r="A1217" s="85" t="s">
        <v>5204</v>
      </c>
      <c r="B1217" s="85" t="s">
        <v>5205</v>
      </c>
      <c r="C1217" s="85">
        <v>2</v>
      </c>
      <c r="D1217" s="118">
        <v>0.0049359553209388915</v>
      </c>
      <c r="E1217" s="118">
        <v>2.3334472744967503</v>
      </c>
      <c r="F1217" s="85" t="s">
        <v>3887</v>
      </c>
      <c r="G1217" s="85" t="b">
        <v>0</v>
      </c>
      <c r="H1217" s="85" t="b">
        <v>0</v>
      </c>
      <c r="I1217" s="85" t="b">
        <v>0</v>
      </c>
      <c r="J1217" s="85" t="b">
        <v>0</v>
      </c>
      <c r="K1217" s="85" t="b">
        <v>0</v>
      </c>
      <c r="L1217" s="85" t="b">
        <v>0</v>
      </c>
    </row>
    <row r="1218" spans="1:12" ht="15">
      <c r="A1218" s="85" t="s">
        <v>5205</v>
      </c>
      <c r="B1218" s="85" t="s">
        <v>4127</v>
      </c>
      <c r="C1218" s="85">
        <v>2</v>
      </c>
      <c r="D1218" s="118">
        <v>0.0049359553209388915</v>
      </c>
      <c r="E1218" s="118">
        <v>1.5205339178538948</v>
      </c>
      <c r="F1218" s="85" t="s">
        <v>3887</v>
      </c>
      <c r="G1218" s="85" t="b">
        <v>0</v>
      </c>
      <c r="H1218" s="85" t="b">
        <v>0</v>
      </c>
      <c r="I1218" s="85" t="b">
        <v>0</v>
      </c>
      <c r="J1218" s="85" t="b">
        <v>0</v>
      </c>
      <c r="K1218" s="85" t="b">
        <v>0</v>
      </c>
      <c r="L1218" s="85" t="b">
        <v>0</v>
      </c>
    </row>
    <row r="1219" spans="1:12" ht="15">
      <c r="A1219" s="85" t="s">
        <v>4127</v>
      </c>
      <c r="B1219" s="85" t="s">
        <v>4844</v>
      </c>
      <c r="C1219" s="85">
        <v>2</v>
      </c>
      <c r="D1219" s="118">
        <v>0.0049359553209388915</v>
      </c>
      <c r="E1219" s="118">
        <v>0.9184739265259324</v>
      </c>
      <c r="F1219" s="85" t="s">
        <v>3887</v>
      </c>
      <c r="G1219" s="85" t="b">
        <v>0</v>
      </c>
      <c r="H1219" s="85" t="b">
        <v>0</v>
      </c>
      <c r="I1219" s="85" t="b">
        <v>0</v>
      </c>
      <c r="J1219" s="85" t="b">
        <v>0</v>
      </c>
      <c r="K1219" s="85" t="b">
        <v>0</v>
      </c>
      <c r="L1219" s="85" t="b">
        <v>0</v>
      </c>
    </row>
    <row r="1220" spans="1:12" ht="15">
      <c r="A1220" s="85" t="s">
        <v>4840</v>
      </c>
      <c r="B1220" s="85" t="s">
        <v>5206</v>
      </c>
      <c r="C1220" s="85">
        <v>2</v>
      </c>
      <c r="D1220" s="118">
        <v>0.0049359553209388915</v>
      </c>
      <c r="E1220" s="118">
        <v>2.1573560154410694</v>
      </c>
      <c r="F1220" s="85" t="s">
        <v>3887</v>
      </c>
      <c r="G1220" s="85" t="b">
        <v>0</v>
      </c>
      <c r="H1220" s="85" t="b">
        <v>0</v>
      </c>
      <c r="I1220" s="85" t="b">
        <v>0</v>
      </c>
      <c r="J1220" s="85" t="b">
        <v>0</v>
      </c>
      <c r="K1220" s="85" t="b">
        <v>0</v>
      </c>
      <c r="L1220" s="85" t="b">
        <v>0</v>
      </c>
    </row>
    <row r="1221" spans="1:12" ht="15">
      <c r="A1221" s="85" t="s">
        <v>5206</v>
      </c>
      <c r="B1221" s="85" t="s">
        <v>5207</v>
      </c>
      <c r="C1221" s="85">
        <v>2</v>
      </c>
      <c r="D1221" s="118">
        <v>0.0049359553209388915</v>
      </c>
      <c r="E1221" s="118">
        <v>2.3334472744967503</v>
      </c>
      <c r="F1221" s="85" t="s">
        <v>3887</v>
      </c>
      <c r="G1221" s="85" t="b">
        <v>0</v>
      </c>
      <c r="H1221" s="85" t="b">
        <v>0</v>
      </c>
      <c r="I1221" s="85" t="b">
        <v>0</v>
      </c>
      <c r="J1221" s="85" t="b">
        <v>0</v>
      </c>
      <c r="K1221" s="85" t="b">
        <v>0</v>
      </c>
      <c r="L1221" s="85" t="b">
        <v>0</v>
      </c>
    </row>
    <row r="1222" spans="1:12" ht="15">
      <c r="A1222" s="85" t="s">
        <v>5207</v>
      </c>
      <c r="B1222" s="85" t="s">
        <v>5020</v>
      </c>
      <c r="C1222" s="85">
        <v>2</v>
      </c>
      <c r="D1222" s="118">
        <v>0.0049359553209388915</v>
      </c>
      <c r="E1222" s="118">
        <v>2.1573560154410694</v>
      </c>
      <c r="F1222" s="85" t="s">
        <v>3887</v>
      </c>
      <c r="G1222" s="85" t="b">
        <v>0</v>
      </c>
      <c r="H1222" s="85" t="b">
        <v>0</v>
      </c>
      <c r="I1222" s="85" t="b">
        <v>0</v>
      </c>
      <c r="J1222" s="85" t="b">
        <v>0</v>
      </c>
      <c r="K1222" s="85" t="b">
        <v>1</v>
      </c>
      <c r="L1222" s="85" t="b">
        <v>0</v>
      </c>
    </row>
    <row r="1223" spans="1:12" ht="15">
      <c r="A1223" s="85" t="s">
        <v>5020</v>
      </c>
      <c r="B1223" s="85" t="s">
        <v>4085</v>
      </c>
      <c r="C1223" s="85">
        <v>2</v>
      </c>
      <c r="D1223" s="118">
        <v>0.0049359553209388915</v>
      </c>
      <c r="E1223" s="118">
        <v>1.4169933259468253</v>
      </c>
      <c r="F1223" s="85" t="s">
        <v>3887</v>
      </c>
      <c r="G1223" s="85" t="b">
        <v>0</v>
      </c>
      <c r="H1223" s="85" t="b">
        <v>1</v>
      </c>
      <c r="I1223" s="85" t="b">
        <v>0</v>
      </c>
      <c r="J1223" s="85" t="b">
        <v>0</v>
      </c>
      <c r="K1223" s="85" t="b">
        <v>0</v>
      </c>
      <c r="L1223" s="85" t="b">
        <v>0</v>
      </c>
    </row>
    <row r="1224" spans="1:12" ht="15">
      <c r="A1224" s="85" t="s">
        <v>4085</v>
      </c>
      <c r="B1224" s="85" t="s">
        <v>5208</v>
      </c>
      <c r="C1224" s="85">
        <v>2</v>
      </c>
      <c r="D1224" s="118">
        <v>0.0049359553209388915</v>
      </c>
      <c r="E1224" s="118">
        <v>1.856326019777088</v>
      </c>
      <c r="F1224" s="85" t="s">
        <v>3887</v>
      </c>
      <c r="G1224" s="85" t="b">
        <v>0</v>
      </c>
      <c r="H1224" s="85" t="b">
        <v>0</v>
      </c>
      <c r="I1224" s="85" t="b">
        <v>0</v>
      </c>
      <c r="J1224" s="85" t="b">
        <v>0</v>
      </c>
      <c r="K1224" s="85" t="b">
        <v>0</v>
      </c>
      <c r="L1224" s="85" t="b">
        <v>0</v>
      </c>
    </row>
    <row r="1225" spans="1:12" ht="15">
      <c r="A1225" s="85" t="s">
        <v>5208</v>
      </c>
      <c r="B1225" s="85" t="s">
        <v>5209</v>
      </c>
      <c r="C1225" s="85">
        <v>2</v>
      </c>
      <c r="D1225" s="118">
        <v>0.0049359553209388915</v>
      </c>
      <c r="E1225" s="118">
        <v>2.3334472744967503</v>
      </c>
      <c r="F1225" s="85" t="s">
        <v>3887</v>
      </c>
      <c r="G1225" s="85" t="b">
        <v>0</v>
      </c>
      <c r="H1225" s="85" t="b">
        <v>0</v>
      </c>
      <c r="I1225" s="85" t="b">
        <v>0</v>
      </c>
      <c r="J1225" s="85" t="b">
        <v>0</v>
      </c>
      <c r="K1225" s="85" t="b">
        <v>0</v>
      </c>
      <c r="L1225" s="85" t="b">
        <v>0</v>
      </c>
    </row>
    <row r="1226" spans="1:12" ht="15">
      <c r="A1226" s="85" t="s">
        <v>5209</v>
      </c>
      <c r="B1226" s="85" t="s">
        <v>4926</v>
      </c>
      <c r="C1226" s="85">
        <v>2</v>
      </c>
      <c r="D1226" s="118">
        <v>0.0049359553209388915</v>
      </c>
      <c r="E1226" s="118">
        <v>2.3334472744967503</v>
      </c>
      <c r="F1226" s="85" t="s">
        <v>3887</v>
      </c>
      <c r="G1226" s="85" t="b">
        <v>0</v>
      </c>
      <c r="H1226" s="85" t="b">
        <v>0</v>
      </c>
      <c r="I1226" s="85" t="b">
        <v>0</v>
      </c>
      <c r="J1226" s="85" t="b">
        <v>0</v>
      </c>
      <c r="K1226" s="85" t="b">
        <v>0</v>
      </c>
      <c r="L1226" s="85" t="b">
        <v>0</v>
      </c>
    </row>
    <row r="1227" spans="1:12" ht="15">
      <c r="A1227" s="85" t="s">
        <v>4926</v>
      </c>
      <c r="B1227" s="85" t="s">
        <v>5210</v>
      </c>
      <c r="C1227" s="85">
        <v>2</v>
      </c>
      <c r="D1227" s="118">
        <v>0.0049359553209388915</v>
      </c>
      <c r="E1227" s="118">
        <v>2.3334472744967503</v>
      </c>
      <c r="F1227" s="85" t="s">
        <v>3887</v>
      </c>
      <c r="G1227" s="85" t="b">
        <v>0</v>
      </c>
      <c r="H1227" s="85" t="b">
        <v>0</v>
      </c>
      <c r="I1227" s="85" t="b">
        <v>0</v>
      </c>
      <c r="J1227" s="85" t="b">
        <v>0</v>
      </c>
      <c r="K1227" s="85" t="b">
        <v>0</v>
      </c>
      <c r="L1227" s="85" t="b">
        <v>0</v>
      </c>
    </row>
    <row r="1228" spans="1:12" ht="15">
      <c r="A1228" s="85" t="s">
        <v>5210</v>
      </c>
      <c r="B1228" s="85" t="s">
        <v>5211</v>
      </c>
      <c r="C1228" s="85">
        <v>2</v>
      </c>
      <c r="D1228" s="118">
        <v>0.0049359553209388915</v>
      </c>
      <c r="E1228" s="118">
        <v>2.3334472744967503</v>
      </c>
      <c r="F1228" s="85" t="s">
        <v>3887</v>
      </c>
      <c r="G1228" s="85" t="b">
        <v>0</v>
      </c>
      <c r="H1228" s="85" t="b">
        <v>0</v>
      </c>
      <c r="I1228" s="85" t="b">
        <v>0</v>
      </c>
      <c r="J1228" s="85" t="b">
        <v>0</v>
      </c>
      <c r="K1228" s="85" t="b">
        <v>0</v>
      </c>
      <c r="L1228" s="85" t="b">
        <v>0</v>
      </c>
    </row>
    <row r="1229" spans="1:12" ht="15">
      <c r="A1229" s="85" t="s">
        <v>5211</v>
      </c>
      <c r="B1229" s="85" t="s">
        <v>5212</v>
      </c>
      <c r="C1229" s="85">
        <v>2</v>
      </c>
      <c r="D1229" s="118">
        <v>0.0049359553209388915</v>
      </c>
      <c r="E1229" s="118">
        <v>2.3334472744967503</v>
      </c>
      <c r="F1229" s="85" t="s">
        <v>3887</v>
      </c>
      <c r="G1229" s="85" t="b">
        <v>0</v>
      </c>
      <c r="H1229" s="85" t="b">
        <v>0</v>
      </c>
      <c r="I1229" s="85" t="b">
        <v>0</v>
      </c>
      <c r="J1229" s="85" t="b">
        <v>0</v>
      </c>
      <c r="K1229" s="85" t="b">
        <v>0</v>
      </c>
      <c r="L1229" s="85" t="b">
        <v>0</v>
      </c>
    </row>
    <row r="1230" spans="1:12" ht="15">
      <c r="A1230" s="85" t="s">
        <v>4128</v>
      </c>
      <c r="B1230" s="85" t="s">
        <v>4126</v>
      </c>
      <c r="C1230" s="85">
        <v>2</v>
      </c>
      <c r="D1230" s="118">
        <v>0.0049359553209388915</v>
      </c>
      <c r="E1230" s="118">
        <v>0.6010535146737819</v>
      </c>
      <c r="F1230" s="85" t="s">
        <v>3887</v>
      </c>
      <c r="G1230" s="85" t="b">
        <v>0</v>
      </c>
      <c r="H1230" s="85" t="b">
        <v>0</v>
      </c>
      <c r="I1230" s="85" t="b">
        <v>0</v>
      </c>
      <c r="J1230" s="85" t="b">
        <v>0</v>
      </c>
      <c r="K1230" s="85" t="b">
        <v>0</v>
      </c>
      <c r="L1230" s="85" t="b">
        <v>0</v>
      </c>
    </row>
    <row r="1231" spans="1:12" ht="15">
      <c r="A1231" s="85" t="s">
        <v>4126</v>
      </c>
      <c r="B1231" s="85" t="s">
        <v>5036</v>
      </c>
      <c r="C1231" s="85">
        <v>2</v>
      </c>
      <c r="D1231" s="118">
        <v>0.0049359553209388915</v>
      </c>
      <c r="E1231" s="118">
        <v>1.3792047650574255</v>
      </c>
      <c r="F1231" s="85" t="s">
        <v>3887</v>
      </c>
      <c r="G1231" s="85" t="b">
        <v>0</v>
      </c>
      <c r="H1231" s="85" t="b">
        <v>0</v>
      </c>
      <c r="I1231" s="85" t="b">
        <v>0</v>
      </c>
      <c r="J1231" s="85" t="b">
        <v>0</v>
      </c>
      <c r="K1231" s="85" t="b">
        <v>0</v>
      </c>
      <c r="L1231" s="85" t="b">
        <v>0</v>
      </c>
    </row>
    <row r="1232" spans="1:12" ht="15">
      <c r="A1232" s="85" t="s">
        <v>5036</v>
      </c>
      <c r="B1232" s="85" t="s">
        <v>4116</v>
      </c>
      <c r="C1232" s="85">
        <v>2</v>
      </c>
      <c r="D1232" s="118">
        <v>0.0049359553209388915</v>
      </c>
      <c r="E1232" s="118">
        <v>2.3334472744967503</v>
      </c>
      <c r="F1232" s="85" t="s">
        <v>3887</v>
      </c>
      <c r="G1232" s="85" t="b">
        <v>0</v>
      </c>
      <c r="H1232" s="85" t="b">
        <v>0</v>
      </c>
      <c r="I1232" s="85" t="b">
        <v>0</v>
      </c>
      <c r="J1232" s="85" t="b">
        <v>0</v>
      </c>
      <c r="K1232" s="85" t="b">
        <v>0</v>
      </c>
      <c r="L1232" s="85" t="b">
        <v>0</v>
      </c>
    </row>
    <row r="1233" spans="1:12" ht="15">
      <c r="A1233" s="85" t="s">
        <v>4116</v>
      </c>
      <c r="B1233" s="85" t="s">
        <v>4127</v>
      </c>
      <c r="C1233" s="85">
        <v>2</v>
      </c>
      <c r="D1233" s="118">
        <v>0.0049359553209388915</v>
      </c>
      <c r="E1233" s="118">
        <v>1.5205339178538948</v>
      </c>
      <c r="F1233" s="85" t="s">
        <v>3887</v>
      </c>
      <c r="G1233" s="85" t="b">
        <v>0</v>
      </c>
      <c r="H1233" s="85" t="b">
        <v>0</v>
      </c>
      <c r="I1233" s="85" t="b">
        <v>0</v>
      </c>
      <c r="J1233" s="85" t="b">
        <v>0</v>
      </c>
      <c r="K1233" s="85" t="b">
        <v>0</v>
      </c>
      <c r="L1233" s="85" t="b">
        <v>0</v>
      </c>
    </row>
    <row r="1234" spans="1:12" ht="15">
      <c r="A1234" s="85" t="s">
        <v>4127</v>
      </c>
      <c r="B1234" s="85" t="s">
        <v>4976</v>
      </c>
      <c r="C1234" s="85">
        <v>2</v>
      </c>
      <c r="D1234" s="118">
        <v>0.0049359553209388915</v>
      </c>
      <c r="E1234" s="118">
        <v>1.1225939091818573</v>
      </c>
      <c r="F1234" s="85" t="s">
        <v>3887</v>
      </c>
      <c r="G1234" s="85" t="b">
        <v>0</v>
      </c>
      <c r="H1234" s="85" t="b">
        <v>0</v>
      </c>
      <c r="I1234" s="85" t="b">
        <v>0</v>
      </c>
      <c r="J1234" s="85" t="b">
        <v>0</v>
      </c>
      <c r="K1234" s="85" t="b">
        <v>0</v>
      </c>
      <c r="L1234" s="85" t="b">
        <v>0</v>
      </c>
    </row>
    <row r="1235" spans="1:12" ht="15">
      <c r="A1235" s="85" t="s">
        <v>4976</v>
      </c>
      <c r="B1235" s="85" t="s">
        <v>5264</v>
      </c>
      <c r="C1235" s="85">
        <v>2</v>
      </c>
      <c r="D1235" s="118">
        <v>0.0049359553209388915</v>
      </c>
      <c r="E1235" s="118">
        <v>1.9355072658247128</v>
      </c>
      <c r="F1235" s="85" t="s">
        <v>3887</v>
      </c>
      <c r="G1235" s="85" t="b">
        <v>0</v>
      </c>
      <c r="H1235" s="85" t="b">
        <v>0</v>
      </c>
      <c r="I1235" s="85" t="b">
        <v>0</v>
      </c>
      <c r="J1235" s="85" t="b">
        <v>0</v>
      </c>
      <c r="K1235" s="85" t="b">
        <v>0</v>
      </c>
      <c r="L1235" s="85" t="b">
        <v>0</v>
      </c>
    </row>
    <row r="1236" spans="1:12" ht="15">
      <c r="A1236" s="85" t="s">
        <v>5264</v>
      </c>
      <c r="B1236" s="85" t="s">
        <v>5265</v>
      </c>
      <c r="C1236" s="85">
        <v>2</v>
      </c>
      <c r="D1236" s="118">
        <v>0.0049359553209388915</v>
      </c>
      <c r="E1236" s="118">
        <v>2.3334472744967503</v>
      </c>
      <c r="F1236" s="85" t="s">
        <v>3887</v>
      </c>
      <c r="G1236" s="85" t="b">
        <v>0</v>
      </c>
      <c r="H1236" s="85" t="b">
        <v>0</v>
      </c>
      <c r="I1236" s="85" t="b">
        <v>0</v>
      </c>
      <c r="J1236" s="85" t="b">
        <v>0</v>
      </c>
      <c r="K1236" s="85" t="b">
        <v>0</v>
      </c>
      <c r="L1236" s="85" t="b">
        <v>0</v>
      </c>
    </row>
    <row r="1237" spans="1:12" ht="15">
      <c r="A1237" s="85" t="s">
        <v>5265</v>
      </c>
      <c r="B1237" s="85" t="s">
        <v>4129</v>
      </c>
      <c r="C1237" s="85">
        <v>2</v>
      </c>
      <c r="D1237" s="118">
        <v>0.0049359553209388915</v>
      </c>
      <c r="E1237" s="118">
        <v>1.5552960241131069</v>
      </c>
      <c r="F1237" s="85" t="s">
        <v>3887</v>
      </c>
      <c r="G1237" s="85" t="b">
        <v>0</v>
      </c>
      <c r="H1237" s="85" t="b">
        <v>0</v>
      </c>
      <c r="I1237" s="85" t="b">
        <v>0</v>
      </c>
      <c r="J1237" s="85" t="b">
        <v>0</v>
      </c>
      <c r="K1237" s="85" t="b">
        <v>0</v>
      </c>
      <c r="L1237" s="85" t="b">
        <v>0</v>
      </c>
    </row>
    <row r="1238" spans="1:12" ht="15">
      <c r="A1238" s="85" t="s">
        <v>4129</v>
      </c>
      <c r="B1238" s="85" t="s">
        <v>4976</v>
      </c>
      <c r="C1238" s="85">
        <v>2</v>
      </c>
      <c r="D1238" s="118">
        <v>0.0049359553209388915</v>
      </c>
      <c r="E1238" s="118">
        <v>1.1573560154410691</v>
      </c>
      <c r="F1238" s="85" t="s">
        <v>3887</v>
      </c>
      <c r="G1238" s="85" t="b">
        <v>0</v>
      </c>
      <c r="H1238" s="85" t="b">
        <v>0</v>
      </c>
      <c r="I1238" s="85" t="b">
        <v>0</v>
      </c>
      <c r="J1238" s="85" t="b">
        <v>0</v>
      </c>
      <c r="K1238" s="85" t="b">
        <v>0</v>
      </c>
      <c r="L1238" s="85" t="b">
        <v>0</v>
      </c>
    </row>
    <row r="1239" spans="1:12" ht="15">
      <c r="A1239" s="85" t="s">
        <v>4976</v>
      </c>
      <c r="B1239" s="85" t="s">
        <v>4085</v>
      </c>
      <c r="C1239" s="85">
        <v>2</v>
      </c>
      <c r="D1239" s="118">
        <v>0.0049359553209388915</v>
      </c>
      <c r="E1239" s="118">
        <v>1.1951445763304689</v>
      </c>
      <c r="F1239" s="85" t="s">
        <v>3887</v>
      </c>
      <c r="G1239" s="85" t="b">
        <v>0</v>
      </c>
      <c r="H1239" s="85" t="b">
        <v>0</v>
      </c>
      <c r="I1239" s="85" t="b">
        <v>0</v>
      </c>
      <c r="J1239" s="85" t="b">
        <v>0</v>
      </c>
      <c r="K1239" s="85" t="b">
        <v>0</v>
      </c>
      <c r="L1239" s="85" t="b">
        <v>0</v>
      </c>
    </row>
    <row r="1240" spans="1:12" ht="15">
      <c r="A1240" s="85" t="s">
        <v>4961</v>
      </c>
      <c r="B1240" s="85" t="s">
        <v>5198</v>
      </c>
      <c r="C1240" s="85">
        <v>2</v>
      </c>
      <c r="D1240" s="118">
        <v>0.0049359553209388915</v>
      </c>
      <c r="E1240" s="118">
        <v>2.1573560154410694</v>
      </c>
      <c r="F1240" s="85" t="s">
        <v>3887</v>
      </c>
      <c r="G1240" s="85" t="b">
        <v>0</v>
      </c>
      <c r="H1240" s="85" t="b">
        <v>0</v>
      </c>
      <c r="I1240" s="85" t="b">
        <v>0</v>
      </c>
      <c r="J1240" s="85" t="b">
        <v>0</v>
      </c>
      <c r="K1240" s="85" t="b">
        <v>0</v>
      </c>
      <c r="L1240" s="85" t="b">
        <v>0</v>
      </c>
    </row>
    <row r="1241" spans="1:12" ht="15">
      <c r="A1241" s="85" t="s">
        <v>5228</v>
      </c>
      <c r="B1241" s="85" t="s">
        <v>4117</v>
      </c>
      <c r="C1241" s="85">
        <v>2</v>
      </c>
      <c r="D1241" s="118">
        <v>0.0049359553209388915</v>
      </c>
      <c r="E1241" s="118">
        <v>2.3334472744967503</v>
      </c>
      <c r="F1241" s="85" t="s">
        <v>3887</v>
      </c>
      <c r="G1241" s="85" t="b">
        <v>0</v>
      </c>
      <c r="H1241" s="85" t="b">
        <v>0</v>
      </c>
      <c r="I1241" s="85" t="b">
        <v>0</v>
      </c>
      <c r="J1241" s="85" t="b">
        <v>0</v>
      </c>
      <c r="K1241" s="85" t="b">
        <v>0</v>
      </c>
      <c r="L1241" s="85" t="b">
        <v>0</v>
      </c>
    </row>
    <row r="1242" spans="1:12" ht="15">
      <c r="A1242" s="85" t="s">
        <v>4117</v>
      </c>
      <c r="B1242" s="85" t="s">
        <v>5118</v>
      </c>
      <c r="C1242" s="85">
        <v>2</v>
      </c>
      <c r="D1242" s="118">
        <v>0.0049359553209388915</v>
      </c>
      <c r="E1242" s="118">
        <v>2.3334472744967503</v>
      </c>
      <c r="F1242" s="85" t="s">
        <v>3887</v>
      </c>
      <c r="G1242" s="85" t="b">
        <v>0</v>
      </c>
      <c r="H1242" s="85" t="b">
        <v>0</v>
      </c>
      <c r="I1242" s="85" t="b">
        <v>0</v>
      </c>
      <c r="J1242" s="85" t="b">
        <v>0</v>
      </c>
      <c r="K1242" s="85" t="b">
        <v>0</v>
      </c>
      <c r="L1242" s="85" t="b">
        <v>0</v>
      </c>
    </row>
    <row r="1243" spans="1:12" ht="15">
      <c r="A1243" s="85" t="s">
        <v>5118</v>
      </c>
      <c r="B1243" s="85" t="s">
        <v>4084</v>
      </c>
      <c r="C1243" s="85">
        <v>2</v>
      </c>
      <c r="D1243" s="118">
        <v>0.0049359553209388915</v>
      </c>
      <c r="E1243" s="118">
        <v>1.2920545893385253</v>
      </c>
      <c r="F1243" s="85" t="s">
        <v>3887</v>
      </c>
      <c r="G1243" s="85" t="b">
        <v>0</v>
      </c>
      <c r="H1243" s="85" t="b">
        <v>0</v>
      </c>
      <c r="I1243" s="85" t="b">
        <v>0</v>
      </c>
      <c r="J1243" s="85" t="b">
        <v>0</v>
      </c>
      <c r="K1243" s="85" t="b">
        <v>0</v>
      </c>
      <c r="L1243" s="85" t="b">
        <v>0</v>
      </c>
    </row>
    <row r="1244" spans="1:12" ht="15">
      <c r="A1244" s="85" t="s">
        <v>5215</v>
      </c>
      <c r="B1244" s="85" t="s">
        <v>5105</v>
      </c>
      <c r="C1244" s="85">
        <v>2</v>
      </c>
      <c r="D1244" s="118">
        <v>0.0049359553209388915</v>
      </c>
      <c r="E1244" s="118">
        <v>2.3334472744967503</v>
      </c>
      <c r="F1244" s="85" t="s">
        <v>3887</v>
      </c>
      <c r="G1244" s="85" t="b">
        <v>0</v>
      </c>
      <c r="H1244" s="85" t="b">
        <v>0</v>
      </c>
      <c r="I1244" s="85" t="b">
        <v>0</v>
      </c>
      <c r="J1244" s="85" t="b">
        <v>0</v>
      </c>
      <c r="K1244" s="85" t="b">
        <v>0</v>
      </c>
      <c r="L1244" s="85" t="b">
        <v>0</v>
      </c>
    </row>
    <row r="1245" spans="1:12" ht="15">
      <c r="A1245" s="85" t="s">
        <v>5105</v>
      </c>
      <c r="B1245" s="85" t="s">
        <v>5021</v>
      </c>
      <c r="C1245" s="85">
        <v>2</v>
      </c>
      <c r="D1245" s="118">
        <v>0.0049359553209388915</v>
      </c>
      <c r="E1245" s="118">
        <v>2.1573560154410694</v>
      </c>
      <c r="F1245" s="85" t="s">
        <v>3887</v>
      </c>
      <c r="G1245" s="85" t="b">
        <v>0</v>
      </c>
      <c r="H1245" s="85" t="b">
        <v>0</v>
      </c>
      <c r="I1245" s="85" t="b">
        <v>0</v>
      </c>
      <c r="J1245" s="85" t="b">
        <v>0</v>
      </c>
      <c r="K1245" s="85" t="b">
        <v>0</v>
      </c>
      <c r="L1245" s="85" t="b">
        <v>0</v>
      </c>
    </row>
    <row r="1246" spans="1:12" ht="15">
      <c r="A1246" s="85" t="s">
        <v>5021</v>
      </c>
      <c r="B1246" s="85" t="s">
        <v>5106</v>
      </c>
      <c r="C1246" s="85">
        <v>2</v>
      </c>
      <c r="D1246" s="118">
        <v>0.0049359553209388915</v>
      </c>
      <c r="E1246" s="118">
        <v>2.1573560154410694</v>
      </c>
      <c r="F1246" s="85" t="s">
        <v>3887</v>
      </c>
      <c r="G1246" s="85" t="b">
        <v>0</v>
      </c>
      <c r="H1246" s="85" t="b">
        <v>0</v>
      </c>
      <c r="I1246" s="85" t="b">
        <v>0</v>
      </c>
      <c r="J1246" s="85" t="b">
        <v>0</v>
      </c>
      <c r="K1246" s="85" t="b">
        <v>1</v>
      </c>
      <c r="L1246" s="85" t="b">
        <v>0</v>
      </c>
    </row>
    <row r="1247" spans="1:12" ht="15">
      <c r="A1247" s="85" t="s">
        <v>5106</v>
      </c>
      <c r="B1247" s="85" t="s">
        <v>910</v>
      </c>
      <c r="C1247" s="85">
        <v>2</v>
      </c>
      <c r="D1247" s="118">
        <v>0.0049359553209388915</v>
      </c>
      <c r="E1247" s="118">
        <v>1.6344772701607315</v>
      </c>
      <c r="F1247" s="85" t="s">
        <v>3887</v>
      </c>
      <c r="G1247" s="85" t="b">
        <v>0</v>
      </c>
      <c r="H1247" s="85" t="b">
        <v>1</v>
      </c>
      <c r="I1247" s="85" t="b">
        <v>0</v>
      </c>
      <c r="J1247" s="85" t="b">
        <v>0</v>
      </c>
      <c r="K1247" s="85" t="b">
        <v>0</v>
      </c>
      <c r="L1247" s="85" t="b">
        <v>0</v>
      </c>
    </row>
    <row r="1248" spans="1:12" ht="15">
      <c r="A1248" s="85" t="s">
        <v>910</v>
      </c>
      <c r="B1248" s="85" t="s">
        <v>5216</v>
      </c>
      <c r="C1248" s="85">
        <v>2</v>
      </c>
      <c r="D1248" s="118">
        <v>0.0049359553209388915</v>
      </c>
      <c r="E1248" s="118">
        <v>1.6344772701607315</v>
      </c>
      <c r="F1248" s="85" t="s">
        <v>3887</v>
      </c>
      <c r="G1248" s="85" t="b">
        <v>0</v>
      </c>
      <c r="H1248" s="85" t="b">
        <v>0</v>
      </c>
      <c r="I1248" s="85" t="b">
        <v>0</v>
      </c>
      <c r="J1248" s="85" t="b">
        <v>0</v>
      </c>
      <c r="K1248" s="85" t="b">
        <v>0</v>
      </c>
      <c r="L1248" s="85" t="b">
        <v>0</v>
      </c>
    </row>
    <row r="1249" spans="1:12" ht="15">
      <c r="A1249" s="85" t="s">
        <v>5216</v>
      </c>
      <c r="B1249" s="85" t="s">
        <v>4903</v>
      </c>
      <c r="C1249" s="85">
        <v>2</v>
      </c>
      <c r="D1249" s="118">
        <v>0.0049359553209388915</v>
      </c>
      <c r="E1249" s="118">
        <v>2.3334472744967503</v>
      </c>
      <c r="F1249" s="85" t="s">
        <v>3887</v>
      </c>
      <c r="G1249" s="85" t="b">
        <v>0</v>
      </c>
      <c r="H1249" s="85" t="b">
        <v>0</v>
      </c>
      <c r="I1249" s="85" t="b">
        <v>0</v>
      </c>
      <c r="J1249" s="85" t="b">
        <v>0</v>
      </c>
      <c r="K1249" s="85" t="b">
        <v>0</v>
      </c>
      <c r="L1249" s="85" t="b">
        <v>0</v>
      </c>
    </row>
    <row r="1250" spans="1:12" ht="15">
      <c r="A1250" s="85" t="s">
        <v>4903</v>
      </c>
      <c r="B1250" s="85" t="s">
        <v>5217</v>
      </c>
      <c r="C1250" s="85">
        <v>2</v>
      </c>
      <c r="D1250" s="118">
        <v>0.0049359553209388915</v>
      </c>
      <c r="E1250" s="118">
        <v>2.3334472744967503</v>
      </c>
      <c r="F1250" s="85" t="s">
        <v>3887</v>
      </c>
      <c r="G1250" s="85" t="b">
        <v>0</v>
      </c>
      <c r="H1250" s="85" t="b">
        <v>0</v>
      </c>
      <c r="I1250" s="85" t="b">
        <v>0</v>
      </c>
      <c r="J1250" s="85" t="b">
        <v>0</v>
      </c>
      <c r="K1250" s="85" t="b">
        <v>0</v>
      </c>
      <c r="L1250" s="85" t="b">
        <v>0</v>
      </c>
    </row>
    <row r="1251" spans="1:12" ht="15">
      <c r="A1251" s="85" t="s">
        <v>5217</v>
      </c>
      <c r="B1251" s="85" t="s">
        <v>4086</v>
      </c>
      <c r="C1251" s="85">
        <v>2</v>
      </c>
      <c r="D1251" s="118">
        <v>0.0049359553209388915</v>
      </c>
      <c r="E1251" s="118">
        <v>2.1573560154410694</v>
      </c>
      <c r="F1251" s="85" t="s">
        <v>3887</v>
      </c>
      <c r="G1251" s="85" t="b">
        <v>0</v>
      </c>
      <c r="H1251" s="85" t="b">
        <v>0</v>
      </c>
      <c r="I1251" s="85" t="b">
        <v>0</v>
      </c>
      <c r="J1251" s="85" t="b">
        <v>0</v>
      </c>
      <c r="K1251" s="85" t="b">
        <v>0</v>
      </c>
      <c r="L1251" s="85" t="b">
        <v>0</v>
      </c>
    </row>
    <row r="1252" spans="1:12" ht="15">
      <c r="A1252" s="85" t="s">
        <v>4086</v>
      </c>
      <c r="B1252" s="85" t="s">
        <v>4845</v>
      </c>
      <c r="C1252" s="85">
        <v>2</v>
      </c>
      <c r="D1252" s="118">
        <v>0.0049359553209388915</v>
      </c>
      <c r="E1252" s="118">
        <v>1.6802347607214068</v>
      </c>
      <c r="F1252" s="85" t="s">
        <v>3887</v>
      </c>
      <c r="G1252" s="85" t="b">
        <v>0</v>
      </c>
      <c r="H1252" s="85" t="b">
        <v>0</v>
      </c>
      <c r="I1252" s="85" t="b">
        <v>0</v>
      </c>
      <c r="J1252" s="85" t="b">
        <v>0</v>
      </c>
      <c r="K1252" s="85" t="b">
        <v>0</v>
      </c>
      <c r="L1252" s="85" t="b">
        <v>0</v>
      </c>
    </row>
    <row r="1253" spans="1:12" ht="15">
      <c r="A1253" s="85" t="s">
        <v>4105</v>
      </c>
      <c r="B1253" s="85" t="s">
        <v>4904</v>
      </c>
      <c r="C1253" s="85">
        <v>2</v>
      </c>
      <c r="D1253" s="118">
        <v>0.0049359553209388915</v>
      </c>
      <c r="E1253" s="118">
        <v>1.6802347607214068</v>
      </c>
      <c r="F1253" s="85" t="s">
        <v>3887</v>
      </c>
      <c r="G1253" s="85" t="b">
        <v>0</v>
      </c>
      <c r="H1253" s="85" t="b">
        <v>0</v>
      </c>
      <c r="I1253" s="85" t="b">
        <v>0</v>
      </c>
      <c r="J1253" s="85" t="b">
        <v>0</v>
      </c>
      <c r="K1253" s="85" t="b">
        <v>0</v>
      </c>
      <c r="L1253" s="85" t="b">
        <v>0</v>
      </c>
    </row>
    <row r="1254" spans="1:12" ht="15">
      <c r="A1254" s="85" t="s">
        <v>4927</v>
      </c>
      <c r="B1254" s="85" t="s">
        <v>5218</v>
      </c>
      <c r="C1254" s="85">
        <v>2</v>
      </c>
      <c r="D1254" s="118">
        <v>0.0049359553209388915</v>
      </c>
      <c r="E1254" s="118">
        <v>2.1573560154410694</v>
      </c>
      <c r="F1254" s="85" t="s">
        <v>3887</v>
      </c>
      <c r="G1254" s="85" t="b">
        <v>0</v>
      </c>
      <c r="H1254" s="85" t="b">
        <v>0</v>
      </c>
      <c r="I1254" s="85" t="b">
        <v>0</v>
      </c>
      <c r="J1254" s="85" t="b">
        <v>0</v>
      </c>
      <c r="K1254" s="85" t="b">
        <v>0</v>
      </c>
      <c r="L1254" s="85" t="b">
        <v>0</v>
      </c>
    </row>
    <row r="1255" spans="1:12" ht="15">
      <c r="A1255" s="85" t="s">
        <v>5218</v>
      </c>
      <c r="B1255" s="85" t="s">
        <v>4084</v>
      </c>
      <c r="C1255" s="85">
        <v>2</v>
      </c>
      <c r="D1255" s="118">
        <v>0.0049359553209388915</v>
      </c>
      <c r="E1255" s="118">
        <v>1.2920545893385253</v>
      </c>
      <c r="F1255" s="85" t="s">
        <v>3887</v>
      </c>
      <c r="G1255" s="85" t="b">
        <v>0</v>
      </c>
      <c r="H1255" s="85" t="b">
        <v>0</v>
      </c>
      <c r="I1255" s="85" t="b">
        <v>0</v>
      </c>
      <c r="J1255" s="85" t="b">
        <v>0</v>
      </c>
      <c r="K1255" s="85" t="b">
        <v>0</v>
      </c>
      <c r="L1255" s="85" t="b">
        <v>0</v>
      </c>
    </row>
    <row r="1256" spans="1:12" ht="15">
      <c r="A1256" s="85" t="s">
        <v>4084</v>
      </c>
      <c r="B1256" s="85" t="s">
        <v>4905</v>
      </c>
      <c r="C1256" s="85">
        <v>2</v>
      </c>
      <c r="D1256" s="118">
        <v>0.0049359553209388915</v>
      </c>
      <c r="E1256" s="118">
        <v>0.7479865449882497</v>
      </c>
      <c r="F1256" s="85" t="s">
        <v>3887</v>
      </c>
      <c r="G1256" s="85" t="b">
        <v>0</v>
      </c>
      <c r="H1256" s="85" t="b">
        <v>0</v>
      </c>
      <c r="I1256" s="85" t="b">
        <v>0</v>
      </c>
      <c r="J1256" s="85" t="b">
        <v>0</v>
      </c>
      <c r="K1256" s="85" t="b">
        <v>0</v>
      </c>
      <c r="L1256" s="85" t="b">
        <v>0</v>
      </c>
    </row>
    <row r="1257" spans="1:12" ht="15">
      <c r="A1257" s="85" t="s">
        <v>4085</v>
      </c>
      <c r="B1257" s="85" t="s">
        <v>4906</v>
      </c>
      <c r="C1257" s="85">
        <v>2</v>
      </c>
      <c r="D1257" s="118">
        <v>0.0049359553209388915</v>
      </c>
      <c r="E1257" s="118">
        <v>1.3122579754268124</v>
      </c>
      <c r="F1257" s="85" t="s">
        <v>3887</v>
      </c>
      <c r="G1257" s="85" t="b">
        <v>0</v>
      </c>
      <c r="H1257" s="85" t="b">
        <v>0</v>
      </c>
      <c r="I1257" s="85" t="b">
        <v>0</v>
      </c>
      <c r="J1257" s="85" t="b">
        <v>0</v>
      </c>
      <c r="K1257" s="85" t="b">
        <v>0</v>
      </c>
      <c r="L1257" s="85" t="b">
        <v>0</v>
      </c>
    </row>
    <row r="1258" spans="1:12" ht="15">
      <c r="A1258" s="85" t="s">
        <v>4906</v>
      </c>
      <c r="B1258" s="85" t="s">
        <v>4928</v>
      </c>
      <c r="C1258" s="85">
        <v>2</v>
      </c>
      <c r="D1258" s="118">
        <v>0.0049359553209388915</v>
      </c>
      <c r="E1258" s="118">
        <v>1.7893792301464748</v>
      </c>
      <c r="F1258" s="85" t="s">
        <v>3887</v>
      </c>
      <c r="G1258" s="85" t="b">
        <v>0</v>
      </c>
      <c r="H1258" s="85" t="b">
        <v>0</v>
      </c>
      <c r="I1258" s="85" t="b">
        <v>0</v>
      </c>
      <c r="J1258" s="85" t="b">
        <v>0</v>
      </c>
      <c r="K1258" s="85" t="b">
        <v>0</v>
      </c>
      <c r="L1258" s="85" t="b">
        <v>0</v>
      </c>
    </row>
    <row r="1259" spans="1:12" ht="15">
      <c r="A1259" s="85" t="s">
        <v>4928</v>
      </c>
      <c r="B1259" s="85" t="s">
        <v>4834</v>
      </c>
      <c r="C1259" s="85">
        <v>2</v>
      </c>
      <c r="D1259" s="118">
        <v>0.0049359553209388915</v>
      </c>
      <c r="E1259" s="118">
        <v>2.1573560154410694</v>
      </c>
      <c r="F1259" s="85" t="s">
        <v>3887</v>
      </c>
      <c r="G1259" s="85" t="b">
        <v>0</v>
      </c>
      <c r="H1259" s="85" t="b">
        <v>0</v>
      </c>
      <c r="I1259" s="85" t="b">
        <v>0</v>
      </c>
      <c r="J1259" s="85" t="b">
        <v>0</v>
      </c>
      <c r="K1259" s="85" t="b">
        <v>0</v>
      </c>
      <c r="L1259" s="85" t="b">
        <v>0</v>
      </c>
    </row>
    <row r="1260" spans="1:12" ht="15">
      <c r="A1260" s="85" t="s">
        <v>5116</v>
      </c>
      <c r="B1260" s="85" t="s">
        <v>5225</v>
      </c>
      <c r="C1260" s="85">
        <v>2</v>
      </c>
      <c r="D1260" s="118">
        <v>0.006250496786720469</v>
      </c>
      <c r="E1260" s="118">
        <v>2.3334472744967503</v>
      </c>
      <c r="F1260" s="85" t="s">
        <v>3887</v>
      </c>
      <c r="G1260" s="85" t="b">
        <v>0</v>
      </c>
      <c r="H1260" s="85" t="b">
        <v>0</v>
      </c>
      <c r="I1260" s="85" t="b">
        <v>0</v>
      </c>
      <c r="J1260" s="85" t="b">
        <v>0</v>
      </c>
      <c r="K1260" s="85" t="b">
        <v>0</v>
      </c>
      <c r="L1260" s="85" t="b">
        <v>0</v>
      </c>
    </row>
    <row r="1261" spans="1:12" ht="15">
      <c r="A1261" s="85" t="s">
        <v>910</v>
      </c>
      <c r="B1261" s="85" t="s">
        <v>4845</v>
      </c>
      <c r="C1261" s="85">
        <v>2</v>
      </c>
      <c r="D1261" s="118">
        <v>0.0049359553209388915</v>
      </c>
      <c r="E1261" s="118">
        <v>1.1573560154410691</v>
      </c>
      <c r="F1261" s="85" t="s">
        <v>3887</v>
      </c>
      <c r="G1261" s="85" t="b">
        <v>0</v>
      </c>
      <c r="H1261" s="85" t="b">
        <v>0</v>
      </c>
      <c r="I1261" s="85" t="b">
        <v>0</v>
      </c>
      <c r="J1261" s="85" t="b">
        <v>0</v>
      </c>
      <c r="K1261" s="85" t="b">
        <v>0</v>
      </c>
      <c r="L1261" s="85" t="b">
        <v>0</v>
      </c>
    </row>
    <row r="1262" spans="1:12" ht="15">
      <c r="A1262" s="85" t="s">
        <v>4084</v>
      </c>
      <c r="B1262" s="85" t="s">
        <v>5110</v>
      </c>
      <c r="C1262" s="85">
        <v>2</v>
      </c>
      <c r="D1262" s="118">
        <v>0.0049359553209388915</v>
      </c>
      <c r="E1262" s="118">
        <v>1.1159633302828442</v>
      </c>
      <c r="F1262" s="85" t="s">
        <v>3887</v>
      </c>
      <c r="G1262" s="85" t="b">
        <v>0</v>
      </c>
      <c r="H1262" s="85" t="b">
        <v>0</v>
      </c>
      <c r="I1262" s="85" t="b">
        <v>0</v>
      </c>
      <c r="J1262" s="85" t="b">
        <v>0</v>
      </c>
      <c r="K1262" s="85" t="b">
        <v>0</v>
      </c>
      <c r="L1262" s="85" t="b">
        <v>0</v>
      </c>
    </row>
    <row r="1263" spans="1:12" ht="15">
      <c r="A1263" s="85" t="s">
        <v>4134</v>
      </c>
      <c r="B1263" s="85" t="s">
        <v>4135</v>
      </c>
      <c r="C1263" s="85">
        <v>10</v>
      </c>
      <c r="D1263" s="118">
        <v>0.006734010860748296</v>
      </c>
      <c r="E1263" s="118">
        <v>1.307496037913213</v>
      </c>
      <c r="F1263" s="85" t="s">
        <v>3888</v>
      </c>
      <c r="G1263" s="85" t="b">
        <v>0</v>
      </c>
      <c r="H1263" s="85" t="b">
        <v>0</v>
      </c>
      <c r="I1263" s="85" t="b">
        <v>0</v>
      </c>
      <c r="J1263" s="85" t="b">
        <v>0</v>
      </c>
      <c r="K1263" s="85" t="b">
        <v>0</v>
      </c>
      <c r="L1263" s="85" t="b">
        <v>0</v>
      </c>
    </row>
    <row r="1264" spans="1:12" ht="15">
      <c r="A1264" s="85" t="s">
        <v>4136</v>
      </c>
      <c r="B1264" s="85" t="s">
        <v>4137</v>
      </c>
      <c r="C1264" s="85">
        <v>9</v>
      </c>
      <c r="D1264" s="118">
        <v>0.007958385880876584</v>
      </c>
      <c r="E1264" s="118">
        <v>1.353253528473888</v>
      </c>
      <c r="F1264" s="85" t="s">
        <v>3888</v>
      </c>
      <c r="G1264" s="85" t="b">
        <v>0</v>
      </c>
      <c r="H1264" s="85" t="b">
        <v>0</v>
      </c>
      <c r="I1264" s="85" t="b">
        <v>0</v>
      </c>
      <c r="J1264" s="85" t="b">
        <v>0</v>
      </c>
      <c r="K1264" s="85" t="b">
        <v>0</v>
      </c>
      <c r="L1264" s="85" t="b">
        <v>0</v>
      </c>
    </row>
    <row r="1265" spans="1:12" ht="15">
      <c r="A1265" s="85" t="s">
        <v>4138</v>
      </c>
      <c r="B1265" s="85" t="s">
        <v>4136</v>
      </c>
      <c r="C1265" s="85">
        <v>8</v>
      </c>
      <c r="D1265" s="118">
        <v>0.008959928062167537</v>
      </c>
      <c r="E1265" s="118">
        <v>1.353253528473888</v>
      </c>
      <c r="F1265" s="85" t="s">
        <v>3888</v>
      </c>
      <c r="G1265" s="85" t="b">
        <v>0</v>
      </c>
      <c r="H1265" s="85" t="b">
        <v>0</v>
      </c>
      <c r="I1265" s="85" t="b">
        <v>0</v>
      </c>
      <c r="J1265" s="85" t="b">
        <v>0</v>
      </c>
      <c r="K1265" s="85" t="b">
        <v>0</v>
      </c>
      <c r="L1265" s="85" t="b">
        <v>0</v>
      </c>
    </row>
    <row r="1266" spans="1:12" ht="15">
      <c r="A1266" s="85" t="s">
        <v>4135</v>
      </c>
      <c r="B1266" s="85" t="s">
        <v>4139</v>
      </c>
      <c r="C1266" s="85">
        <v>7</v>
      </c>
      <c r="D1266" s="118">
        <v>0.009710645021418747</v>
      </c>
      <c r="E1266" s="118">
        <v>1.2495040909355262</v>
      </c>
      <c r="F1266" s="85" t="s">
        <v>3888</v>
      </c>
      <c r="G1266" s="85" t="b">
        <v>0</v>
      </c>
      <c r="H1266" s="85" t="b">
        <v>0</v>
      </c>
      <c r="I1266" s="85" t="b">
        <v>0</v>
      </c>
      <c r="J1266" s="85" t="b">
        <v>0</v>
      </c>
      <c r="K1266" s="85" t="b">
        <v>0</v>
      </c>
      <c r="L1266" s="85" t="b">
        <v>0</v>
      </c>
    </row>
    <row r="1267" spans="1:12" ht="15">
      <c r="A1267" s="85" t="s">
        <v>408</v>
      </c>
      <c r="B1267" s="85" t="s">
        <v>345</v>
      </c>
      <c r="C1267" s="85">
        <v>6</v>
      </c>
      <c r="D1267" s="118">
        <v>0.010174473326117818</v>
      </c>
      <c r="E1267" s="118">
        <v>1.2661033527549879</v>
      </c>
      <c r="F1267" s="85" t="s">
        <v>3888</v>
      </c>
      <c r="G1267" s="85" t="b">
        <v>0</v>
      </c>
      <c r="H1267" s="85" t="b">
        <v>0</v>
      </c>
      <c r="I1267" s="85" t="b">
        <v>0</v>
      </c>
      <c r="J1267" s="85" t="b">
        <v>0</v>
      </c>
      <c r="K1267" s="85" t="b">
        <v>0</v>
      </c>
      <c r="L1267" s="85" t="b">
        <v>0</v>
      </c>
    </row>
    <row r="1268" spans="1:12" ht="15">
      <c r="A1268" s="85" t="s">
        <v>4137</v>
      </c>
      <c r="B1268" s="85" t="s">
        <v>4849</v>
      </c>
      <c r="C1268" s="85">
        <v>5</v>
      </c>
      <c r="D1268" s="118">
        <v>0.010303180445673254</v>
      </c>
      <c r="E1268" s="118">
        <v>1.353253528473888</v>
      </c>
      <c r="F1268" s="85" t="s">
        <v>3888</v>
      </c>
      <c r="G1268" s="85" t="b">
        <v>0</v>
      </c>
      <c r="H1268" s="85" t="b">
        <v>0</v>
      </c>
      <c r="I1268" s="85" t="b">
        <v>0</v>
      </c>
      <c r="J1268" s="85" t="b">
        <v>0</v>
      </c>
      <c r="K1268" s="85" t="b">
        <v>0</v>
      </c>
      <c r="L1268" s="85" t="b">
        <v>0</v>
      </c>
    </row>
    <row r="1269" spans="1:12" ht="15">
      <c r="A1269" s="85" t="s">
        <v>4849</v>
      </c>
      <c r="B1269" s="85" t="s">
        <v>4140</v>
      </c>
      <c r="C1269" s="85">
        <v>5</v>
      </c>
      <c r="D1269" s="118">
        <v>0.010303180445673254</v>
      </c>
      <c r="E1269" s="118">
        <v>1.462397997898956</v>
      </c>
      <c r="F1269" s="85" t="s">
        <v>3888</v>
      </c>
      <c r="G1269" s="85" t="b">
        <v>0</v>
      </c>
      <c r="H1269" s="85" t="b">
        <v>0</v>
      </c>
      <c r="I1269" s="85" t="b">
        <v>0</v>
      </c>
      <c r="J1269" s="85" t="b">
        <v>0</v>
      </c>
      <c r="K1269" s="85" t="b">
        <v>0</v>
      </c>
      <c r="L1269" s="85" t="b">
        <v>0</v>
      </c>
    </row>
    <row r="1270" spans="1:12" ht="15">
      <c r="A1270" s="85" t="s">
        <v>4140</v>
      </c>
      <c r="B1270" s="85" t="s">
        <v>4134</v>
      </c>
      <c r="C1270" s="85">
        <v>5</v>
      </c>
      <c r="D1270" s="118">
        <v>0.010303180445673254</v>
      </c>
      <c r="E1270" s="118">
        <v>1.1613680022349748</v>
      </c>
      <c r="F1270" s="85" t="s">
        <v>3888</v>
      </c>
      <c r="G1270" s="85" t="b">
        <v>0</v>
      </c>
      <c r="H1270" s="85" t="b">
        <v>0</v>
      </c>
      <c r="I1270" s="85" t="b">
        <v>0</v>
      </c>
      <c r="J1270" s="85" t="b">
        <v>0</v>
      </c>
      <c r="K1270" s="85" t="b">
        <v>0</v>
      </c>
      <c r="L1270" s="85" t="b">
        <v>0</v>
      </c>
    </row>
    <row r="1271" spans="1:12" ht="15">
      <c r="A1271" s="85" t="s">
        <v>4141</v>
      </c>
      <c r="B1271" s="85" t="s">
        <v>4944</v>
      </c>
      <c r="C1271" s="85">
        <v>5</v>
      </c>
      <c r="D1271" s="118">
        <v>0.010303180445673254</v>
      </c>
      <c r="E1271" s="118">
        <v>1.5293447875295694</v>
      </c>
      <c r="F1271" s="85" t="s">
        <v>3888</v>
      </c>
      <c r="G1271" s="85" t="b">
        <v>0</v>
      </c>
      <c r="H1271" s="85" t="b">
        <v>0</v>
      </c>
      <c r="I1271" s="85" t="b">
        <v>0</v>
      </c>
      <c r="J1271" s="85" t="b">
        <v>0</v>
      </c>
      <c r="K1271" s="85" t="b">
        <v>0</v>
      </c>
      <c r="L1271" s="85" t="b">
        <v>0</v>
      </c>
    </row>
    <row r="1272" spans="1:12" ht="15">
      <c r="A1272" s="85" t="s">
        <v>4944</v>
      </c>
      <c r="B1272" s="85" t="s">
        <v>4013</v>
      </c>
      <c r="C1272" s="85">
        <v>5</v>
      </c>
      <c r="D1272" s="118">
        <v>0.010303180445673254</v>
      </c>
      <c r="E1272" s="118">
        <v>1.608526033577194</v>
      </c>
      <c r="F1272" s="85" t="s">
        <v>3888</v>
      </c>
      <c r="G1272" s="85" t="b">
        <v>0</v>
      </c>
      <c r="H1272" s="85" t="b">
        <v>0</v>
      </c>
      <c r="I1272" s="85" t="b">
        <v>0</v>
      </c>
      <c r="J1272" s="85" t="b">
        <v>0</v>
      </c>
      <c r="K1272" s="85" t="b">
        <v>0</v>
      </c>
      <c r="L1272" s="85" t="b">
        <v>0</v>
      </c>
    </row>
    <row r="1273" spans="1:12" ht="15">
      <c r="A1273" s="85" t="s">
        <v>4013</v>
      </c>
      <c r="B1273" s="85" t="s">
        <v>4876</v>
      </c>
      <c r="C1273" s="85">
        <v>5</v>
      </c>
      <c r="D1273" s="118">
        <v>0.010303180445673254</v>
      </c>
      <c r="E1273" s="118">
        <v>1.608526033577194</v>
      </c>
      <c r="F1273" s="85" t="s">
        <v>3888</v>
      </c>
      <c r="G1273" s="85" t="b">
        <v>0</v>
      </c>
      <c r="H1273" s="85" t="b">
        <v>0</v>
      </c>
      <c r="I1273" s="85" t="b">
        <v>0</v>
      </c>
      <c r="J1273" s="85" t="b">
        <v>0</v>
      </c>
      <c r="K1273" s="85" t="b">
        <v>0</v>
      </c>
      <c r="L1273" s="85" t="b">
        <v>0</v>
      </c>
    </row>
    <row r="1274" spans="1:12" ht="15">
      <c r="A1274" s="85" t="s">
        <v>5057</v>
      </c>
      <c r="B1274" s="85" t="s">
        <v>4921</v>
      </c>
      <c r="C1274" s="85">
        <v>4</v>
      </c>
      <c r="D1274" s="118">
        <v>0.010028904043323053</v>
      </c>
      <c r="E1274" s="118">
        <v>1.7054360465852505</v>
      </c>
      <c r="F1274" s="85" t="s">
        <v>3888</v>
      </c>
      <c r="G1274" s="85" t="b">
        <v>1</v>
      </c>
      <c r="H1274" s="85" t="b">
        <v>0</v>
      </c>
      <c r="I1274" s="85" t="b">
        <v>0</v>
      </c>
      <c r="J1274" s="85" t="b">
        <v>0</v>
      </c>
      <c r="K1274" s="85" t="b">
        <v>0</v>
      </c>
      <c r="L1274" s="85" t="b">
        <v>0</v>
      </c>
    </row>
    <row r="1275" spans="1:12" ht="15">
      <c r="A1275" s="85" t="s">
        <v>4921</v>
      </c>
      <c r="B1275" s="85" t="s">
        <v>4089</v>
      </c>
      <c r="C1275" s="85">
        <v>4</v>
      </c>
      <c r="D1275" s="118">
        <v>0.010028904043323053</v>
      </c>
      <c r="E1275" s="118">
        <v>1.7054360465852505</v>
      </c>
      <c r="F1275" s="85" t="s">
        <v>3888</v>
      </c>
      <c r="G1275" s="85" t="b">
        <v>0</v>
      </c>
      <c r="H1275" s="85" t="b">
        <v>0</v>
      </c>
      <c r="I1275" s="85" t="b">
        <v>0</v>
      </c>
      <c r="J1275" s="85" t="b">
        <v>0</v>
      </c>
      <c r="K1275" s="85" t="b">
        <v>0</v>
      </c>
      <c r="L1275" s="85" t="b">
        <v>0</v>
      </c>
    </row>
    <row r="1276" spans="1:12" ht="15">
      <c r="A1276" s="85" t="s">
        <v>4089</v>
      </c>
      <c r="B1276" s="85" t="s">
        <v>4138</v>
      </c>
      <c r="C1276" s="85">
        <v>4</v>
      </c>
      <c r="D1276" s="118">
        <v>0.010028904043323053</v>
      </c>
      <c r="E1276" s="118">
        <v>1.4044060509212692</v>
      </c>
      <c r="F1276" s="85" t="s">
        <v>3888</v>
      </c>
      <c r="G1276" s="85" t="b">
        <v>0</v>
      </c>
      <c r="H1276" s="85" t="b">
        <v>0</v>
      </c>
      <c r="I1276" s="85" t="b">
        <v>0</v>
      </c>
      <c r="J1276" s="85" t="b">
        <v>0</v>
      </c>
      <c r="K1276" s="85" t="b">
        <v>0</v>
      </c>
      <c r="L1276" s="85" t="b">
        <v>0</v>
      </c>
    </row>
    <row r="1277" spans="1:12" ht="15">
      <c r="A1277" s="85" t="s">
        <v>345</v>
      </c>
      <c r="B1277" s="85" t="s">
        <v>4138</v>
      </c>
      <c r="C1277" s="85">
        <v>4</v>
      </c>
      <c r="D1277" s="118">
        <v>0.010028904043323053</v>
      </c>
      <c r="E1277" s="118">
        <v>1.2283147918655881</v>
      </c>
      <c r="F1277" s="85" t="s">
        <v>3888</v>
      </c>
      <c r="G1277" s="85" t="b">
        <v>0</v>
      </c>
      <c r="H1277" s="85" t="b">
        <v>0</v>
      </c>
      <c r="I1277" s="85" t="b">
        <v>0</v>
      </c>
      <c r="J1277" s="85" t="b">
        <v>0</v>
      </c>
      <c r="K1277" s="85" t="b">
        <v>0</v>
      </c>
      <c r="L1277" s="85" t="b">
        <v>0</v>
      </c>
    </row>
    <row r="1278" spans="1:12" ht="15">
      <c r="A1278" s="85" t="s">
        <v>4137</v>
      </c>
      <c r="B1278" s="85" t="s">
        <v>4134</v>
      </c>
      <c r="C1278" s="85">
        <v>4</v>
      </c>
      <c r="D1278" s="118">
        <v>0.010028904043323053</v>
      </c>
      <c r="E1278" s="118">
        <v>0.9553135198018504</v>
      </c>
      <c r="F1278" s="85" t="s">
        <v>3888</v>
      </c>
      <c r="G1278" s="85" t="b">
        <v>0</v>
      </c>
      <c r="H1278" s="85" t="b">
        <v>0</v>
      </c>
      <c r="I1278" s="85" t="b">
        <v>0</v>
      </c>
      <c r="J1278" s="85" t="b">
        <v>0</v>
      </c>
      <c r="K1278" s="85" t="b">
        <v>0</v>
      </c>
      <c r="L1278" s="85" t="b">
        <v>0</v>
      </c>
    </row>
    <row r="1279" spans="1:12" ht="15">
      <c r="A1279" s="85" t="s">
        <v>4875</v>
      </c>
      <c r="B1279" s="85" t="s">
        <v>4141</v>
      </c>
      <c r="C1279" s="85">
        <v>4</v>
      </c>
      <c r="D1279" s="118">
        <v>0.010028904043323053</v>
      </c>
      <c r="E1279" s="118">
        <v>1.432434774521513</v>
      </c>
      <c r="F1279" s="85" t="s">
        <v>3888</v>
      </c>
      <c r="G1279" s="85" t="b">
        <v>0</v>
      </c>
      <c r="H1279" s="85" t="b">
        <v>0</v>
      </c>
      <c r="I1279" s="85" t="b">
        <v>0</v>
      </c>
      <c r="J1279" s="85" t="b">
        <v>0</v>
      </c>
      <c r="K1279" s="85" t="b">
        <v>0</v>
      </c>
      <c r="L1279" s="85" t="b">
        <v>0</v>
      </c>
    </row>
    <row r="1280" spans="1:12" ht="15">
      <c r="A1280" s="85" t="s">
        <v>4087</v>
      </c>
      <c r="B1280" s="85" t="s">
        <v>4084</v>
      </c>
      <c r="C1280" s="85">
        <v>4</v>
      </c>
      <c r="D1280" s="118">
        <v>0.010028904043323053</v>
      </c>
      <c r="E1280" s="118">
        <v>1.4044060509212692</v>
      </c>
      <c r="F1280" s="85" t="s">
        <v>3888</v>
      </c>
      <c r="G1280" s="85" t="b">
        <v>0</v>
      </c>
      <c r="H1280" s="85" t="b">
        <v>0</v>
      </c>
      <c r="I1280" s="85" t="b">
        <v>0</v>
      </c>
      <c r="J1280" s="85" t="b">
        <v>0</v>
      </c>
      <c r="K1280" s="85" t="b">
        <v>0</v>
      </c>
      <c r="L1280" s="85" t="b">
        <v>0</v>
      </c>
    </row>
    <row r="1281" spans="1:12" ht="15">
      <c r="A1281" s="85" t="s">
        <v>408</v>
      </c>
      <c r="B1281" s="85" t="s">
        <v>5057</v>
      </c>
      <c r="C1281" s="85">
        <v>3</v>
      </c>
      <c r="D1281" s="118">
        <v>0.009248941672238373</v>
      </c>
      <c r="E1281" s="118">
        <v>1.2661033527549879</v>
      </c>
      <c r="F1281" s="85" t="s">
        <v>3888</v>
      </c>
      <c r="G1281" s="85" t="b">
        <v>0</v>
      </c>
      <c r="H1281" s="85" t="b">
        <v>0</v>
      </c>
      <c r="I1281" s="85" t="b">
        <v>0</v>
      </c>
      <c r="J1281" s="85" t="b">
        <v>1</v>
      </c>
      <c r="K1281" s="85" t="b">
        <v>0</v>
      </c>
      <c r="L1281" s="85" t="b">
        <v>0</v>
      </c>
    </row>
    <row r="1282" spans="1:12" ht="15">
      <c r="A1282" s="85" t="s">
        <v>4135</v>
      </c>
      <c r="B1282" s="85" t="s">
        <v>5152</v>
      </c>
      <c r="C1282" s="85">
        <v>3</v>
      </c>
      <c r="D1282" s="118">
        <v>0.009248941672238373</v>
      </c>
      <c r="E1282" s="118">
        <v>1.3074960379132128</v>
      </c>
      <c r="F1282" s="85" t="s">
        <v>3888</v>
      </c>
      <c r="G1282" s="85" t="b">
        <v>0</v>
      </c>
      <c r="H1282" s="85" t="b">
        <v>0</v>
      </c>
      <c r="I1282" s="85" t="b">
        <v>0</v>
      </c>
      <c r="J1282" s="85" t="b">
        <v>0</v>
      </c>
      <c r="K1282" s="85" t="b">
        <v>0</v>
      </c>
      <c r="L1282" s="85" t="b">
        <v>0</v>
      </c>
    </row>
    <row r="1283" spans="1:12" ht="15">
      <c r="A1283" s="85" t="s">
        <v>407</v>
      </c>
      <c r="B1283" s="85" t="s">
        <v>408</v>
      </c>
      <c r="C1283" s="85">
        <v>3</v>
      </c>
      <c r="D1283" s="118">
        <v>0.009248941672238373</v>
      </c>
      <c r="E1283" s="118">
        <v>1.608526033577194</v>
      </c>
      <c r="F1283" s="85" t="s">
        <v>3888</v>
      </c>
      <c r="G1283" s="85" t="b">
        <v>0</v>
      </c>
      <c r="H1283" s="85" t="b">
        <v>0</v>
      </c>
      <c r="I1283" s="85" t="b">
        <v>0</v>
      </c>
      <c r="J1283" s="85" t="b">
        <v>0</v>
      </c>
      <c r="K1283" s="85" t="b">
        <v>0</v>
      </c>
      <c r="L1283" s="85" t="b">
        <v>0</v>
      </c>
    </row>
    <row r="1284" spans="1:12" ht="15">
      <c r="A1284" s="85" t="s">
        <v>5200</v>
      </c>
      <c r="B1284" s="85" t="s">
        <v>5201</v>
      </c>
      <c r="C1284" s="85">
        <v>3</v>
      </c>
      <c r="D1284" s="118">
        <v>0.009248941672238373</v>
      </c>
      <c r="E1284" s="118">
        <v>1.8303747831935504</v>
      </c>
      <c r="F1284" s="85" t="s">
        <v>3888</v>
      </c>
      <c r="G1284" s="85" t="b">
        <v>0</v>
      </c>
      <c r="H1284" s="85" t="b">
        <v>0</v>
      </c>
      <c r="I1284" s="85" t="b">
        <v>0</v>
      </c>
      <c r="J1284" s="85" t="b">
        <v>0</v>
      </c>
      <c r="K1284" s="85" t="b">
        <v>0</v>
      </c>
      <c r="L1284" s="85" t="b">
        <v>0</v>
      </c>
    </row>
    <row r="1285" spans="1:12" ht="15">
      <c r="A1285" s="85" t="s">
        <v>4945</v>
      </c>
      <c r="B1285" s="85" t="s">
        <v>4087</v>
      </c>
      <c r="C1285" s="85">
        <v>3</v>
      </c>
      <c r="D1285" s="118">
        <v>0.009248941672238373</v>
      </c>
      <c r="E1285" s="118">
        <v>1.4835872969688941</v>
      </c>
      <c r="F1285" s="85" t="s">
        <v>3888</v>
      </c>
      <c r="G1285" s="85" t="b">
        <v>0</v>
      </c>
      <c r="H1285" s="85" t="b">
        <v>0</v>
      </c>
      <c r="I1285" s="85" t="b">
        <v>0</v>
      </c>
      <c r="J1285" s="85" t="b">
        <v>0</v>
      </c>
      <c r="K1285" s="85" t="b">
        <v>0</v>
      </c>
      <c r="L1285" s="85" t="b">
        <v>0</v>
      </c>
    </row>
    <row r="1286" spans="1:12" ht="15">
      <c r="A1286" s="85" t="s">
        <v>4877</v>
      </c>
      <c r="B1286" s="85" t="s">
        <v>4991</v>
      </c>
      <c r="C1286" s="85">
        <v>3</v>
      </c>
      <c r="D1286" s="118">
        <v>0.009248941672238373</v>
      </c>
      <c r="E1286" s="118">
        <v>1.7054360465852505</v>
      </c>
      <c r="F1286" s="85" t="s">
        <v>3888</v>
      </c>
      <c r="G1286" s="85" t="b">
        <v>1</v>
      </c>
      <c r="H1286" s="85" t="b">
        <v>0</v>
      </c>
      <c r="I1286" s="85" t="b">
        <v>0</v>
      </c>
      <c r="J1286" s="85" t="b">
        <v>0</v>
      </c>
      <c r="K1286" s="85" t="b">
        <v>0</v>
      </c>
      <c r="L1286" s="85" t="b">
        <v>0</v>
      </c>
    </row>
    <row r="1287" spans="1:12" ht="15">
      <c r="A1287" s="85" t="s">
        <v>4991</v>
      </c>
      <c r="B1287" s="85" t="s">
        <v>5048</v>
      </c>
      <c r="C1287" s="85">
        <v>3</v>
      </c>
      <c r="D1287" s="118">
        <v>0.009248941672238373</v>
      </c>
      <c r="E1287" s="118">
        <v>1.7054360465852505</v>
      </c>
      <c r="F1287" s="85" t="s">
        <v>3888</v>
      </c>
      <c r="G1287" s="85" t="b">
        <v>0</v>
      </c>
      <c r="H1287" s="85" t="b">
        <v>0</v>
      </c>
      <c r="I1287" s="85" t="b">
        <v>0</v>
      </c>
      <c r="J1287" s="85" t="b">
        <v>0</v>
      </c>
      <c r="K1287" s="85" t="b">
        <v>0</v>
      </c>
      <c r="L1287" s="85" t="b">
        <v>0</v>
      </c>
    </row>
    <row r="1288" spans="1:12" ht="15">
      <c r="A1288" s="85" t="s">
        <v>4084</v>
      </c>
      <c r="B1288" s="85" t="s">
        <v>4871</v>
      </c>
      <c r="C1288" s="85">
        <v>2</v>
      </c>
      <c r="D1288" s="118">
        <v>0.007788922027781169</v>
      </c>
      <c r="E1288" s="118">
        <v>1.462397997898956</v>
      </c>
      <c r="F1288" s="85" t="s">
        <v>3888</v>
      </c>
      <c r="G1288" s="85" t="b">
        <v>0</v>
      </c>
      <c r="H1288" s="85" t="b">
        <v>0</v>
      </c>
      <c r="I1288" s="85" t="b">
        <v>0</v>
      </c>
      <c r="J1288" s="85" t="b">
        <v>0</v>
      </c>
      <c r="K1288" s="85" t="b">
        <v>0</v>
      </c>
      <c r="L1288" s="85" t="b">
        <v>0</v>
      </c>
    </row>
    <row r="1289" spans="1:12" ht="15">
      <c r="A1289" s="85" t="s">
        <v>5201</v>
      </c>
      <c r="B1289" s="85" t="s">
        <v>5039</v>
      </c>
      <c r="C1289" s="85">
        <v>2</v>
      </c>
      <c r="D1289" s="118">
        <v>0.007788922027781169</v>
      </c>
      <c r="E1289" s="118">
        <v>1.8303747831935504</v>
      </c>
      <c r="F1289" s="85" t="s">
        <v>3888</v>
      </c>
      <c r="G1289" s="85" t="b">
        <v>0</v>
      </c>
      <c r="H1289" s="85" t="b">
        <v>0</v>
      </c>
      <c r="I1289" s="85" t="b">
        <v>0</v>
      </c>
      <c r="J1289" s="85" t="b">
        <v>1</v>
      </c>
      <c r="K1289" s="85" t="b">
        <v>0</v>
      </c>
      <c r="L1289" s="85" t="b">
        <v>0</v>
      </c>
    </row>
    <row r="1290" spans="1:12" ht="15">
      <c r="A1290" s="85" t="s">
        <v>5039</v>
      </c>
      <c r="B1290" s="85" t="s">
        <v>4941</v>
      </c>
      <c r="C1290" s="85">
        <v>2</v>
      </c>
      <c r="D1290" s="118">
        <v>0.007788922027781169</v>
      </c>
      <c r="E1290" s="118">
        <v>2.0064660422492318</v>
      </c>
      <c r="F1290" s="85" t="s">
        <v>3888</v>
      </c>
      <c r="G1290" s="85" t="b">
        <v>1</v>
      </c>
      <c r="H1290" s="85" t="b">
        <v>0</v>
      </c>
      <c r="I1290" s="85" t="b">
        <v>0</v>
      </c>
      <c r="J1290" s="85" t="b">
        <v>0</v>
      </c>
      <c r="K1290" s="85" t="b">
        <v>0</v>
      </c>
      <c r="L1290" s="85" t="b">
        <v>0</v>
      </c>
    </row>
    <row r="1291" spans="1:12" ht="15">
      <c r="A1291" s="85" t="s">
        <v>4941</v>
      </c>
      <c r="B1291" s="85" t="s">
        <v>4945</v>
      </c>
      <c r="C1291" s="85">
        <v>2</v>
      </c>
      <c r="D1291" s="118">
        <v>0.007788922027781169</v>
      </c>
      <c r="E1291" s="118">
        <v>1.608526033577194</v>
      </c>
      <c r="F1291" s="85" t="s">
        <v>3888</v>
      </c>
      <c r="G1291" s="85" t="b">
        <v>0</v>
      </c>
      <c r="H1291" s="85" t="b">
        <v>0</v>
      </c>
      <c r="I1291" s="85" t="b">
        <v>0</v>
      </c>
      <c r="J1291" s="85" t="b">
        <v>0</v>
      </c>
      <c r="K1291" s="85" t="b">
        <v>0</v>
      </c>
      <c r="L1291" s="85" t="b">
        <v>0</v>
      </c>
    </row>
    <row r="1292" spans="1:12" ht="15">
      <c r="A1292" s="85" t="s">
        <v>4084</v>
      </c>
      <c r="B1292" s="85" t="s">
        <v>5451</v>
      </c>
      <c r="C1292" s="85">
        <v>2</v>
      </c>
      <c r="D1292" s="118">
        <v>0.007788922027781169</v>
      </c>
      <c r="E1292" s="118">
        <v>1.462397997898956</v>
      </c>
      <c r="F1292" s="85" t="s">
        <v>3888</v>
      </c>
      <c r="G1292" s="85" t="b">
        <v>0</v>
      </c>
      <c r="H1292" s="85" t="b">
        <v>0</v>
      </c>
      <c r="I1292" s="85" t="b">
        <v>0</v>
      </c>
      <c r="J1292" s="85" t="b">
        <v>0</v>
      </c>
      <c r="K1292" s="85" t="b">
        <v>0</v>
      </c>
      <c r="L1292" s="85" t="b">
        <v>0</v>
      </c>
    </row>
    <row r="1293" spans="1:12" ht="15">
      <c r="A1293" s="85" t="s">
        <v>5451</v>
      </c>
      <c r="B1293" s="85" t="s">
        <v>4877</v>
      </c>
      <c r="C1293" s="85">
        <v>2</v>
      </c>
      <c r="D1293" s="118">
        <v>0.007788922027781169</v>
      </c>
      <c r="E1293" s="118">
        <v>1.8303747831935504</v>
      </c>
      <c r="F1293" s="85" t="s">
        <v>3888</v>
      </c>
      <c r="G1293" s="85" t="b">
        <v>0</v>
      </c>
      <c r="H1293" s="85" t="b">
        <v>0</v>
      </c>
      <c r="I1293" s="85" t="b">
        <v>0</v>
      </c>
      <c r="J1293" s="85" t="b">
        <v>1</v>
      </c>
      <c r="K1293" s="85" t="b">
        <v>0</v>
      </c>
      <c r="L1293" s="85" t="b">
        <v>0</v>
      </c>
    </row>
    <row r="1294" spans="1:12" ht="15">
      <c r="A1294" s="85" t="s">
        <v>4855</v>
      </c>
      <c r="B1294" s="85" t="s">
        <v>4984</v>
      </c>
      <c r="C1294" s="85">
        <v>2</v>
      </c>
      <c r="D1294" s="118">
        <v>0.007788922027781169</v>
      </c>
      <c r="E1294" s="118">
        <v>2.0064660422492318</v>
      </c>
      <c r="F1294" s="85" t="s">
        <v>3888</v>
      </c>
      <c r="G1294" s="85" t="b">
        <v>0</v>
      </c>
      <c r="H1294" s="85" t="b">
        <v>0</v>
      </c>
      <c r="I1294" s="85" t="b">
        <v>0</v>
      </c>
      <c r="J1294" s="85" t="b">
        <v>0</v>
      </c>
      <c r="K1294" s="85" t="b">
        <v>0</v>
      </c>
      <c r="L1294" s="85" t="b">
        <v>0</v>
      </c>
    </row>
    <row r="1295" spans="1:12" ht="15">
      <c r="A1295" s="85" t="s">
        <v>4984</v>
      </c>
      <c r="B1295" s="85" t="s">
        <v>4998</v>
      </c>
      <c r="C1295" s="85">
        <v>2</v>
      </c>
      <c r="D1295" s="118">
        <v>0.007788922027781169</v>
      </c>
      <c r="E1295" s="118">
        <v>2.0064660422492318</v>
      </c>
      <c r="F1295" s="85" t="s">
        <v>3888</v>
      </c>
      <c r="G1295" s="85" t="b">
        <v>0</v>
      </c>
      <c r="H1295" s="85" t="b">
        <v>0</v>
      </c>
      <c r="I1295" s="85" t="b">
        <v>0</v>
      </c>
      <c r="J1295" s="85" t="b">
        <v>1</v>
      </c>
      <c r="K1295" s="85" t="b">
        <v>0</v>
      </c>
      <c r="L1295" s="85" t="b">
        <v>0</v>
      </c>
    </row>
    <row r="1296" spans="1:12" ht="15">
      <c r="A1296" s="85" t="s">
        <v>4998</v>
      </c>
      <c r="B1296" s="85" t="s">
        <v>4985</v>
      </c>
      <c r="C1296" s="85">
        <v>2</v>
      </c>
      <c r="D1296" s="118">
        <v>0.007788922027781169</v>
      </c>
      <c r="E1296" s="118">
        <v>2.0064660422492318</v>
      </c>
      <c r="F1296" s="85" t="s">
        <v>3888</v>
      </c>
      <c r="G1296" s="85" t="b">
        <v>1</v>
      </c>
      <c r="H1296" s="85" t="b">
        <v>0</v>
      </c>
      <c r="I1296" s="85" t="b">
        <v>0</v>
      </c>
      <c r="J1296" s="85" t="b">
        <v>0</v>
      </c>
      <c r="K1296" s="85" t="b">
        <v>0</v>
      </c>
      <c r="L1296" s="85" t="b">
        <v>0</v>
      </c>
    </row>
    <row r="1297" spans="1:12" ht="15">
      <c r="A1297" s="85" t="s">
        <v>4985</v>
      </c>
      <c r="B1297" s="85" t="s">
        <v>5154</v>
      </c>
      <c r="C1297" s="85">
        <v>2</v>
      </c>
      <c r="D1297" s="118">
        <v>0.007788922027781169</v>
      </c>
      <c r="E1297" s="118">
        <v>2.0064660422492318</v>
      </c>
      <c r="F1297" s="85" t="s">
        <v>3888</v>
      </c>
      <c r="G1297" s="85" t="b">
        <v>0</v>
      </c>
      <c r="H1297" s="85" t="b">
        <v>0</v>
      </c>
      <c r="I1297" s="85" t="b">
        <v>0</v>
      </c>
      <c r="J1297" s="85" t="b">
        <v>0</v>
      </c>
      <c r="K1297" s="85" t="b">
        <v>0</v>
      </c>
      <c r="L1297" s="85" t="b">
        <v>0</v>
      </c>
    </row>
    <row r="1298" spans="1:12" ht="15">
      <c r="A1298" s="85" t="s">
        <v>5154</v>
      </c>
      <c r="B1298" s="85" t="s">
        <v>4084</v>
      </c>
      <c r="C1298" s="85">
        <v>2</v>
      </c>
      <c r="D1298" s="118">
        <v>0.007788922027781169</v>
      </c>
      <c r="E1298" s="118">
        <v>1.4044060509212692</v>
      </c>
      <c r="F1298" s="85" t="s">
        <v>3888</v>
      </c>
      <c r="G1298" s="85" t="b">
        <v>0</v>
      </c>
      <c r="H1298" s="85" t="b">
        <v>0</v>
      </c>
      <c r="I1298" s="85" t="b">
        <v>0</v>
      </c>
      <c r="J1298" s="85" t="b">
        <v>0</v>
      </c>
      <c r="K1298" s="85" t="b">
        <v>0</v>
      </c>
      <c r="L1298" s="85" t="b">
        <v>0</v>
      </c>
    </row>
    <row r="1299" spans="1:12" ht="15">
      <c r="A1299" s="85" t="s">
        <v>4084</v>
      </c>
      <c r="B1299" s="85" t="s">
        <v>408</v>
      </c>
      <c r="C1299" s="85">
        <v>2</v>
      </c>
      <c r="D1299" s="118">
        <v>0.007788922027781169</v>
      </c>
      <c r="E1299" s="118">
        <v>1.0644579892269184</v>
      </c>
      <c r="F1299" s="85" t="s">
        <v>3888</v>
      </c>
      <c r="G1299" s="85" t="b">
        <v>0</v>
      </c>
      <c r="H1299" s="85" t="b">
        <v>0</v>
      </c>
      <c r="I1299" s="85" t="b">
        <v>0</v>
      </c>
      <c r="J1299" s="85" t="b">
        <v>0</v>
      </c>
      <c r="K1299" s="85" t="b">
        <v>0</v>
      </c>
      <c r="L1299" s="85" t="b">
        <v>0</v>
      </c>
    </row>
    <row r="1300" spans="1:12" ht="15">
      <c r="A1300" s="85" t="s">
        <v>345</v>
      </c>
      <c r="B1300" s="85" t="s">
        <v>4140</v>
      </c>
      <c r="C1300" s="85">
        <v>2</v>
      </c>
      <c r="D1300" s="118">
        <v>0.007788922027781169</v>
      </c>
      <c r="E1300" s="118">
        <v>0.9852767431792937</v>
      </c>
      <c r="F1300" s="85" t="s">
        <v>3888</v>
      </c>
      <c r="G1300" s="85" t="b">
        <v>0</v>
      </c>
      <c r="H1300" s="85" t="b">
        <v>0</v>
      </c>
      <c r="I1300" s="85" t="b">
        <v>0</v>
      </c>
      <c r="J1300" s="85" t="b">
        <v>0</v>
      </c>
      <c r="K1300" s="85" t="b">
        <v>0</v>
      </c>
      <c r="L1300" s="85" t="b">
        <v>0</v>
      </c>
    </row>
    <row r="1301" spans="1:12" ht="15">
      <c r="A1301" s="85" t="s">
        <v>4140</v>
      </c>
      <c r="B1301" s="85" t="s">
        <v>5348</v>
      </c>
      <c r="C1301" s="85">
        <v>2</v>
      </c>
      <c r="D1301" s="118">
        <v>0.007788922027781169</v>
      </c>
      <c r="E1301" s="118">
        <v>1.462397997898956</v>
      </c>
      <c r="F1301" s="85" t="s">
        <v>3888</v>
      </c>
      <c r="G1301" s="85" t="b">
        <v>0</v>
      </c>
      <c r="H1301" s="85" t="b">
        <v>0</v>
      </c>
      <c r="I1301" s="85" t="b">
        <v>0</v>
      </c>
      <c r="J1301" s="85" t="b">
        <v>0</v>
      </c>
      <c r="K1301" s="85" t="b">
        <v>0</v>
      </c>
      <c r="L1301" s="85" t="b">
        <v>0</v>
      </c>
    </row>
    <row r="1302" spans="1:12" ht="15">
      <c r="A1302" s="85" t="s">
        <v>5348</v>
      </c>
      <c r="B1302" s="85" t="s">
        <v>4875</v>
      </c>
      <c r="C1302" s="85">
        <v>2</v>
      </c>
      <c r="D1302" s="118">
        <v>0.007788922027781169</v>
      </c>
      <c r="E1302" s="118">
        <v>1.608526033577194</v>
      </c>
      <c r="F1302" s="85" t="s">
        <v>3888</v>
      </c>
      <c r="G1302" s="85" t="b">
        <v>0</v>
      </c>
      <c r="H1302" s="85" t="b">
        <v>0</v>
      </c>
      <c r="I1302" s="85" t="b">
        <v>0</v>
      </c>
      <c r="J1302" s="85" t="b">
        <v>0</v>
      </c>
      <c r="K1302" s="85" t="b">
        <v>0</v>
      </c>
      <c r="L1302" s="85" t="b">
        <v>0</v>
      </c>
    </row>
    <row r="1303" spans="1:12" ht="15">
      <c r="A1303" s="85" t="s">
        <v>4139</v>
      </c>
      <c r="B1303" s="85" t="s">
        <v>4875</v>
      </c>
      <c r="C1303" s="85">
        <v>2</v>
      </c>
      <c r="D1303" s="118">
        <v>0.007788922027781169</v>
      </c>
      <c r="E1303" s="118">
        <v>1.2105860249051565</v>
      </c>
      <c r="F1303" s="85" t="s">
        <v>3888</v>
      </c>
      <c r="G1303" s="85" t="b">
        <v>0</v>
      </c>
      <c r="H1303" s="85" t="b">
        <v>0</v>
      </c>
      <c r="I1303" s="85" t="b">
        <v>0</v>
      </c>
      <c r="J1303" s="85" t="b">
        <v>0</v>
      </c>
      <c r="K1303" s="85" t="b">
        <v>0</v>
      </c>
      <c r="L1303" s="85" t="b">
        <v>0</v>
      </c>
    </row>
    <row r="1304" spans="1:12" ht="15">
      <c r="A1304" s="85" t="s">
        <v>4144</v>
      </c>
      <c r="B1304" s="85" t="s">
        <v>4145</v>
      </c>
      <c r="C1304" s="85">
        <v>3</v>
      </c>
      <c r="D1304" s="118">
        <v>0</v>
      </c>
      <c r="E1304" s="118">
        <v>1.1026623418971477</v>
      </c>
      <c r="F1304" s="85" t="s">
        <v>3890</v>
      </c>
      <c r="G1304" s="85" t="b">
        <v>1</v>
      </c>
      <c r="H1304" s="85" t="b">
        <v>0</v>
      </c>
      <c r="I1304" s="85" t="b">
        <v>0</v>
      </c>
      <c r="J1304" s="85" t="b">
        <v>0</v>
      </c>
      <c r="K1304" s="85" t="b">
        <v>0</v>
      </c>
      <c r="L1304" s="85" t="b">
        <v>0</v>
      </c>
    </row>
    <row r="1305" spans="1:12" ht="15">
      <c r="A1305" s="85" t="s">
        <v>4145</v>
      </c>
      <c r="B1305" s="85" t="s">
        <v>4146</v>
      </c>
      <c r="C1305" s="85">
        <v>3</v>
      </c>
      <c r="D1305" s="118">
        <v>0</v>
      </c>
      <c r="E1305" s="118">
        <v>1.1026623418971477</v>
      </c>
      <c r="F1305" s="85" t="s">
        <v>3890</v>
      </c>
      <c r="G1305" s="85" t="b">
        <v>0</v>
      </c>
      <c r="H1305" s="85" t="b">
        <v>0</v>
      </c>
      <c r="I1305" s="85" t="b">
        <v>0</v>
      </c>
      <c r="J1305" s="85" t="b">
        <v>0</v>
      </c>
      <c r="K1305" s="85" t="b">
        <v>0</v>
      </c>
      <c r="L1305" s="85" t="b">
        <v>0</v>
      </c>
    </row>
    <row r="1306" spans="1:12" ht="15">
      <c r="A1306" s="85" t="s">
        <v>4146</v>
      </c>
      <c r="B1306" s="85" t="s">
        <v>4147</v>
      </c>
      <c r="C1306" s="85">
        <v>3</v>
      </c>
      <c r="D1306" s="118">
        <v>0</v>
      </c>
      <c r="E1306" s="118">
        <v>1.1026623418971477</v>
      </c>
      <c r="F1306" s="85" t="s">
        <v>3890</v>
      </c>
      <c r="G1306" s="85" t="b">
        <v>0</v>
      </c>
      <c r="H1306" s="85" t="b">
        <v>0</v>
      </c>
      <c r="I1306" s="85" t="b">
        <v>0</v>
      </c>
      <c r="J1306" s="85" t="b">
        <v>0</v>
      </c>
      <c r="K1306" s="85" t="b">
        <v>0</v>
      </c>
      <c r="L1306" s="85" t="b">
        <v>0</v>
      </c>
    </row>
    <row r="1307" spans="1:12" ht="15">
      <c r="A1307" s="85" t="s">
        <v>4147</v>
      </c>
      <c r="B1307" s="85" t="s">
        <v>4148</v>
      </c>
      <c r="C1307" s="85">
        <v>3</v>
      </c>
      <c r="D1307" s="118">
        <v>0</v>
      </c>
      <c r="E1307" s="118">
        <v>1.1026623418971477</v>
      </c>
      <c r="F1307" s="85" t="s">
        <v>3890</v>
      </c>
      <c r="G1307" s="85" t="b">
        <v>0</v>
      </c>
      <c r="H1307" s="85" t="b">
        <v>0</v>
      </c>
      <c r="I1307" s="85" t="b">
        <v>0</v>
      </c>
      <c r="J1307" s="85" t="b">
        <v>0</v>
      </c>
      <c r="K1307" s="85" t="b">
        <v>0</v>
      </c>
      <c r="L1307" s="85" t="b">
        <v>0</v>
      </c>
    </row>
    <row r="1308" spans="1:12" ht="15">
      <c r="A1308" s="85" t="s">
        <v>4148</v>
      </c>
      <c r="B1308" s="85" t="s">
        <v>4149</v>
      </c>
      <c r="C1308" s="85">
        <v>3</v>
      </c>
      <c r="D1308" s="118">
        <v>0</v>
      </c>
      <c r="E1308" s="118">
        <v>1.1026623418971477</v>
      </c>
      <c r="F1308" s="85" t="s">
        <v>3890</v>
      </c>
      <c r="G1308" s="85" t="b">
        <v>0</v>
      </c>
      <c r="H1308" s="85" t="b">
        <v>0</v>
      </c>
      <c r="I1308" s="85" t="b">
        <v>0</v>
      </c>
      <c r="J1308" s="85" t="b">
        <v>0</v>
      </c>
      <c r="K1308" s="85" t="b">
        <v>0</v>
      </c>
      <c r="L1308" s="85" t="b">
        <v>0</v>
      </c>
    </row>
    <row r="1309" spans="1:12" ht="15">
      <c r="A1309" s="85" t="s">
        <v>4149</v>
      </c>
      <c r="B1309" s="85" t="s">
        <v>4098</v>
      </c>
      <c r="C1309" s="85">
        <v>3</v>
      </c>
      <c r="D1309" s="118">
        <v>0</v>
      </c>
      <c r="E1309" s="118">
        <v>1.1026623418971477</v>
      </c>
      <c r="F1309" s="85" t="s">
        <v>3890</v>
      </c>
      <c r="G1309" s="85" t="b">
        <v>0</v>
      </c>
      <c r="H1309" s="85" t="b">
        <v>0</v>
      </c>
      <c r="I1309" s="85" t="b">
        <v>0</v>
      </c>
      <c r="J1309" s="85" t="b">
        <v>0</v>
      </c>
      <c r="K1309" s="85" t="b">
        <v>0</v>
      </c>
      <c r="L1309" s="85" t="b">
        <v>0</v>
      </c>
    </row>
    <row r="1310" spans="1:12" ht="15">
      <c r="A1310" s="85" t="s">
        <v>4098</v>
      </c>
      <c r="B1310" s="85" t="s">
        <v>4150</v>
      </c>
      <c r="C1310" s="85">
        <v>3</v>
      </c>
      <c r="D1310" s="118">
        <v>0</v>
      </c>
      <c r="E1310" s="118">
        <v>1.1026623418971477</v>
      </c>
      <c r="F1310" s="85" t="s">
        <v>3890</v>
      </c>
      <c r="G1310" s="85" t="b">
        <v>0</v>
      </c>
      <c r="H1310" s="85" t="b">
        <v>0</v>
      </c>
      <c r="I1310" s="85" t="b">
        <v>0</v>
      </c>
      <c r="J1310" s="85" t="b">
        <v>0</v>
      </c>
      <c r="K1310" s="85" t="b">
        <v>0</v>
      </c>
      <c r="L1310" s="85" t="b">
        <v>0</v>
      </c>
    </row>
    <row r="1311" spans="1:12" ht="15">
      <c r="A1311" s="85" t="s">
        <v>4150</v>
      </c>
      <c r="B1311" s="85" t="s">
        <v>4084</v>
      </c>
      <c r="C1311" s="85">
        <v>3</v>
      </c>
      <c r="D1311" s="118">
        <v>0</v>
      </c>
      <c r="E1311" s="118">
        <v>1.1026623418971477</v>
      </c>
      <c r="F1311" s="85" t="s">
        <v>3890</v>
      </c>
      <c r="G1311" s="85" t="b">
        <v>0</v>
      </c>
      <c r="H1311" s="85" t="b">
        <v>0</v>
      </c>
      <c r="I1311" s="85" t="b">
        <v>0</v>
      </c>
      <c r="J1311" s="85" t="b">
        <v>0</v>
      </c>
      <c r="K1311" s="85" t="b">
        <v>0</v>
      </c>
      <c r="L1311" s="85" t="b">
        <v>0</v>
      </c>
    </row>
    <row r="1312" spans="1:12" ht="15">
      <c r="A1312" s="85" t="s">
        <v>4084</v>
      </c>
      <c r="B1312" s="85" t="s">
        <v>4151</v>
      </c>
      <c r="C1312" s="85">
        <v>3</v>
      </c>
      <c r="D1312" s="118">
        <v>0</v>
      </c>
      <c r="E1312" s="118">
        <v>1.1026623418971477</v>
      </c>
      <c r="F1312" s="85" t="s">
        <v>3890</v>
      </c>
      <c r="G1312" s="85" t="b">
        <v>0</v>
      </c>
      <c r="H1312" s="85" t="b">
        <v>0</v>
      </c>
      <c r="I1312" s="85" t="b">
        <v>0</v>
      </c>
      <c r="J1312" s="85" t="b">
        <v>0</v>
      </c>
      <c r="K1312" s="85" t="b">
        <v>0</v>
      </c>
      <c r="L1312" s="85" t="b">
        <v>0</v>
      </c>
    </row>
    <row r="1313" spans="1:12" ht="15">
      <c r="A1313" s="85" t="s">
        <v>4151</v>
      </c>
      <c r="B1313" s="85" t="s">
        <v>480</v>
      </c>
      <c r="C1313" s="85">
        <v>3</v>
      </c>
      <c r="D1313" s="118">
        <v>0</v>
      </c>
      <c r="E1313" s="118">
        <v>1.1026623418971477</v>
      </c>
      <c r="F1313" s="85" t="s">
        <v>3890</v>
      </c>
      <c r="G1313" s="85" t="b">
        <v>0</v>
      </c>
      <c r="H1313" s="85" t="b">
        <v>0</v>
      </c>
      <c r="I1313" s="85" t="b">
        <v>0</v>
      </c>
      <c r="J1313" s="85" t="b">
        <v>0</v>
      </c>
      <c r="K1313" s="85" t="b">
        <v>0</v>
      </c>
      <c r="L1313" s="85" t="b">
        <v>0</v>
      </c>
    </row>
    <row r="1314" spans="1:12" ht="15">
      <c r="A1314" s="85" t="s">
        <v>372</v>
      </c>
      <c r="B1314" s="85" t="s">
        <v>4144</v>
      </c>
      <c r="C1314" s="85">
        <v>2</v>
      </c>
      <c r="D1314" s="118">
        <v>0.00858981751491128</v>
      </c>
      <c r="E1314" s="118">
        <v>1.278753600952829</v>
      </c>
      <c r="F1314" s="85" t="s">
        <v>3890</v>
      </c>
      <c r="G1314" s="85" t="b">
        <v>0</v>
      </c>
      <c r="H1314" s="85" t="b">
        <v>0</v>
      </c>
      <c r="I1314" s="85" t="b">
        <v>0</v>
      </c>
      <c r="J1314" s="85" t="b">
        <v>1</v>
      </c>
      <c r="K1314" s="85" t="b">
        <v>0</v>
      </c>
      <c r="L1314" s="85" t="b">
        <v>0</v>
      </c>
    </row>
    <row r="1315" spans="1:12" ht="15">
      <c r="A1315" s="85" t="s">
        <v>480</v>
      </c>
      <c r="B1315" s="85" t="s">
        <v>5307</v>
      </c>
      <c r="C1315" s="85">
        <v>2</v>
      </c>
      <c r="D1315" s="118">
        <v>0.00858981751491128</v>
      </c>
      <c r="E1315" s="118">
        <v>1.1026623418971477</v>
      </c>
      <c r="F1315" s="85" t="s">
        <v>3890</v>
      </c>
      <c r="G1315" s="85" t="b">
        <v>0</v>
      </c>
      <c r="H1315" s="85" t="b">
        <v>0</v>
      </c>
      <c r="I1315" s="85" t="b">
        <v>0</v>
      </c>
      <c r="J1315" s="85" t="b">
        <v>0</v>
      </c>
      <c r="K1315" s="85" t="b">
        <v>0</v>
      </c>
      <c r="L1315" s="85" t="b">
        <v>0</v>
      </c>
    </row>
    <row r="1316" spans="1:12" ht="15">
      <c r="A1316" s="85" t="s">
        <v>4153</v>
      </c>
      <c r="B1316" s="85" t="s">
        <v>4154</v>
      </c>
      <c r="C1316" s="85">
        <v>4</v>
      </c>
      <c r="D1316" s="118">
        <v>0</v>
      </c>
      <c r="E1316" s="118">
        <v>1.1903316981702916</v>
      </c>
      <c r="F1316" s="85" t="s">
        <v>3891</v>
      </c>
      <c r="G1316" s="85" t="b">
        <v>0</v>
      </c>
      <c r="H1316" s="85" t="b">
        <v>0</v>
      </c>
      <c r="I1316" s="85" t="b">
        <v>0</v>
      </c>
      <c r="J1316" s="85" t="b">
        <v>0</v>
      </c>
      <c r="K1316" s="85" t="b">
        <v>0</v>
      </c>
      <c r="L1316" s="85" t="b">
        <v>0</v>
      </c>
    </row>
    <row r="1317" spans="1:12" ht="15">
      <c r="A1317" s="85" t="s">
        <v>4154</v>
      </c>
      <c r="B1317" s="85" t="s">
        <v>4140</v>
      </c>
      <c r="C1317" s="85">
        <v>4</v>
      </c>
      <c r="D1317" s="118">
        <v>0</v>
      </c>
      <c r="E1317" s="118">
        <v>1.1903316981702916</v>
      </c>
      <c r="F1317" s="85" t="s">
        <v>3891</v>
      </c>
      <c r="G1317" s="85" t="b">
        <v>0</v>
      </c>
      <c r="H1317" s="85" t="b">
        <v>0</v>
      </c>
      <c r="I1317" s="85" t="b">
        <v>0</v>
      </c>
      <c r="J1317" s="85" t="b">
        <v>0</v>
      </c>
      <c r="K1317" s="85" t="b">
        <v>0</v>
      </c>
      <c r="L1317" s="85" t="b">
        <v>0</v>
      </c>
    </row>
    <row r="1318" spans="1:12" ht="15">
      <c r="A1318" s="85" t="s">
        <v>4140</v>
      </c>
      <c r="B1318" s="85" t="s">
        <v>4155</v>
      </c>
      <c r="C1318" s="85">
        <v>4</v>
      </c>
      <c r="D1318" s="118">
        <v>0</v>
      </c>
      <c r="E1318" s="118">
        <v>1.1903316981702916</v>
      </c>
      <c r="F1318" s="85" t="s">
        <v>3891</v>
      </c>
      <c r="G1318" s="85" t="b">
        <v>0</v>
      </c>
      <c r="H1318" s="85" t="b">
        <v>0</v>
      </c>
      <c r="I1318" s="85" t="b">
        <v>0</v>
      </c>
      <c r="J1318" s="85" t="b">
        <v>0</v>
      </c>
      <c r="K1318" s="85" t="b">
        <v>0</v>
      </c>
      <c r="L1318" s="85" t="b">
        <v>0</v>
      </c>
    </row>
    <row r="1319" spans="1:12" ht="15">
      <c r="A1319" s="85" t="s">
        <v>4155</v>
      </c>
      <c r="B1319" s="85" t="s">
        <v>4156</v>
      </c>
      <c r="C1319" s="85">
        <v>4</v>
      </c>
      <c r="D1319" s="118">
        <v>0</v>
      </c>
      <c r="E1319" s="118">
        <v>1.1903316981702916</v>
      </c>
      <c r="F1319" s="85" t="s">
        <v>3891</v>
      </c>
      <c r="G1319" s="85" t="b">
        <v>0</v>
      </c>
      <c r="H1319" s="85" t="b">
        <v>0</v>
      </c>
      <c r="I1319" s="85" t="b">
        <v>0</v>
      </c>
      <c r="J1319" s="85" t="b">
        <v>0</v>
      </c>
      <c r="K1319" s="85" t="b">
        <v>1</v>
      </c>
      <c r="L1319" s="85" t="b">
        <v>0</v>
      </c>
    </row>
    <row r="1320" spans="1:12" ht="15">
      <c r="A1320" s="85" t="s">
        <v>4156</v>
      </c>
      <c r="B1320" s="85" t="s">
        <v>4157</v>
      </c>
      <c r="C1320" s="85">
        <v>4</v>
      </c>
      <c r="D1320" s="118">
        <v>0</v>
      </c>
      <c r="E1320" s="118">
        <v>1.1903316981702916</v>
      </c>
      <c r="F1320" s="85" t="s">
        <v>3891</v>
      </c>
      <c r="G1320" s="85" t="b">
        <v>0</v>
      </c>
      <c r="H1320" s="85" t="b">
        <v>1</v>
      </c>
      <c r="I1320" s="85" t="b">
        <v>0</v>
      </c>
      <c r="J1320" s="85" t="b">
        <v>0</v>
      </c>
      <c r="K1320" s="85" t="b">
        <v>0</v>
      </c>
      <c r="L1320" s="85" t="b">
        <v>0</v>
      </c>
    </row>
    <row r="1321" spans="1:12" ht="15">
      <c r="A1321" s="85" t="s">
        <v>4157</v>
      </c>
      <c r="B1321" s="85" t="s">
        <v>4158</v>
      </c>
      <c r="C1321" s="85">
        <v>4</v>
      </c>
      <c r="D1321" s="118">
        <v>0</v>
      </c>
      <c r="E1321" s="118">
        <v>1.1903316981702916</v>
      </c>
      <c r="F1321" s="85" t="s">
        <v>3891</v>
      </c>
      <c r="G1321" s="85" t="b">
        <v>0</v>
      </c>
      <c r="H1321" s="85" t="b">
        <v>0</v>
      </c>
      <c r="I1321" s="85" t="b">
        <v>0</v>
      </c>
      <c r="J1321" s="85" t="b">
        <v>0</v>
      </c>
      <c r="K1321" s="85" t="b">
        <v>1</v>
      </c>
      <c r="L1321" s="85" t="b">
        <v>0</v>
      </c>
    </row>
    <row r="1322" spans="1:12" ht="15">
      <c r="A1322" s="85" t="s">
        <v>4158</v>
      </c>
      <c r="B1322" s="85" t="s">
        <v>4159</v>
      </c>
      <c r="C1322" s="85">
        <v>4</v>
      </c>
      <c r="D1322" s="118">
        <v>0</v>
      </c>
      <c r="E1322" s="118">
        <v>1.1903316981702916</v>
      </c>
      <c r="F1322" s="85" t="s">
        <v>3891</v>
      </c>
      <c r="G1322" s="85" t="b">
        <v>0</v>
      </c>
      <c r="H1322" s="85" t="b">
        <v>1</v>
      </c>
      <c r="I1322" s="85" t="b">
        <v>0</v>
      </c>
      <c r="J1322" s="85" t="b">
        <v>0</v>
      </c>
      <c r="K1322" s="85" t="b">
        <v>0</v>
      </c>
      <c r="L1322" s="85" t="b">
        <v>0</v>
      </c>
    </row>
    <row r="1323" spans="1:12" ht="15">
      <c r="A1323" s="85" t="s">
        <v>4159</v>
      </c>
      <c r="B1323" s="85" t="s">
        <v>4160</v>
      </c>
      <c r="C1323" s="85">
        <v>4</v>
      </c>
      <c r="D1323" s="118">
        <v>0</v>
      </c>
      <c r="E1323" s="118">
        <v>1.1903316981702916</v>
      </c>
      <c r="F1323" s="85" t="s">
        <v>3891</v>
      </c>
      <c r="G1323" s="85" t="b">
        <v>0</v>
      </c>
      <c r="H1323" s="85" t="b">
        <v>0</v>
      </c>
      <c r="I1323" s="85" t="b">
        <v>0</v>
      </c>
      <c r="J1323" s="85" t="b">
        <v>0</v>
      </c>
      <c r="K1323" s="85" t="b">
        <v>0</v>
      </c>
      <c r="L1323" s="85" t="b">
        <v>0</v>
      </c>
    </row>
    <row r="1324" spans="1:12" ht="15">
      <c r="A1324" s="85" t="s">
        <v>4160</v>
      </c>
      <c r="B1324" s="85" t="s">
        <v>4161</v>
      </c>
      <c r="C1324" s="85">
        <v>4</v>
      </c>
      <c r="D1324" s="118">
        <v>0</v>
      </c>
      <c r="E1324" s="118">
        <v>1.1903316981702916</v>
      </c>
      <c r="F1324" s="85" t="s">
        <v>3891</v>
      </c>
      <c r="G1324" s="85" t="b">
        <v>0</v>
      </c>
      <c r="H1324" s="85" t="b">
        <v>0</v>
      </c>
      <c r="I1324" s="85" t="b">
        <v>0</v>
      </c>
      <c r="J1324" s="85" t="b">
        <v>0</v>
      </c>
      <c r="K1324" s="85" t="b">
        <v>0</v>
      </c>
      <c r="L1324" s="85" t="b">
        <v>0</v>
      </c>
    </row>
    <row r="1325" spans="1:12" ht="15">
      <c r="A1325" s="85" t="s">
        <v>4161</v>
      </c>
      <c r="B1325" s="85" t="s">
        <v>4951</v>
      </c>
      <c r="C1325" s="85">
        <v>4</v>
      </c>
      <c r="D1325" s="118">
        <v>0</v>
      </c>
      <c r="E1325" s="118">
        <v>1.1903316981702916</v>
      </c>
      <c r="F1325" s="85" t="s">
        <v>3891</v>
      </c>
      <c r="G1325" s="85" t="b">
        <v>0</v>
      </c>
      <c r="H1325" s="85" t="b">
        <v>0</v>
      </c>
      <c r="I1325" s="85" t="b">
        <v>0</v>
      </c>
      <c r="J1325" s="85" t="b">
        <v>0</v>
      </c>
      <c r="K1325" s="85" t="b">
        <v>0</v>
      </c>
      <c r="L1325" s="85" t="b">
        <v>0</v>
      </c>
    </row>
    <row r="1326" spans="1:12" ht="15">
      <c r="A1326" s="85" t="s">
        <v>4951</v>
      </c>
      <c r="B1326" s="85" t="s">
        <v>5008</v>
      </c>
      <c r="C1326" s="85">
        <v>4</v>
      </c>
      <c r="D1326" s="118">
        <v>0</v>
      </c>
      <c r="E1326" s="118">
        <v>1.1903316981702916</v>
      </c>
      <c r="F1326" s="85" t="s">
        <v>3891</v>
      </c>
      <c r="G1326" s="85" t="b">
        <v>0</v>
      </c>
      <c r="H1326" s="85" t="b">
        <v>0</v>
      </c>
      <c r="I1326" s="85" t="b">
        <v>0</v>
      </c>
      <c r="J1326" s="85" t="b">
        <v>0</v>
      </c>
      <c r="K1326" s="85" t="b">
        <v>0</v>
      </c>
      <c r="L1326" s="85" t="b">
        <v>0</v>
      </c>
    </row>
    <row r="1327" spans="1:12" ht="15">
      <c r="A1327" s="85" t="s">
        <v>271</v>
      </c>
      <c r="B1327" s="85" t="s">
        <v>4153</v>
      </c>
      <c r="C1327" s="85">
        <v>3</v>
      </c>
      <c r="D1327" s="118">
        <v>0.005679033482195452</v>
      </c>
      <c r="E1327" s="118">
        <v>1.3152704347785915</v>
      </c>
      <c r="F1327" s="85" t="s">
        <v>3891</v>
      </c>
      <c r="G1327" s="85" t="b">
        <v>0</v>
      </c>
      <c r="H1327" s="85" t="b">
        <v>0</v>
      </c>
      <c r="I1327" s="85" t="b">
        <v>0</v>
      </c>
      <c r="J1327" s="85" t="b">
        <v>0</v>
      </c>
      <c r="K1327" s="85" t="b">
        <v>0</v>
      </c>
      <c r="L1327" s="85" t="b">
        <v>0</v>
      </c>
    </row>
    <row r="1328" spans="1:12" ht="15">
      <c r="A1328" s="85" t="s">
        <v>5008</v>
      </c>
      <c r="B1328" s="85" t="s">
        <v>5076</v>
      </c>
      <c r="C1328" s="85">
        <v>3</v>
      </c>
      <c r="D1328" s="118">
        <v>0.005679033482195452</v>
      </c>
      <c r="E1328" s="118">
        <v>1.1903316981702914</v>
      </c>
      <c r="F1328" s="85" t="s">
        <v>3891</v>
      </c>
      <c r="G1328" s="85" t="b">
        <v>0</v>
      </c>
      <c r="H1328" s="85" t="b">
        <v>0</v>
      </c>
      <c r="I1328" s="85" t="b">
        <v>0</v>
      </c>
      <c r="J1328" s="85" t="b">
        <v>0</v>
      </c>
      <c r="K1328" s="85" t="b">
        <v>0</v>
      </c>
      <c r="L1328" s="85" t="b">
        <v>0</v>
      </c>
    </row>
    <row r="1329" spans="1:12" ht="15">
      <c r="A1329" s="85" t="s">
        <v>5400</v>
      </c>
      <c r="B1329" s="85" t="s">
        <v>4833</v>
      </c>
      <c r="C1329" s="85">
        <v>2</v>
      </c>
      <c r="D1329" s="118">
        <v>0</v>
      </c>
      <c r="E1329" s="118">
        <v>1.2174839442139063</v>
      </c>
      <c r="F1329" s="85" t="s">
        <v>3892</v>
      </c>
      <c r="G1329" s="85" t="b">
        <v>0</v>
      </c>
      <c r="H1329" s="85" t="b">
        <v>0</v>
      </c>
      <c r="I1329" s="85" t="b">
        <v>0</v>
      </c>
      <c r="J1329" s="85" t="b">
        <v>0</v>
      </c>
      <c r="K1329" s="85" t="b">
        <v>0</v>
      </c>
      <c r="L1329" s="85" t="b">
        <v>0</v>
      </c>
    </row>
    <row r="1330" spans="1:12" ht="15">
      <c r="A1330" s="85" t="s">
        <v>4833</v>
      </c>
      <c r="B1330" s="85" t="s">
        <v>910</v>
      </c>
      <c r="C1330" s="85">
        <v>2</v>
      </c>
      <c r="D1330" s="118">
        <v>0</v>
      </c>
      <c r="E1330" s="118">
        <v>1.2174839442139063</v>
      </c>
      <c r="F1330" s="85" t="s">
        <v>3892</v>
      </c>
      <c r="G1330" s="85" t="b">
        <v>0</v>
      </c>
      <c r="H1330" s="85" t="b">
        <v>0</v>
      </c>
      <c r="I1330" s="85" t="b">
        <v>0</v>
      </c>
      <c r="J1330" s="85" t="b">
        <v>0</v>
      </c>
      <c r="K1330" s="85" t="b">
        <v>0</v>
      </c>
      <c r="L1330" s="85" t="b">
        <v>0</v>
      </c>
    </row>
    <row r="1331" spans="1:12" ht="15">
      <c r="A1331" s="85" t="s">
        <v>910</v>
      </c>
      <c r="B1331" s="85" t="s">
        <v>448</v>
      </c>
      <c r="C1331" s="85">
        <v>2</v>
      </c>
      <c r="D1331" s="118">
        <v>0</v>
      </c>
      <c r="E1331" s="118">
        <v>1.2174839442139063</v>
      </c>
      <c r="F1331" s="85" t="s">
        <v>3892</v>
      </c>
      <c r="G1331" s="85" t="b">
        <v>0</v>
      </c>
      <c r="H1331" s="85" t="b">
        <v>0</v>
      </c>
      <c r="I1331" s="85" t="b">
        <v>0</v>
      </c>
      <c r="J1331" s="85" t="b">
        <v>0</v>
      </c>
      <c r="K1331" s="85" t="b">
        <v>0</v>
      </c>
      <c r="L1331" s="85" t="b">
        <v>0</v>
      </c>
    </row>
    <row r="1332" spans="1:12" ht="15">
      <c r="A1332" s="85" t="s">
        <v>448</v>
      </c>
      <c r="B1332" s="85" t="s">
        <v>5401</v>
      </c>
      <c r="C1332" s="85">
        <v>2</v>
      </c>
      <c r="D1332" s="118">
        <v>0</v>
      </c>
      <c r="E1332" s="118">
        <v>1.2174839442139063</v>
      </c>
      <c r="F1332" s="85" t="s">
        <v>3892</v>
      </c>
      <c r="G1332" s="85" t="b">
        <v>0</v>
      </c>
      <c r="H1332" s="85" t="b">
        <v>0</v>
      </c>
      <c r="I1332" s="85" t="b">
        <v>0</v>
      </c>
      <c r="J1332" s="85" t="b">
        <v>0</v>
      </c>
      <c r="K1332" s="85" t="b">
        <v>0</v>
      </c>
      <c r="L1332" s="85" t="b">
        <v>0</v>
      </c>
    </row>
    <row r="1333" spans="1:12" ht="15">
      <c r="A1333" s="85" t="s">
        <v>5401</v>
      </c>
      <c r="B1333" s="85" t="s">
        <v>4872</v>
      </c>
      <c r="C1333" s="85">
        <v>2</v>
      </c>
      <c r="D1333" s="118">
        <v>0</v>
      </c>
      <c r="E1333" s="118">
        <v>1.0413926851582251</v>
      </c>
      <c r="F1333" s="85" t="s">
        <v>3892</v>
      </c>
      <c r="G1333" s="85" t="b">
        <v>0</v>
      </c>
      <c r="H1333" s="85" t="b">
        <v>0</v>
      </c>
      <c r="I1333" s="85" t="b">
        <v>0</v>
      </c>
      <c r="J1333" s="85" t="b">
        <v>0</v>
      </c>
      <c r="K1333" s="85" t="b">
        <v>0</v>
      </c>
      <c r="L1333" s="85" t="b">
        <v>0</v>
      </c>
    </row>
    <row r="1334" spans="1:12" ht="15">
      <c r="A1334" s="85" t="s">
        <v>4872</v>
      </c>
      <c r="B1334" s="85" t="s">
        <v>5402</v>
      </c>
      <c r="C1334" s="85">
        <v>2</v>
      </c>
      <c r="D1334" s="118">
        <v>0</v>
      </c>
      <c r="E1334" s="118">
        <v>1.0413926851582251</v>
      </c>
      <c r="F1334" s="85" t="s">
        <v>3892</v>
      </c>
      <c r="G1334" s="85" t="b">
        <v>0</v>
      </c>
      <c r="H1334" s="85" t="b">
        <v>0</v>
      </c>
      <c r="I1334" s="85" t="b">
        <v>0</v>
      </c>
      <c r="J1334" s="85" t="b">
        <v>0</v>
      </c>
      <c r="K1334" s="85" t="b">
        <v>0</v>
      </c>
      <c r="L1334" s="85" t="b">
        <v>0</v>
      </c>
    </row>
    <row r="1335" spans="1:12" ht="15">
      <c r="A1335" s="85" t="s">
        <v>5402</v>
      </c>
      <c r="B1335" s="85" t="s">
        <v>5178</v>
      </c>
      <c r="C1335" s="85">
        <v>2</v>
      </c>
      <c r="D1335" s="118">
        <v>0</v>
      </c>
      <c r="E1335" s="118">
        <v>1.2174839442139063</v>
      </c>
      <c r="F1335" s="85" t="s">
        <v>3892</v>
      </c>
      <c r="G1335" s="85" t="b">
        <v>0</v>
      </c>
      <c r="H1335" s="85" t="b">
        <v>0</v>
      </c>
      <c r="I1335" s="85" t="b">
        <v>0</v>
      </c>
      <c r="J1335" s="85" t="b">
        <v>0</v>
      </c>
      <c r="K1335" s="85" t="b">
        <v>0</v>
      </c>
      <c r="L1335" s="85" t="b">
        <v>0</v>
      </c>
    </row>
    <row r="1336" spans="1:12" ht="15">
      <c r="A1336" s="85" t="s">
        <v>5178</v>
      </c>
      <c r="B1336" s="85" t="s">
        <v>4108</v>
      </c>
      <c r="C1336" s="85">
        <v>2</v>
      </c>
      <c r="D1336" s="118">
        <v>0</v>
      </c>
      <c r="E1336" s="118">
        <v>1.2174839442139063</v>
      </c>
      <c r="F1336" s="85" t="s">
        <v>3892</v>
      </c>
      <c r="G1336" s="85" t="b">
        <v>0</v>
      </c>
      <c r="H1336" s="85" t="b">
        <v>0</v>
      </c>
      <c r="I1336" s="85" t="b">
        <v>0</v>
      </c>
      <c r="J1336" s="85" t="b">
        <v>1</v>
      </c>
      <c r="K1336" s="85" t="b">
        <v>0</v>
      </c>
      <c r="L1336" s="85" t="b">
        <v>0</v>
      </c>
    </row>
    <row r="1337" spans="1:12" ht="15">
      <c r="A1337" s="85" t="s">
        <v>4108</v>
      </c>
      <c r="B1337" s="85" t="s">
        <v>5027</v>
      </c>
      <c r="C1337" s="85">
        <v>2</v>
      </c>
      <c r="D1337" s="118">
        <v>0</v>
      </c>
      <c r="E1337" s="118">
        <v>1.2174839442139063</v>
      </c>
      <c r="F1337" s="85" t="s">
        <v>3892</v>
      </c>
      <c r="G1337" s="85" t="b">
        <v>1</v>
      </c>
      <c r="H1337" s="85" t="b">
        <v>0</v>
      </c>
      <c r="I1337" s="85" t="b">
        <v>0</v>
      </c>
      <c r="J1337" s="85" t="b">
        <v>0</v>
      </c>
      <c r="K1337" s="85" t="b">
        <v>0</v>
      </c>
      <c r="L1337" s="85" t="b">
        <v>0</v>
      </c>
    </row>
    <row r="1338" spans="1:12" ht="15">
      <c r="A1338" s="85" t="s">
        <v>5027</v>
      </c>
      <c r="B1338" s="85" t="s">
        <v>4010</v>
      </c>
      <c r="C1338" s="85">
        <v>2</v>
      </c>
      <c r="D1338" s="118">
        <v>0</v>
      </c>
      <c r="E1338" s="118">
        <v>1.2174839442139063</v>
      </c>
      <c r="F1338" s="85" t="s">
        <v>3892</v>
      </c>
      <c r="G1338" s="85" t="b">
        <v>0</v>
      </c>
      <c r="H1338" s="85" t="b">
        <v>0</v>
      </c>
      <c r="I1338" s="85" t="b">
        <v>0</v>
      </c>
      <c r="J1338" s="85" t="b">
        <v>0</v>
      </c>
      <c r="K1338" s="85" t="b">
        <v>0</v>
      </c>
      <c r="L1338" s="85" t="b">
        <v>0</v>
      </c>
    </row>
    <row r="1339" spans="1:12" ht="15">
      <c r="A1339" s="85" t="s">
        <v>4010</v>
      </c>
      <c r="B1339" s="85" t="s">
        <v>4965</v>
      </c>
      <c r="C1339" s="85">
        <v>2</v>
      </c>
      <c r="D1339" s="118">
        <v>0</v>
      </c>
      <c r="E1339" s="118">
        <v>1.2174839442139063</v>
      </c>
      <c r="F1339" s="85" t="s">
        <v>3892</v>
      </c>
      <c r="G1339" s="85" t="b">
        <v>0</v>
      </c>
      <c r="H1339" s="85" t="b">
        <v>0</v>
      </c>
      <c r="I1339" s="85" t="b">
        <v>0</v>
      </c>
      <c r="J1339" s="85" t="b">
        <v>0</v>
      </c>
      <c r="K1339" s="85" t="b">
        <v>0</v>
      </c>
      <c r="L1339" s="85" t="b">
        <v>0</v>
      </c>
    </row>
    <row r="1340" spans="1:12" ht="15">
      <c r="A1340" s="85" t="s">
        <v>5439</v>
      </c>
      <c r="B1340" s="85" t="s">
        <v>439</v>
      </c>
      <c r="C1340" s="85">
        <v>2</v>
      </c>
      <c r="D1340" s="118">
        <v>0.007656141698073097</v>
      </c>
      <c r="E1340" s="118">
        <v>1.3324384599156054</v>
      </c>
      <c r="F1340" s="85" t="s">
        <v>3893</v>
      </c>
      <c r="G1340" s="85" t="b">
        <v>0</v>
      </c>
      <c r="H1340" s="85" t="b">
        <v>0</v>
      </c>
      <c r="I1340" s="85" t="b">
        <v>0</v>
      </c>
      <c r="J1340" s="85" t="b">
        <v>0</v>
      </c>
      <c r="K1340" s="85" t="b">
        <v>0</v>
      </c>
      <c r="L1340" s="85" t="b">
        <v>0</v>
      </c>
    </row>
    <row r="1341" spans="1:12" ht="15">
      <c r="A1341" s="85" t="s">
        <v>439</v>
      </c>
      <c r="B1341" s="85" t="s">
        <v>5013</v>
      </c>
      <c r="C1341" s="85">
        <v>2</v>
      </c>
      <c r="D1341" s="118">
        <v>0.007656141698073097</v>
      </c>
      <c r="E1341" s="118">
        <v>1.3324384599156054</v>
      </c>
      <c r="F1341" s="85" t="s">
        <v>3893</v>
      </c>
      <c r="G1341" s="85" t="b">
        <v>0</v>
      </c>
      <c r="H1341" s="85" t="b">
        <v>0</v>
      </c>
      <c r="I1341" s="85" t="b">
        <v>0</v>
      </c>
      <c r="J1341" s="85" t="b">
        <v>0</v>
      </c>
      <c r="K1341" s="85" t="b">
        <v>0</v>
      </c>
      <c r="L1341" s="85" t="b">
        <v>0</v>
      </c>
    </row>
    <row r="1342" spans="1:12" ht="15">
      <c r="A1342" s="85" t="s">
        <v>5013</v>
      </c>
      <c r="B1342" s="85" t="s">
        <v>5174</v>
      </c>
      <c r="C1342" s="85">
        <v>2</v>
      </c>
      <c r="D1342" s="118">
        <v>0.007656141698073097</v>
      </c>
      <c r="E1342" s="118">
        <v>1.3324384599156054</v>
      </c>
      <c r="F1342" s="85" t="s">
        <v>3893</v>
      </c>
      <c r="G1342" s="85" t="b">
        <v>0</v>
      </c>
      <c r="H1342" s="85" t="b">
        <v>0</v>
      </c>
      <c r="I1342" s="85" t="b">
        <v>0</v>
      </c>
      <c r="J1342" s="85" t="b">
        <v>0</v>
      </c>
      <c r="K1342" s="85" t="b">
        <v>0</v>
      </c>
      <c r="L1342" s="85" t="b">
        <v>0</v>
      </c>
    </row>
    <row r="1343" spans="1:12" ht="15">
      <c r="A1343" s="85" t="s">
        <v>5174</v>
      </c>
      <c r="B1343" s="85" t="s">
        <v>4112</v>
      </c>
      <c r="C1343" s="85">
        <v>2</v>
      </c>
      <c r="D1343" s="118">
        <v>0.007656141698073097</v>
      </c>
      <c r="E1343" s="118">
        <v>1.156347200859924</v>
      </c>
      <c r="F1343" s="85" t="s">
        <v>3893</v>
      </c>
      <c r="G1343" s="85" t="b">
        <v>0</v>
      </c>
      <c r="H1343" s="85" t="b">
        <v>0</v>
      </c>
      <c r="I1343" s="85" t="b">
        <v>0</v>
      </c>
      <c r="J1343" s="85" t="b">
        <v>1</v>
      </c>
      <c r="K1343" s="85" t="b">
        <v>0</v>
      </c>
      <c r="L1343" s="85" t="b">
        <v>0</v>
      </c>
    </row>
    <row r="1344" spans="1:12" ht="15">
      <c r="A1344" s="85" t="s">
        <v>4112</v>
      </c>
      <c r="B1344" s="85" t="s">
        <v>438</v>
      </c>
      <c r="C1344" s="85">
        <v>2</v>
      </c>
      <c r="D1344" s="118">
        <v>0.007656141698073097</v>
      </c>
      <c r="E1344" s="118">
        <v>0.9802559418042428</v>
      </c>
      <c r="F1344" s="85" t="s">
        <v>3893</v>
      </c>
      <c r="G1344" s="85" t="b">
        <v>1</v>
      </c>
      <c r="H1344" s="85" t="b">
        <v>0</v>
      </c>
      <c r="I1344" s="85" t="b">
        <v>0</v>
      </c>
      <c r="J1344" s="85" t="b">
        <v>0</v>
      </c>
      <c r="K1344" s="85" t="b">
        <v>0</v>
      </c>
      <c r="L1344" s="85" t="b">
        <v>0</v>
      </c>
    </row>
    <row r="1345" spans="1:12" ht="15">
      <c r="A1345" s="85" t="s">
        <v>438</v>
      </c>
      <c r="B1345" s="85" t="s">
        <v>5197</v>
      </c>
      <c r="C1345" s="85">
        <v>2</v>
      </c>
      <c r="D1345" s="118">
        <v>0.007656141698073097</v>
      </c>
      <c r="E1345" s="118">
        <v>0.9802559418042428</v>
      </c>
      <c r="F1345" s="85" t="s">
        <v>3893</v>
      </c>
      <c r="G1345" s="85" t="b">
        <v>0</v>
      </c>
      <c r="H1345" s="85" t="b">
        <v>0</v>
      </c>
      <c r="I1345" s="85" t="b">
        <v>0</v>
      </c>
      <c r="J1345" s="85" t="b">
        <v>0</v>
      </c>
      <c r="K1345" s="85" t="b">
        <v>0</v>
      </c>
      <c r="L1345" s="85" t="b">
        <v>0</v>
      </c>
    </row>
    <row r="1346" spans="1:12" ht="15">
      <c r="A1346" s="85" t="s">
        <v>5197</v>
      </c>
      <c r="B1346" s="85" t="s">
        <v>4946</v>
      </c>
      <c r="C1346" s="85">
        <v>2</v>
      </c>
      <c r="D1346" s="118">
        <v>0.007656141698073097</v>
      </c>
      <c r="E1346" s="118">
        <v>1.156347200859924</v>
      </c>
      <c r="F1346" s="85" t="s">
        <v>3893</v>
      </c>
      <c r="G1346" s="85" t="b">
        <v>0</v>
      </c>
      <c r="H1346" s="85" t="b">
        <v>0</v>
      </c>
      <c r="I1346" s="85" t="b">
        <v>0</v>
      </c>
      <c r="J1346" s="85" t="b">
        <v>0</v>
      </c>
      <c r="K1346" s="85" t="b">
        <v>0</v>
      </c>
      <c r="L1346" s="85" t="b">
        <v>0</v>
      </c>
    </row>
    <row r="1347" spans="1:12" ht="15">
      <c r="A1347" s="85" t="s">
        <v>4946</v>
      </c>
      <c r="B1347" s="85" t="s">
        <v>5184</v>
      </c>
      <c r="C1347" s="85">
        <v>2</v>
      </c>
      <c r="D1347" s="118">
        <v>0.007656141698073097</v>
      </c>
      <c r="E1347" s="118">
        <v>1.3324384599156054</v>
      </c>
      <c r="F1347" s="85" t="s">
        <v>3893</v>
      </c>
      <c r="G1347" s="85" t="b">
        <v>0</v>
      </c>
      <c r="H1347" s="85" t="b">
        <v>0</v>
      </c>
      <c r="I1347" s="85" t="b">
        <v>0</v>
      </c>
      <c r="J1347" s="85" t="b">
        <v>0</v>
      </c>
      <c r="K1347" s="85" t="b">
        <v>0</v>
      </c>
      <c r="L1347" s="85" t="b">
        <v>0</v>
      </c>
    </row>
    <row r="1348" spans="1:12" ht="15">
      <c r="A1348" s="85" t="s">
        <v>5140</v>
      </c>
      <c r="B1348" s="85" t="s">
        <v>5087</v>
      </c>
      <c r="C1348" s="85">
        <v>2</v>
      </c>
      <c r="D1348" s="118">
        <v>0.007656141698073097</v>
      </c>
      <c r="E1348" s="118">
        <v>1.3324384599156054</v>
      </c>
      <c r="F1348" s="85" t="s">
        <v>3893</v>
      </c>
      <c r="G1348" s="85" t="b">
        <v>0</v>
      </c>
      <c r="H1348" s="85" t="b">
        <v>0</v>
      </c>
      <c r="I1348" s="85" t="b">
        <v>0</v>
      </c>
      <c r="J1348" s="85" t="b">
        <v>0</v>
      </c>
      <c r="K1348" s="85" t="b">
        <v>0</v>
      </c>
      <c r="L1348" s="85" t="b">
        <v>0</v>
      </c>
    </row>
    <row r="1349" spans="1:12" ht="15">
      <c r="A1349" s="85" t="s">
        <v>4856</v>
      </c>
      <c r="B1349" s="85" t="s">
        <v>4908</v>
      </c>
      <c r="C1349" s="85">
        <v>3</v>
      </c>
      <c r="D1349" s="118">
        <v>0.00996742975786875</v>
      </c>
      <c r="E1349" s="118">
        <v>1.2218487496163564</v>
      </c>
      <c r="F1349" s="85" t="s">
        <v>3894</v>
      </c>
      <c r="G1349" s="85" t="b">
        <v>0</v>
      </c>
      <c r="H1349" s="85" t="b">
        <v>0</v>
      </c>
      <c r="I1349" s="85" t="b">
        <v>0</v>
      </c>
      <c r="J1349" s="85" t="b">
        <v>0</v>
      </c>
      <c r="K1349" s="85" t="b">
        <v>0</v>
      </c>
      <c r="L1349" s="85" t="b">
        <v>0</v>
      </c>
    </row>
    <row r="1350" spans="1:12" ht="15">
      <c r="A1350" s="85" t="s">
        <v>4140</v>
      </c>
      <c r="B1350" s="85" t="s">
        <v>4092</v>
      </c>
      <c r="C1350" s="85">
        <v>2</v>
      </c>
      <c r="D1350" s="118">
        <v>0.006644953171912499</v>
      </c>
      <c r="E1350" s="118">
        <v>1.3979400086720377</v>
      </c>
      <c r="F1350" s="85" t="s">
        <v>3894</v>
      </c>
      <c r="G1350" s="85" t="b">
        <v>0</v>
      </c>
      <c r="H1350" s="85" t="b">
        <v>0</v>
      </c>
      <c r="I1350" s="85" t="b">
        <v>0</v>
      </c>
      <c r="J1350" s="85" t="b">
        <v>0</v>
      </c>
      <c r="K1350" s="85" t="b">
        <v>0</v>
      </c>
      <c r="L1350" s="85" t="b">
        <v>0</v>
      </c>
    </row>
    <row r="1351" spans="1:12" ht="15">
      <c r="A1351" s="85" t="s">
        <v>4092</v>
      </c>
      <c r="B1351" s="85" t="s">
        <v>4919</v>
      </c>
      <c r="C1351" s="85">
        <v>2</v>
      </c>
      <c r="D1351" s="118">
        <v>0.006644953171912499</v>
      </c>
      <c r="E1351" s="118">
        <v>1.3979400086720377</v>
      </c>
      <c r="F1351" s="85" t="s">
        <v>3894</v>
      </c>
      <c r="G1351" s="85" t="b">
        <v>0</v>
      </c>
      <c r="H1351" s="85" t="b">
        <v>0</v>
      </c>
      <c r="I1351" s="85" t="b">
        <v>0</v>
      </c>
      <c r="J1351" s="85" t="b">
        <v>0</v>
      </c>
      <c r="K1351" s="85" t="b">
        <v>0</v>
      </c>
      <c r="L1351" s="85" t="b">
        <v>0</v>
      </c>
    </row>
    <row r="1352" spans="1:12" ht="15">
      <c r="A1352" s="85" t="s">
        <v>4919</v>
      </c>
      <c r="B1352" s="85" t="s">
        <v>4013</v>
      </c>
      <c r="C1352" s="85">
        <v>2</v>
      </c>
      <c r="D1352" s="118">
        <v>0.006644953171912499</v>
      </c>
      <c r="E1352" s="118">
        <v>1.3979400086720377</v>
      </c>
      <c r="F1352" s="85" t="s">
        <v>3894</v>
      </c>
      <c r="G1352" s="85" t="b">
        <v>0</v>
      </c>
      <c r="H1352" s="85" t="b">
        <v>0</v>
      </c>
      <c r="I1352" s="85" t="b">
        <v>0</v>
      </c>
      <c r="J1352" s="85" t="b">
        <v>0</v>
      </c>
      <c r="K1352" s="85" t="b">
        <v>0</v>
      </c>
      <c r="L1352" s="85" t="b">
        <v>0</v>
      </c>
    </row>
    <row r="1353" spans="1:12" ht="15">
      <c r="A1353" s="85" t="s">
        <v>4013</v>
      </c>
      <c r="B1353" s="85" t="s">
        <v>4846</v>
      </c>
      <c r="C1353" s="85">
        <v>2</v>
      </c>
      <c r="D1353" s="118">
        <v>0.006644953171912499</v>
      </c>
      <c r="E1353" s="118">
        <v>1.3979400086720377</v>
      </c>
      <c r="F1353" s="85" t="s">
        <v>3894</v>
      </c>
      <c r="G1353" s="85" t="b">
        <v>0</v>
      </c>
      <c r="H1353" s="85" t="b">
        <v>0</v>
      </c>
      <c r="I1353" s="85" t="b">
        <v>0</v>
      </c>
      <c r="J1353" s="85" t="b">
        <v>0</v>
      </c>
      <c r="K1353" s="85" t="b">
        <v>0</v>
      </c>
      <c r="L1353" s="85" t="b">
        <v>0</v>
      </c>
    </row>
    <row r="1354" spans="1:12" ht="15">
      <c r="A1354" s="85" t="s">
        <v>4846</v>
      </c>
      <c r="B1354" s="85" t="s">
        <v>5465</v>
      </c>
      <c r="C1354" s="85">
        <v>2</v>
      </c>
      <c r="D1354" s="118">
        <v>0.006644953171912499</v>
      </c>
      <c r="E1354" s="118">
        <v>1.3979400086720377</v>
      </c>
      <c r="F1354" s="85" t="s">
        <v>3894</v>
      </c>
      <c r="G1354" s="85" t="b">
        <v>0</v>
      </c>
      <c r="H1354" s="85" t="b">
        <v>0</v>
      </c>
      <c r="I1354" s="85" t="b">
        <v>0</v>
      </c>
      <c r="J1354" s="85" t="b">
        <v>0</v>
      </c>
      <c r="K1354" s="85" t="b">
        <v>0</v>
      </c>
      <c r="L1354" s="85" t="b">
        <v>0</v>
      </c>
    </row>
    <row r="1355" spans="1:12" ht="15">
      <c r="A1355" s="85" t="s">
        <v>5465</v>
      </c>
      <c r="B1355" s="85" t="s">
        <v>425</v>
      </c>
      <c r="C1355" s="85">
        <v>2</v>
      </c>
      <c r="D1355" s="118">
        <v>0.006644953171912499</v>
      </c>
      <c r="E1355" s="118">
        <v>1.3979400086720377</v>
      </c>
      <c r="F1355" s="85" t="s">
        <v>3894</v>
      </c>
      <c r="G1355" s="85" t="b">
        <v>0</v>
      </c>
      <c r="H1355" s="85" t="b">
        <v>0</v>
      </c>
      <c r="I1355" s="85" t="b">
        <v>0</v>
      </c>
      <c r="J1355" s="85" t="b">
        <v>0</v>
      </c>
      <c r="K1355" s="85" t="b">
        <v>0</v>
      </c>
      <c r="L1355" s="85" t="b">
        <v>0</v>
      </c>
    </row>
    <row r="1356" spans="1:12" ht="15">
      <c r="A1356" s="85" t="s">
        <v>425</v>
      </c>
      <c r="B1356" s="85" t="s">
        <v>5466</v>
      </c>
      <c r="C1356" s="85">
        <v>2</v>
      </c>
      <c r="D1356" s="118">
        <v>0.006644953171912499</v>
      </c>
      <c r="E1356" s="118">
        <v>1.3979400086720377</v>
      </c>
      <c r="F1356" s="85" t="s">
        <v>3894</v>
      </c>
      <c r="G1356" s="85" t="b">
        <v>0</v>
      </c>
      <c r="H1356" s="85" t="b">
        <v>0</v>
      </c>
      <c r="I1356" s="85" t="b">
        <v>0</v>
      </c>
      <c r="J1356" s="85" t="b">
        <v>0</v>
      </c>
      <c r="K1356" s="85" t="b">
        <v>0</v>
      </c>
      <c r="L1356" s="85" t="b">
        <v>0</v>
      </c>
    </row>
    <row r="1357" spans="1:12" ht="15">
      <c r="A1357" s="85" t="s">
        <v>5466</v>
      </c>
      <c r="B1357" s="85" t="s">
        <v>424</v>
      </c>
      <c r="C1357" s="85">
        <v>2</v>
      </c>
      <c r="D1357" s="118">
        <v>0.006644953171912499</v>
      </c>
      <c r="E1357" s="118">
        <v>1.3979400086720377</v>
      </c>
      <c r="F1357" s="85" t="s">
        <v>3894</v>
      </c>
      <c r="G1357" s="85" t="b">
        <v>0</v>
      </c>
      <c r="H1357" s="85" t="b">
        <v>0</v>
      </c>
      <c r="I1357" s="85" t="b">
        <v>0</v>
      </c>
      <c r="J1357" s="85" t="b">
        <v>0</v>
      </c>
      <c r="K1357" s="85" t="b">
        <v>0</v>
      </c>
      <c r="L1357" s="85" t="b">
        <v>0</v>
      </c>
    </row>
    <row r="1358" spans="1:12" ht="15">
      <c r="A1358" s="85" t="s">
        <v>424</v>
      </c>
      <c r="B1358" s="85" t="s">
        <v>5102</v>
      </c>
      <c r="C1358" s="85">
        <v>2</v>
      </c>
      <c r="D1358" s="118">
        <v>0.006644953171912499</v>
      </c>
      <c r="E1358" s="118">
        <v>1.3979400086720377</v>
      </c>
      <c r="F1358" s="85" t="s">
        <v>3894</v>
      </c>
      <c r="G1358" s="85" t="b">
        <v>0</v>
      </c>
      <c r="H1358" s="85" t="b">
        <v>0</v>
      </c>
      <c r="I1358" s="85" t="b">
        <v>0</v>
      </c>
      <c r="J1358" s="85" t="b">
        <v>0</v>
      </c>
      <c r="K1358" s="85" t="b">
        <v>0</v>
      </c>
      <c r="L1358" s="85" t="b">
        <v>0</v>
      </c>
    </row>
    <row r="1359" spans="1:12" ht="15">
      <c r="A1359" s="85" t="s">
        <v>5102</v>
      </c>
      <c r="B1359" s="85" t="s">
        <v>4922</v>
      </c>
      <c r="C1359" s="85">
        <v>2</v>
      </c>
      <c r="D1359" s="118">
        <v>0.006644953171912499</v>
      </c>
      <c r="E1359" s="118">
        <v>1.3979400086720377</v>
      </c>
      <c r="F1359" s="85" t="s">
        <v>3894</v>
      </c>
      <c r="G1359" s="85" t="b">
        <v>0</v>
      </c>
      <c r="H1359" s="85" t="b">
        <v>0</v>
      </c>
      <c r="I1359" s="85" t="b">
        <v>0</v>
      </c>
      <c r="J1359" s="85" t="b">
        <v>0</v>
      </c>
      <c r="K1359" s="85" t="b">
        <v>0</v>
      </c>
      <c r="L1359" s="85" t="b">
        <v>0</v>
      </c>
    </row>
    <row r="1360" spans="1:12" ht="15">
      <c r="A1360" s="85" t="s">
        <v>4922</v>
      </c>
      <c r="B1360" s="85" t="s">
        <v>4856</v>
      </c>
      <c r="C1360" s="85">
        <v>2</v>
      </c>
      <c r="D1360" s="118">
        <v>0.006644953171912499</v>
      </c>
      <c r="E1360" s="118">
        <v>1.2218487496163564</v>
      </c>
      <c r="F1360" s="85" t="s">
        <v>3894</v>
      </c>
      <c r="G1360" s="85" t="b">
        <v>0</v>
      </c>
      <c r="H1360" s="85" t="b">
        <v>0</v>
      </c>
      <c r="I1360" s="85" t="b">
        <v>0</v>
      </c>
      <c r="J1360" s="85" t="b">
        <v>0</v>
      </c>
      <c r="K1360" s="85" t="b">
        <v>0</v>
      </c>
      <c r="L1360" s="85" t="b">
        <v>0</v>
      </c>
    </row>
    <row r="1361" spans="1:12" ht="15">
      <c r="A1361" s="85" t="s">
        <v>4875</v>
      </c>
      <c r="B1361" s="85" t="s">
        <v>4141</v>
      </c>
      <c r="C1361" s="85">
        <v>3</v>
      </c>
      <c r="D1361" s="118">
        <v>0.010910594243427364</v>
      </c>
      <c r="E1361" s="118">
        <v>1.271066772286538</v>
      </c>
      <c r="F1361" s="85" t="s">
        <v>3895</v>
      </c>
      <c r="G1361" s="85" t="b">
        <v>0</v>
      </c>
      <c r="H1361" s="85" t="b">
        <v>0</v>
      </c>
      <c r="I1361" s="85" t="b">
        <v>0</v>
      </c>
      <c r="J1361" s="85" t="b">
        <v>0</v>
      </c>
      <c r="K1361" s="85" t="b">
        <v>0</v>
      </c>
      <c r="L1361" s="85" t="b">
        <v>0</v>
      </c>
    </row>
    <row r="1362" spans="1:12" ht="15">
      <c r="A1362" s="85" t="s">
        <v>4141</v>
      </c>
      <c r="B1362" s="85" t="s">
        <v>1998</v>
      </c>
      <c r="C1362" s="85">
        <v>3</v>
      </c>
      <c r="D1362" s="118">
        <v>0.010910594243427364</v>
      </c>
      <c r="E1362" s="118">
        <v>1.271066772286538</v>
      </c>
      <c r="F1362" s="85" t="s">
        <v>3895</v>
      </c>
      <c r="G1362" s="85" t="b">
        <v>0</v>
      </c>
      <c r="H1362" s="85" t="b">
        <v>0</v>
      </c>
      <c r="I1362" s="85" t="b">
        <v>0</v>
      </c>
      <c r="J1362" s="85" t="b">
        <v>0</v>
      </c>
      <c r="K1362" s="85" t="b">
        <v>0</v>
      </c>
      <c r="L1362" s="85" t="b">
        <v>0</v>
      </c>
    </row>
    <row r="1363" spans="1:12" ht="15">
      <c r="A1363" s="85" t="s">
        <v>1998</v>
      </c>
      <c r="B1363" s="85" t="s">
        <v>5028</v>
      </c>
      <c r="C1363" s="85">
        <v>3</v>
      </c>
      <c r="D1363" s="118">
        <v>0.010910594243427364</v>
      </c>
      <c r="E1363" s="118">
        <v>1.271066772286538</v>
      </c>
      <c r="F1363" s="85" t="s">
        <v>3895</v>
      </c>
      <c r="G1363" s="85" t="b">
        <v>0</v>
      </c>
      <c r="H1363" s="85" t="b">
        <v>0</v>
      </c>
      <c r="I1363" s="85" t="b">
        <v>0</v>
      </c>
      <c r="J1363" s="85" t="b">
        <v>0</v>
      </c>
      <c r="K1363" s="85" t="b">
        <v>0</v>
      </c>
      <c r="L1363" s="85" t="b">
        <v>0</v>
      </c>
    </row>
    <row r="1364" spans="1:12" ht="15">
      <c r="A1364" s="85" t="s">
        <v>5028</v>
      </c>
      <c r="B1364" s="85" t="s">
        <v>4013</v>
      </c>
      <c r="C1364" s="85">
        <v>3</v>
      </c>
      <c r="D1364" s="118">
        <v>0.010910594243427364</v>
      </c>
      <c r="E1364" s="118">
        <v>1.271066772286538</v>
      </c>
      <c r="F1364" s="85" t="s">
        <v>3895</v>
      </c>
      <c r="G1364" s="85" t="b">
        <v>0</v>
      </c>
      <c r="H1364" s="85" t="b">
        <v>0</v>
      </c>
      <c r="I1364" s="85" t="b">
        <v>0</v>
      </c>
      <c r="J1364" s="85" t="b">
        <v>0</v>
      </c>
      <c r="K1364" s="85" t="b">
        <v>0</v>
      </c>
      <c r="L1364" s="85" t="b">
        <v>0</v>
      </c>
    </row>
    <row r="1365" spans="1:12" ht="15">
      <c r="A1365" s="85" t="s">
        <v>4013</v>
      </c>
      <c r="B1365" s="85" t="s">
        <v>4876</v>
      </c>
      <c r="C1365" s="85">
        <v>3</v>
      </c>
      <c r="D1365" s="118">
        <v>0.010910594243427364</v>
      </c>
      <c r="E1365" s="118">
        <v>1.271066772286538</v>
      </c>
      <c r="F1365" s="85" t="s">
        <v>3895</v>
      </c>
      <c r="G1365" s="85" t="b">
        <v>0</v>
      </c>
      <c r="H1365" s="85" t="b">
        <v>0</v>
      </c>
      <c r="I1365" s="85" t="b">
        <v>0</v>
      </c>
      <c r="J1365" s="85" t="b">
        <v>0</v>
      </c>
      <c r="K1365" s="85" t="b">
        <v>0</v>
      </c>
      <c r="L1365" s="85" t="b">
        <v>0</v>
      </c>
    </row>
    <row r="1366" spans="1:12" ht="15">
      <c r="A1366" s="85" t="s">
        <v>4876</v>
      </c>
      <c r="B1366" s="85" t="s">
        <v>5119</v>
      </c>
      <c r="C1366" s="85">
        <v>3</v>
      </c>
      <c r="D1366" s="118">
        <v>0.010910594243427364</v>
      </c>
      <c r="E1366" s="118">
        <v>1.271066772286538</v>
      </c>
      <c r="F1366" s="85" t="s">
        <v>3895</v>
      </c>
      <c r="G1366" s="85" t="b">
        <v>0</v>
      </c>
      <c r="H1366" s="85" t="b">
        <v>0</v>
      </c>
      <c r="I1366" s="85" t="b">
        <v>0</v>
      </c>
      <c r="J1366" s="85" t="b">
        <v>0</v>
      </c>
      <c r="K1366" s="85" t="b">
        <v>0</v>
      </c>
      <c r="L1366" s="85" t="b">
        <v>0</v>
      </c>
    </row>
    <row r="1367" spans="1:12" ht="15">
      <c r="A1367" s="85" t="s">
        <v>5119</v>
      </c>
      <c r="B1367" s="85" t="s">
        <v>4877</v>
      </c>
      <c r="C1367" s="85">
        <v>3</v>
      </c>
      <c r="D1367" s="118">
        <v>0.010910594243427364</v>
      </c>
      <c r="E1367" s="118">
        <v>1.271066772286538</v>
      </c>
      <c r="F1367" s="85" t="s">
        <v>3895</v>
      </c>
      <c r="G1367" s="85" t="b">
        <v>0</v>
      </c>
      <c r="H1367" s="85" t="b">
        <v>0</v>
      </c>
      <c r="I1367" s="85" t="b">
        <v>0</v>
      </c>
      <c r="J1367" s="85" t="b">
        <v>1</v>
      </c>
      <c r="K1367" s="85" t="b">
        <v>0</v>
      </c>
      <c r="L1367" s="85" t="b">
        <v>0</v>
      </c>
    </row>
    <row r="1368" spans="1:12" ht="15">
      <c r="A1368" s="85" t="s">
        <v>4877</v>
      </c>
      <c r="B1368" s="85" t="s">
        <v>4966</v>
      </c>
      <c r="C1368" s="85">
        <v>3</v>
      </c>
      <c r="D1368" s="118">
        <v>0.010910594243427364</v>
      </c>
      <c r="E1368" s="118">
        <v>1.271066772286538</v>
      </c>
      <c r="F1368" s="85" t="s">
        <v>3895</v>
      </c>
      <c r="G1368" s="85" t="b">
        <v>1</v>
      </c>
      <c r="H1368" s="85" t="b">
        <v>0</v>
      </c>
      <c r="I1368" s="85" t="b">
        <v>0</v>
      </c>
      <c r="J1368" s="85" t="b">
        <v>0</v>
      </c>
      <c r="K1368" s="85" t="b">
        <v>0</v>
      </c>
      <c r="L1368" s="85" t="b">
        <v>0</v>
      </c>
    </row>
    <row r="1369" spans="1:12" ht="15">
      <c r="A1369" s="85" t="s">
        <v>4966</v>
      </c>
      <c r="B1369" s="85" t="s">
        <v>4087</v>
      </c>
      <c r="C1369" s="85">
        <v>3</v>
      </c>
      <c r="D1369" s="118">
        <v>0.010910594243427364</v>
      </c>
      <c r="E1369" s="118">
        <v>1.271066772286538</v>
      </c>
      <c r="F1369" s="85" t="s">
        <v>3895</v>
      </c>
      <c r="G1369" s="85" t="b">
        <v>0</v>
      </c>
      <c r="H1369" s="85" t="b">
        <v>0</v>
      </c>
      <c r="I1369" s="85" t="b">
        <v>0</v>
      </c>
      <c r="J1369" s="85" t="b">
        <v>0</v>
      </c>
      <c r="K1369" s="85" t="b">
        <v>0</v>
      </c>
      <c r="L1369" s="85" t="b">
        <v>0</v>
      </c>
    </row>
    <row r="1370" spans="1:12" ht="15">
      <c r="A1370" s="85" t="s">
        <v>4087</v>
      </c>
      <c r="B1370" s="85" t="s">
        <v>4084</v>
      </c>
      <c r="C1370" s="85">
        <v>3</v>
      </c>
      <c r="D1370" s="118">
        <v>0.010910594243427364</v>
      </c>
      <c r="E1370" s="118">
        <v>1.0492180226701815</v>
      </c>
      <c r="F1370" s="85" t="s">
        <v>3895</v>
      </c>
      <c r="G1370" s="85" t="b">
        <v>0</v>
      </c>
      <c r="H1370" s="85" t="b">
        <v>0</v>
      </c>
      <c r="I1370" s="85" t="b">
        <v>0</v>
      </c>
      <c r="J1370" s="85" t="b">
        <v>0</v>
      </c>
      <c r="K1370" s="85" t="b">
        <v>0</v>
      </c>
      <c r="L1370" s="85" t="b">
        <v>0</v>
      </c>
    </row>
    <row r="1371" spans="1:12" ht="15">
      <c r="A1371" s="85" t="s">
        <v>413</v>
      </c>
      <c r="B1371" s="85" t="s">
        <v>4875</v>
      </c>
      <c r="C1371" s="85">
        <v>2</v>
      </c>
      <c r="D1371" s="118">
        <v>0.0130472133990832</v>
      </c>
      <c r="E1371" s="118">
        <v>1.4471580313422192</v>
      </c>
      <c r="F1371" s="85" t="s">
        <v>3895</v>
      </c>
      <c r="G1371" s="85" t="b">
        <v>0</v>
      </c>
      <c r="H1371" s="85" t="b">
        <v>0</v>
      </c>
      <c r="I1371" s="85" t="b">
        <v>0</v>
      </c>
      <c r="J1371" s="85" t="b">
        <v>0</v>
      </c>
      <c r="K1371" s="85" t="b">
        <v>0</v>
      </c>
      <c r="L1371" s="85" t="b">
        <v>0</v>
      </c>
    </row>
    <row r="1372" spans="1:12" ht="15">
      <c r="A1372" s="85" t="s">
        <v>4084</v>
      </c>
      <c r="B1372" s="85" t="s">
        <v>4904</v>
      </c>
      <c r="C1372" s="85">
        <v>2</v>
      </c>
      <c r="D1372" s="118">
        <v>0.0130472133990832</v>
      </c>
      <c r="E1372" s="118">
        <v>1.146128035678238</v>
      </c>
      <c r="F1372" s="85" t="s">
        <v>3895</v>
      </c>
      <c r="G1372" s="85" t="b">
        <v>0</v>
      </c>
      <c r="H1372" s="85" t="b">
        <v>0</v>
      </c>
      <c r="I1372" s="85" t="b">
        <v>0</v>
      </c>
      <c r="J1372" s="85" t="b">
        <v>0</v>
      </c>
      <c r="K1372" s="85" t="b">
        <v>0</v>
      </c>
      <c r="L1372" s="85" t="b">
        <v>0</v>
      </c>
    </row>
    <row r="1373" spans="1:12" ht="15">
      <c r="A1373" s="85" t="s">
        <v>5030</v>
      </c>
      <c r="B1373" s="85" t="s">
        <v>5234</v>
      </c>
      <c r="C1373" s="85">
        <v>2</v>
      </c>
      <c r="D1373" s="118">
        <v>0.0130472133990832</v>
      </c>
      <c r="E1373" s="118">
        <v>1.146128035678238</v>
      </c>
      <c r="F1373" s="85" t="s">
        <v>3895</v>
      </c>
      <c r="G1373" s="85" t="b">
        <v>0</v>
      </c>
      <c r="H1373" s="85" t="b">
        <v>0</v>
      </c>
      <c r="I1373" s="85" t="b">
        <v>0</v>
      </c>
      <c r="J1373" s="85" t="b">
        <v>0</v>
      </c>
      <c r="K1373" s="85" t="b">
        <v>0</v>
      </c>
      <c r="L1373" s="85" t="b">
        <v>0</v>
      </c>
    </row>
    <row r="1374" spans="1:12" ht="15">
      <c r="A1374" s="85" t="s">
        <v>5234</v>
      </c>
      <c r="B1374" s="85" t="s">
        <v>5235</v>
      </c>
      <c r="C1374" s="85">
        <v>2</v>
      </c>
      <c r="D1374" s="118">
        <v>0.0130472133990832</v>
      </c>
      <c r="E1374" s="118">
        <v>1.4471580313422192</v>
      </c>
      <c r="F1374" s="85" t="s">
        <v>3895</v>
      </c>
      <c r="G1374" s="85" t="b">
        <v>0</v>
      </c>
      <c r="H1374" s="85" t="b">
        <v>0</v>
      </c>
      <c r="I1374" s="85" t="b">
        <v>0</v>
      </c>
      <c r="J1374" s="85" t="b">
        <v>0</v>
      </c>
      <c r="K1374" s="85" t="b">
        <v>0</v>
      </c>
      <c r="L1374" s="85" t="b">
        <v>0</v>
      </c>
    </row>
    <row r="1375" spans="1:12" ht="15">
      <c r="A1375" s="85" t="s">
        <v>5235</v>
      </c>
      <c r="B1375" s="85" t="s">
        <v>5236</v>
      </c>
      <c r="C1375" s="85">
        <v>2</v>
      </c>
      <c r="D1375" s="118">
        <v>0.0130472133990832</v>
      </c>
      <c r="E1375" s="118">
        <v>1.4471580313422192</v>
      </c>
      <c r="F1375" s="85" t="s">
        <v>3895</v>
      </c>
      <c r="G1375" s="85" t="b">
        <v>0</v>
      </c>
      <c r="H1375" s="85" t="b">
        <v>0</v>
      </c>
      <c r="I1375" s="85" t="b">
        <v>0</v>
      </c>
      <c r="J1375" s="85" t="b">
        <v>0</v>
      </c>
      <c r="K1375" s="85" t="b">
        <v>0</v>
      </c>
      <c r="L1375" s="85" t="b">
        <v>0</v>
      </c>
    </row>
    <row r="1376" spans="1:12" ht="15">
      <c r="A1376" s="85" t="s">
        <v>5236</v>
      </c>
      <c r="B1376" s="85" t="s">
        <v>4933</v>
      </c>
      <c r="C1376" s="85">
        <v>2</v>
      </c>
      <c r="D1376" s="118">
        <v>0.0130472133990832</v>
      </c>
      <c r="E1376" s="118">
        <v>1.4471580313422192</v>
      </c>
      <c r="F1376" s="85" t="s">
        <v>3895</v>
      </c>
      <c r="G1376" s="85" t="b">
        <v>0</v>
      </c>
      <c r="H1376" s="85" t="b">
        <v>0</v>
      </c>
      <c r="I1376" s="85" t="b">
        <v>0</v>
      </c>
      <c r="J1376" s="85" t="b">
        <v>0</v>
      </c>
      <c r="K1376" s="85" t="b">
        <v>0</v>
      </c>
      <c r="L1376" s="85" t="b">
        <v>0</v>
      </c>
    </row>
    <row r="1377" spans="1:12" ht="15">
      <c r="A1377" s="85" t="s">
        <v>4933</v>
      </c>
      <c r="B1377" s="85" t="s">
        <v>4934</v>
      </c>
      <c r="C1377" s="85">
        <v>2</v>
      </c>
      <c r="D1377" s="118">
        <v>0.0130472133990832</v>
      </c>
      <c r="E1377" s="118">
        <v>1.4471580313422192</v>
      </c>
      <c r="F1377" s="85" t="s">
        <v>3895</v>
      </c>
      <c r="G1377" s="85" t="b">
        <v>0</v>
      </c>
      <c r="H1377" s="85" t="b">
        <v>0</v>
      </c>
      <c r="I1377" s="85" t="b">
        <v>0</v>
      </c>
      <c r="J1377" s="85" t="b">
        <v>0</v>
      </c>
      <c r="K1377" s="85" t="b">
        <v>0</v>
      </c>
      <c r="L1377" s="85" t="b">
        <v>0</v>
      </c>
    </row>
    <row r="1378" spans="1:12" ht="15">
      <c r="A1378" s="85" t="s">
        <v>4934</v>
      </c>
      <c r="B1378" s="85" t="s">
        <v>5030</v>
      </c>
      <c r="C1378" s="85">
        <v>2</v>
      </c>
      <c r="D1378" s="118">
        <v>0.0130472133990832</v>
      </c>
      <c r="E1378" s="118">
        <v>1.271066772286538</v>
      </c>
      <c r="F1378" s="85" t="s">
        <v>3895</v>
      </c>
      <c r="G1378" s="85" t="b">
        <v>0</v>
      </c>
      <c r="H1378" s="85" t="b">
        <v>0</v>
      </c>
      <c r="I1378" s="85" t="b">
        <v>0</v>
      </c>
      <c r="J1378" s="85" t="b">
        <v>0</v>
      </c>
      <c r="K1378" s="85" t="b">
        <v>0</v>
      </c>
      <c r="L1378" s="85" t="b">
        <v>0</v>
      </c>
    </row>
    <row r="1379" spans="1:12" ht="15">
      <c r="A1379" s="85" t="s">
        <v>5030</v>
      </c>
      <c r="B1379" s="85" t="s">
        <v>5122</v>
      </c>
      <c r="C1379" s="85">
        <v>2</v>
      </c>
      <c r="D1379" s="118">
        <v>0.0130472133990832</v>
      </c>
      <c r="E1379" s="118">
        <v>1.146128035678238</v>
      </c>
      <c r="F1379" s="85" t="s">
        <v>3895</v>
      </c>
      <c r="G1379" s="85" t="b">
        <v>0</v>
      </c>
      <c r="H1379" s="85" t="b">
        <v>0</v>
      </c>
      <c r="I1379" s="85" t="b">
        <v>0</v>
      </c>
      <c r="J1379" s="85" t="b">
        <v>0</v>
      </c>
      <c r="K1379" s="85" t="b">
        <v>0</v>
      </c>
      <c r="L1379" s="85" t="b">
        <v>0</v>
      </c>
    </row>
    <row r="1380" spans="1:12" ht="15">
      <c r="A1380" s="85" t="s">
        <v>5122</v>
      </c>
      <c r="B1380" s="85" t="s">
        <v>4084</v>
      </c>
      <c r="C1380" s="85">
        <v>2</v>
      </c>
      <c r="D1380" s="118">
        <v>0.0130472133990832</v>
      </c>
      <c r="E1380" s="118">
        <v>1.0492180226701815</v>
      </c>
      <c r="F1380" s="85" t="s">
        <v>3895</v>
      </c>
      <c r="G1380" s="85" t="b">
        <v>0</v>
      </c>
      <c r="H1380" s="85" t="b">
        <v>0</v>
      </c>
      <c r="I1380" s="85" t="b">
        <v>0</v>
      </c>
      <c r="J1380" s="85" t="b">
        <v>0</v>
      </c>
      <c r="K1380" s="85" t="b">
        <v>0</v>
      </c>
      <c r="L1380" s="85" t="b">
        <v>0</v>
      </c>
    </row>
    <row r="1381" spans="1:12" ht="15">
      <c r="A1381" s="85" t="s">
        <v>4084</v>
      </c>
      <c r="B1381" s="85" t="s">
        <v>4861</v>
      </c>
      <c r="C1381" s="85">
        <v>2</v>
      </c>
      <c r="D1381" s="118">
        <v>0.0130472133990832</v>
      </c>
      <c r="E1381" s="118">
        <v>1.146128035678238</v>
      </c>
      <c r="F1381" s="85" t="s">
        <v>3895</v>
      </c>
      <c r="G1381" s="85" t="b">
        <v>0</v>
      </c>
      <c r="H1381" s="85" t="b">
        <v>0</v>
      </c>
      <c r="I1381" s="85" t="b">
        <v>0</v>
      </c>
      <c r="J1381" s="85" t="b">
        <v>0</v>
      </c>
      <c r="K1381" s="85" t="b">
        <v>0</v>
      </c>
      <c r="L1381" s="85" t="b">
        <v>0</v>
      </c>
    </row>
    <row r="1382" spans="1:12" ht="15">
      <c r="A1382" s="85" t="s">
        <v>4874</v>
      </c>
      <c r="B1382" s="85" t="s">
        <v>5360</v>
      </c>
      <c r="C1382" s="85">
        <v>2</v>
      </c>
      <c r="D1382" s="118">
        <v>0</v>
      </c>
      <c r="E1382" s="118">
        <v>1.0969100130080565</v>
      </c>
      <c r="F1382" s="85" t="s">
        <v>3896</v>
      </c>
      <c r="G1382" s="85" t="b">
        <v>0</v>
      </c>
      <c r="H1382" s="85" t="b">
        <v>0</v>
      </c>
      <c r="I1382" s="85" t="b">
        <v>0</v>
      </c>
      <c r="J1382" s="85" t="b">
        <v>0</v>
      </c>
      <c r="K1382" s="85" t="b">
        <v>0</v>
      </c>
      <c r="L1382" s="85" t="b">
        <v>0</v>
      </c>
    </row>
    <row r="1383" spans="1:12" ht="15">
      <c r="A1383" s="85" t="s">
        <v>5360</v>
      </c>
      <c r="B1383" s="85" t="s">
        <v>4844</v>
      </c>
      <c r="C1383" s="85">
        <v>2</v>
      </c>
      <c r="D1383" s="118">
        <v>0</v>
      </c>
      <c r="E1383" s="118">
        <v>1.0969100130080565</v>
      </c>
      <c r="F1383" s="85" t="s">
        <v>3896</v>
      </c>
      <c r="G1383" s="85" t="b">
        <v>0</v>
      </c>
      <c r="H1383" s="85" t="b">
        <v>0</v>
      </c>
      <c r="I1383" s="85" t="b">
        <v>0</v>
      </c>
      <c r="J1383" s="85" t="b">
        <v>0</v>
      </c>
      <c r="K1383" s="85" t="b">
        <v>0</v>
      </c>
      <c r="L1383" s="85" t="b">
        <v>0</v>
      </c>
    </row>
    <row r="1384" spans="1:12" ht="15">
      <c r="A1384" s="85" t="s">
        <v>4844</v>
      </c>
      <c r="B1384" s="85" t="s">
        <v>5361</v>
      </c>
      <c r="C1384" s="85">
        <v>2</v>
      </c>
      <c r="D1384" s="118">
        <v>0</v>
      </c>
      <c r="E1384" s="118">
        <v>1.0969100130080565</v>
      </c>
      <c r="F1384" s="85" t="s">
        <v>3896</v>
      </c>
      <c r="G1384" s="85" t="b">
        <v>0</v>
      </c>
      <c r="H1384" s="85" t="b">
        <v>0</v>
      </c>
      <c r="I1384" s="85" t="b">
        <v>0</v>
      </c>
      <c r="J1384" s="85" t="b">
        <v>0</v>
      </c>
      <c r="K1384" s="85" t="b">
        <v>0</v>
      </c>
      <c r="L1384" s="85" t="b">
        <v>0</v>
      </c>
    </row>
    <row r="1385" spans="1:12" ht="15">
      <c r="A1385" s="85" t="s">
        <v>5361</v>
      </c>
      <c r="B1385" s="85" t="s">
        <v>5121</v>
      </c>
      <c r="C1385" s="85">
        <v>2</v>
      </c>
      <c r="D1385" s="118">
        <v>0</v>
      </c>
      <c r="E1385" s="118">
        <v>1.0969100130080565</v>
      </c>
      <c r="F1385" s="85" t="s">
        <v>3896</v>
      </c>
      <c r="G1385" s="85" t="b">
        <v>0</v>
      </c>
      <c r="H1385" s="85" t="b">
        <v>0</v>
      </c>
      <c r="I1385" s="85" t="b">
        <v>0</v>
      </c>
      <c r="J1385" s="85" t="b">
        <v>0</v>
      </c>
      <c r="K1385" s="85" t="b">
        <v>0</v>
      </c>
      <c r="L1385" s="85" t="b">
        <v>0</v>
      </c>
    </row>
    <row r="1386" spans="1:12" ht="15">
      <c r="A1386" s="85" t="s">
        <v>5121</v>
      </c>
      <c r="B1386" s="85" t="s">
        <v>4011</v>
      </c>
      <c r="C1386" s="85">
        <v>2</v>
      </c>
      <c r="D1386" s="118">
        <v>0</v>
      </c>
      <c r="E1386" s="118">
        <v>1.0969100130080565</v>
      </c>
      <c r="F1386" s="85" t="s">
        <v>3896</v>
      </c>
      <c r="G1386" s="85" t="b">
        <v>0</v>
      </c>
      <c r="H1386" s="85" t="b">
        <v>0</v>
      </c>
      <c r="I1386" s="85" t="b">
        <v>0</v>
      </c>
      <c r="J1386" s="85" t="b">
        <v>0</v>
      </c>
      <c r="K1386" s="85" t="b">
        <v>1</v>
      </c>
      <c r="L1386" s="85" t="b">
        <v>0</v>
      </c>
    </row>
    <row r="1387" spans="1:12" ht="15">
      <c r="A1387" s="85" t="s">
        <v>4011</v>
      </c>
      <c r="B1387" s="85" t="s">
        <v>5362</v>
      </c>
      <c r="C1387" s="85">
        <v>2</v>
      </c>
      <c r="D1387" s="118">
        <v>0</v>
      </c>
      <c r="E1387" s="118">
        <v>1.0969100130080565</v>
      </c>
      <c r="F1387" s="85" t="s">
        <v>3896</v>
      </c>
      <c r="G1387" s="85" t="b">
        <v>0</v>
      </c>
      <c r="H1387" s="85" t="b">
        <v>1</v>
      </c>
      <c r="I1387" s="85" t="b">
        <v>0</v>
      </c>
      <c r="J1387" s="85" t="b">
        <v>0</v>
      </c>
      <c r="K1387" s="85" t="b">
        <v>0</v>
      </c>
      <c r="L1387" s="85" t="b">
        <v>0</v>
      </c>
    </row>
    <row r="1388" spans="1:12" ht="15">
      <c r="A1388" s="85" t="s">
        <v>5362</v>
      </c>
      <c r="B1388" s="85" t="s">
        <v>5363</v>
      </c>
      <c r="C1388" s="85">
        <v>2</v>
      </c>
      <c r="D1388" s="118">
        <v>0</v>
      </c>
      <c r="E1388" s="118">
        <v>1.0969100130080565</v>
      </c>
      <c r="F1388" s="85" t="s">
        <v>3896</v>
      </c>
      <c r="G1388" s="85" t="b">
        <v>0</v>
      </c>
      <c r="H1388" s="85" t="b">
        <v>0</v>
      </c>
      <c r="I1388" s="85" t="b">
        <v>0</v>
      </c>
      <c r="J1388" s="85" t="b">
        <v>0</v>
      </c>
      <c r="K1388" s="85" t="b">
        <v>0</v>
      </c>
      <c r="L1388" s="85" t="b">
        <v>0</v>
      </c>
    </row>
    <row r="1389" spans="1:12" ht="15">
      <c r="A1389" s="85" t="s">
        <v>5363</v>
      </c>
      <c r="B1389" s="85" t="s">
        <v>341</v>
      </c>
      <c r="C1389" s="85">
        <v>2</v>
      </c>
      <c r="D1389" s="118">
        <v>0</v>
      </c>
      <c r="E1389" s="118">
        <v>1.0969100130080565</v>
      </c>
      <c r="F1389" s="85" t="s">
        <v>3896</v>
      </c>
      <c r="G1389" s="85" t="b">
        <v>0</v>
      </c>
      <c r="H1389" s="85" t="b">
        <v>0</v>
      </c>
      <c r="I1389" s="85" t="b">
        <v>0</v>
      </c>
      <c r="J1389" s="85" t="b">
        <v>0</v>
      </c>
      <c r="K1389" s="85" t="b">
        <v>0</v>
      </c>
      <c r="L1389" s="85" t="b">
        <v>0</v>
      </c>
    </row>
    <row r="1390" spans="1:12" ht="15">
      <c r="A1390" s="85" t="s">
        <v>341</v>
      </c>
      <c r="B1390" s="85" t="s">
        <v>5364</v>
      </c>
      <c r="C1390" s="85">
        <v>2</v>
      </c>
      <c r="D1390" s="118">
        <v>0</v>
      </c>
      <c r="E1390" s="118">
        <v>1.0969100130080565</v>
      </c>
      <c r="F1390" s="85" t="s">
        <v>3896</v>
      </c>
      <c r="G1390" s="85" t="b">
        <v>0</v>
      </c>
      <c r="H1390" s="85" t="b">
        <v>0</v>
      </c>
      <c r="I1390" s="85" t="b">
        <v>0</v>
      </c>
      <c r="J1390" s="85" t="b">
        <v>0</v>
      </c>
      <c r="K1390" s="85" t="b">
        <v>0</v>
      </c>
      <c r="L1390" s="85" t="b">
        <v>0</v>
      </c>
    </row>
    <row r="1391" spans="1:12" ht="15">
      <c r="A1391" s="85" t="s">
        <v>4839</v>
      </c>
      <c r="B1391" s="85" t="s">
        <v>910</v>
      </c>
      <c r="C1391" s="85">
        <v>14</v>
      </c>
      <c r="D1391" s="118">
        <v>0</v>
      </c>
      <c r="E1391" s="118">
        <v>1.1062836390828736</v>
      </c>
      <c r="F1391" s="85" t="s">
        <v>3897</v>
      </c>
      <c r="G1391" s="85" t="b">
        <v>0</v>
      </c>
      <c r="H1391" s="85" t="b">
        <v>0</v>
      </c>
      <c r="I1391" s="85" t="b">
        <v>0</v>
      </c>
      <c r="J1391" s="85" t="b">
        <v>0</v>
      </c>
      <c r="K1391" s="85" t="b">
        <v>0</v>
      </c>
      <c r="L1391" s="85" t="b">
        <v>0</v>
      </c>
    </row>
    <row r="1392" spans="1:12" ht="15">
      <c r="A1392" s="85" t="s">
        <v>910</v>
      </c>
      <c r="B1392" s="85" t="s">
        <v>4100</v>
      </c>
      <c r="C1392" s="85">
        <v>14</v>
      </c>
      <c r="D1392" s="118">
        <v>0</v>
      </c>
      <c r="E1392" s="118">
        <v>1.1062836390828736</v>
      </c>
      <c r="F1392" s="85" t="s">
        <v>3897</v>
      </c>
      <c r="G1392" s="85" t="b">
        <v>0</v>
      </c>
      <c r="H1392" s="85" t="b">
        <v>0</v>
      </c>
      <c r="I1392" s="85" t="b">
        <v>0</v>
      </c>
      <c r="J1392" s="85" t="b">
        <v>0</v>
      </c>
      <c r="K1392" s="85" t="b">
        <v>0</v>
      </c>
      <c r="L1392" s="85" t="b">
        <v>0</v>
      </c>
    </row>
    <row r="1393" spans="1:12" ht="15">
      <c r="A1393" s="85" t="s">
        <v>4100</v>
      </c>
      <c r="B1393" s="85" t="s">
        <v>4841</v>
      </c>
      <c r="C1393" s="85">
        <v>13</v>
      </c>
      <c r="D1393" s="118">
        <v>0.0014183080807736138</v>
      </c>
      <c r="E1393" s="118">
        <v>1.334762967598243</v>
      </c>
      <c r="F1393" s="85" t="s">
        <v>3897</v>
      </c>
      <c r="G1393" s="85" t="b">
        <v>0</v>
      </c>
      <c r="H1393" s="85" t="b">
        <v>0</v>
      </c>
      <c r="I1393" s="85" t="b">
        <v>0</v>
      </c>
      <c r="J1393" s="85" t="b">
        <v>0</v>
      </c>
      <c r="K1393" s="85" t="b">
        <v>1</v>
      </c>
      <c r="L1393" s="85" t="b">
        <v>0</v>
      </c>
    </row>
    <row r="1394" spans="1:12" ht="15">
      <c r="A1394" s="85" t="s">
        <v>4850</v>
      </c>
      <c r="B1394" s="85" t="s">
        <v>4839</v>
      </c>
      <c r="C1394" s="85">
        <v>12</v>
      </c>
      <c r="D1394" s="118">
        <v>0.002723259239211385</v>
      </c>
      <c r="E1394" s="118">
        <v>1.3025782842268419</v>
      </c>
      <c r="F1394" s="85" t="s">
        <v>3897</v>
      </c>
      <c r="G1394" s="85" t="b">
        <v>0</v>
      </c>
      <c r="H1394" s="85" t="b">
        <v>0</v>
      </c>
      <c r="I1394" s="85" t="b">
        <v>0</v>
      </c>
      <c r="J1394" s="85" t="b">
        <v>0</v>
      </c>
      <c r="K1394" s="85" t="b">
        <v>0</v>
      </c>
      <c r="L1394" s="85" t="b">
        <v>0</v>
      </c>
    </row>
    <row r="1395" spans="1:12" ht="15">
      <c r="A1395" s="85" t="s">
        <v>4841</v>
      </c>
      <c r="B1395" s="85" t="s">
        <v>4851</v>
      </c>
      <c r="C1395" s="85">
        <v>12</v>
      </c>
      <c r="D1395" s="118">
        <v>0.002723259239211385</v>
      </c>
      <c r="E1395" s="118">
        <v>1.334762967598243</v>
      </c>
      <c r="F1395" s="85" t="s">
        <v>3897</v>
      </c>
      <c r="G1395" s="85" t="b">
        <v>0</v>
      </c>
      <c r="H1395" s="85" t="b">
        <v>1</v>
      </c>
      <c r="I1395" s="85" t="b">
        <v>0</v>
      </c>
      <c r="J1395" s="85" t="b">
        <v>0</v>
      </c>
      <c r="K1395" s="85" t="b">
        <v>0</v>
      </c>
      <c r="L1395" s="85" t="b">
        <v>0</v>
      </c>
    </row>
    <row r="1396" spans="1:12" ht="15">
      <c r="A1396" s="85" t="s">
        <v>4851</v>
      </c>
      <c r="B1396" s="85" t="s">
        <v>4858</v>
      </c>
      <c r="C1396" s="85">
        <v>11</v>
      </c>
      <c r="D1396" s="118">
        <v>0.003905385951593705</v>
      </c>
      <c r="E1396" s="118">
        <v>1.407313634746855</v>
      </c>
      <c r="F1396" s="85" t="s">
        <v>3897</v>
      </c>
      <c r="G1396" s="85" t="b">
        <v>0</v>
      </c>
      <c r="H1396" s="85" t="b">
        <v>0</v>
      </c>
      <c r="I1396" s="85" t="b">
        <v>0</v>
      </c>
      <c r="J1396" s="85" t="b">
        <v>0</v>
      </c>
      <c r="K1396" s="85" t="b">
        <v>0</v>
      </c>
      <c r="L1396" s="85" t="b">
        <v>0</v>
      </c>
    </row>
    <row r="1397" spans="1:12" ht="15">
      <c r="A1397" s="85" t="s">
        <v>4858</v>
      </c>
      <c r="B1397" s="85" t="s">
        <v>4859</v>
      </c>
      <c r="C1397" s="85">
        <v>11</v>
      </c>
      <c r="D1397" s="118">
        <v>0.003905385951593705</v>
      </c>
      <c r="E1397" s="118">
        <v>1.407313634746855</v>
      </c>
      <c r="F1397" s="85" t="s">
        <v>3897</v>
      </c>
      <c r="G1397" s="85" t="b">
        <v>0</v>
      </c>
      <c r="H1397" s="85" t="b">
        <v>0</v>
      </c>
      <c r="I1397" s="85" t="b">
        <v>0</v>
      </c>
      <c r="J1397" s="85" t="b">
        <v>0</v>
      </c>
      <c r="K1397" s="85" t="b">
        <v>0</v>
      </c>
      <c r="L1397" s="85" t="b">
        <v>0</v>
      </c>
    </row>
    <row r="1398" spans="1:12" ht="15">
      <c r="A1398" s="85" t="s">
        <v>4859</v>
      </c>
      <c r="B1398" s="85" t="s">
        <v>4893</v>
      </c>
      <c r="C1398" s="85">
        <v>8</v>
      </c>
      <c r="D1398" s="118">
        <v>0.006590862337255443</v>
      </c>
      <c r="E1398" s="118">
        <v>1.494463810465755</v>
      </c>
      <c r="F1398" s="85" t="s">
        <v>3897</v>
      </c>
      <c r="G1398" s="85" t="b">
        <v>0</v>
      </c>
      <c r="H1398" s="85" t="b">
        <v>0</v>
      </c>
      <c r="I1398" s="85" t="b">
        <v>0</v>
      </c>
      <c r="J1398" s="85" t="b">
        <v>0</v>
      </c>
      <c r="K1398" s="85" t="b">
        <v>0</v>
      </c>
      <c r="L1398" s="85" t="b">
        <v>0</v>
      </c>
    </row>
    <row r="1399" spans="1:12" ht="15">
      <c r="A1399" s="85" t="s">
        <v>4893</v>
      </c>
      <c r="B1399" s="85" t="s">
        <v>4894</v>
      </c>
      <c r="C1399" s="85">
        <v>8</v>
      </c>
      <c r="D1399" s="118">
        <v>0.006590862337255443</v>
      </c>
      <c r="E1399" s="118">
        <v>1.5456163329131363</v>
      </c>
      <c r="F1399" s="85" t="s">
        <v>3897</v>
      </c>
      <c r="G1399" s="85" t="b">
        <v>0</v>
      </c>
      <c r="H1399" s="85" t="b">
        <v>0</v>
      </c>
      <c r="I1399" s="85" t="b">
        <v>0</v>
      </c>
      <c r="J1399" s="85" t="b">
        <v>0</v>
      </c>
      <c r="K1399" s="85" t="b">
        <v>0</v>
      </c>
      <c r="L1399" s="85" t="b">
        <v>0</v>
      </c>
    </row>
    <row r="1400" spans="1:12" ht="15">
      <c r="A1400" s="85" t="s">
        <v>4894</v>
      </c>
      <c r="B1400" s="85" t="s">
        <v>4895</v>
      </c>
      <c r="C1400" s="85">
        <v>8</v>
      </c>
      <c r="D1400" s="118">
        <v>0.006590862337255443</v>
      </c>
      <c r="E1400" s="118">
        <v>1.5456163329131363</v>
      </c>
      <c r="F1400" s="85" t="s">
        <v>3897</v>
      </c>
      <c r="G1400" s="85" t="b">
        <v>0</v>
      </c>
      <c r="H1400" s="85" t="b">
        <v>0</v>
      </c>
      <c r="I1400" s="85" t="b">
        <v>0</v>
      </c>
      <c r="J1400" s="85" t="b">
        <v>0</v>
      </c>
      <c r="K1400" s="85" t="b">
        <v>0</v>
      </c>
      <c r="L1400" s="85" t="b">
        <v>0</v>
      </c>
    </row>
    <row r="1401" spans="1:12" ht="15">
      <c r="A1401" s="85" t="s">
        <v>4895</v>
      </c>
      <c r="B1401" s="85" t="s">
        <v>4896</v>
      </c>
      <c r="C1401" s="85">
        <v>8</v>
      </c>
      <c r="D1401" s="118">
        <v>0.006590862337255443</v>
      </c>
      <c r="E1401" s="118">
        <v>1.5456163329131363</v>
      </c>
      <c r="F1401" s="85" t="s">
        <v>3897</v>
      </c>
      <c r="G1401" s="85" t="b">
        <v>0</v>
      </c>
      <c r="H1401" s="85" t="b">
        <v>0</v>
      </c>
      <c r="I1401" s="85" t="b">
        <v>0</v>
      </c>
      <c r="J1401" s="85" t="b">
        <v>0</v>
      </c>
      <c r="K1401" s="85" t="b">
        <v>0</v>
      </c>
      <c r="L1401" s="85" t="b">
        <v>0</v>
      </c>
    </row>
    <row r="1402" spans="1:12" ht="15">
      <c r="A1402" s="85" t="s">
        <v>4896</v>
      </c>
      <c r="B1402" s="85" t="s">
        <v>4897</v>
      </c>
      <c r="C1402" s="85">
        <v>8</v>
      </c>
      <c r="D1402" s="118">
        <v>0.006590862337255443</v>
      </c>
      <c r="E1402" s="118">
        <v>1.5456163329131363</v>
      </c>
      <c r="F1402" s="85" t="s">
        <v>3897</v>
      </c>
      <c r="G1402" s="85" t="b">
        <v>0</v>
      </c>
      <c r="H1402" s="85" t="b">
        <v>0</v>
      </c>
      <c r="I1402" s="85" t="b">
        <v>0</v>
      </c>
      <c r="J1402" s="85" t="b">
        <v>0</v>
      </c>
      <c r="K1402" s="85" t="b">
        <v>1</v>
      </c>
      <c r="L1402" s="85" t="b">
        <v>0</v>
      </c>
    </row>
    <row r="1403" spans="1:12" ht="15">
      <c r="A1403" s="85" t="s">
        <v>4897</v>
      </c>
      <c r="B1403" s="85" t="s">
        <v>910</v>
      </c>
      <c r="C1403" s="85">
        <v>8</v>
      </c>
      <c r="D1403" s="118">
        <v>0.006590862337255443</v>
      </c>
      <c r="E1403" s="118">
        <v>1.1062836390828736</v>
      </c>
      <c r="F1403" s="85" t="s">
        <v>3897</v>
      </c>
      <c r="G1403" s="85" t="b">
        <v>0</v>
      </c>
      <c r="H1403" s="85" t="b">
        <v>1</v>
      </c>
      <c r="I1403" s="85" t="b">
        <v>0</v>
      </c>
      <c r="J1403" s="85" t="b">
        <v>0</v>
      </c>
      <c r="K1403" s="85" t="b">
        <v>0</v>
      </c>
      <c r="L1403" s="85" t="b">
        <v>0</v>
      </c>
    </row>
    <row r="1404" spans="1:12" ht="15">
      <c r="A1404" s="85" t="s">
        <v>910</v>
      </c>
      <c r="B1404" s="85" t="s">
        <v>4898</v>
      </c>
      <c r="C1404" s="85">
        <v>8</v>
      </c>
      <c r="D1404" s="118">
        <v>0.006590862337255443</v>
      </c>
      <c r="E1404" s="118">
        <v>1.1062836390828736</v>
      </c>
      <c r="F1404" s="85" t="s">
        <v>3897</v>
      </c>
      <c r="G1404" s="85" t="b">
        <v>0</v>
      </c>
      <c r="H1404" s="85" t="b">
        <v>0</v>
      </c>
      <c r="I1404" s="85" t="b">
        <v>0</v>
      </c>
      <c r="J1404" s="85" t="b">
        <v>0</v>
      </c>
      <c r="K1404" s="85" t="b">
        <v>0</v>
      </c>
      <c r="L1404" s="85" t="b">
        <v>0</v>
      </c>
    </row>
    <row r="1405" spans="1:12" ht="15">
      <c r="A1405" s="85" t="s">
        <v>4898</v>
      </c>
      <c r="B1405" s="85" t="s">
        <v>4834</v>
      </c>
      <c r="C1405" s="85">
        <v>8</v>
      </c>
      <c r="D1405" s="118">
        <v>0.006590862337255443</v>
      </c>
      <c r="E1405" s="118">
        <v>1.4487063199050798</v>
      </c>
      <c r="F1405" s="85" t="s">
        <v>3897</v>
      </c>
      <c r="G1405" s="85" t="b">
        <v>0</v>
      </c>
      <c r="H1405" s="85" t="b">
        <v>0</v>
      </c>
      <c r="I1405" s="85" t="b">
        <v>0</v>
      </c>
      <c r="J1405" s="85" t="b">
        <v>0</v>
      </c>
      <c r="K1405" s="85" t="b">
        <v>0</v>
      </c>
      <c r="L1405" s="85" t="b">
        <v>0</v>
      </c>
    </row>
    <row r="1406" spans="1:12" ht="15">
      <c r="A1406" s="85" t="s">
        <v>4834</v>
      </c>
      <c r="B1406" s="85" t="s">
        <v>4084</v>
      </c>
      <c r="C1406" s="85">
        <v>8</v>
      </c>
      <c r="D1406" s="118">
        <v>0.006590862337255443</v>
      </c>
      <c r="E1406" s="118">
        <v>1.4487063199050798</v>
      </c>
      <c r="F1406" s="85" t="s">
        <v>3897</v>
      </c>
      <c r="G1406" s="85" t="b">
        <v>0</v>
      </c>
      <c r="H1406" s="85" t="b">
        <v>0</v>
      </c>
      <c r="I1406" s="85" t="b">
        <v>0</v>
      </c>
      <c r="J1406" s="85" t="b">
        <v>0</v>
      </c>
      <c r="K1406" s="85" t="b">
        <v>0</v>
      </c>
      <c r="L1406" s="85" t="b">
        <v>0</v>
      </c>
    </row>
    <row r="1407" spans="1:12" ht="15">
      <c r="A1407" s="85" t="s">
        <v>4084</v>
      </c>
      <c r="B1407" s="85" t="s">
        <v>4836</v>
      </c>
      <c r="C1407" s="85">
        <v>8</v>
      </c>
      <c r="D1407" s="118">
        <v>0.006590862337255443</v>
      </c>
      <c r="E1407" s="118">
        <v>1.5456163329131363</v>
      </c>
      <c r="F1407" s="85" t="s">
        <v>3897</v>
      </c>
      <c r="G1407" s="85" t="b">
        <v>0</v>
      </c>
      <c r="H1407" s="85" t="b">
        <v>0</v>
      </c>
      <c r="I1407" s="85" t="b">
        <v>0</v>
      </c>
      <c r="J1407" s="85" t="b">
        <v>0</v>
      </c>
      <c r="K1407" s="85" t="b">
        <v>0</v>
      </c>
      <c r="L1407" s="85" t="b">
        <v>0</v>
      </c>
    </row>
    <row r="1408" spans="1:12" ht="15">
      <c r="A1408" s="85" t="s">
        <v>4140</v>
      </c>
      <c r="B1408" s="85" t="s">
        <v>5163</v>
      </c>
      <c r="C1408" s="85">
        <v>3</v>
      </c>
      <c r="D1408" s="118">
        <v>0.006803458789409243</v>
      </c>
      <c r="E1408" s="118">
        <v>1.9715850651854174</v>
      </c>
      <c r="F1408" s="85" t="s">
        <v>3897</v>
      </c>
      <c r="G1408" s="85" t="b">
        <v>0</v>
      </c>
      <c r="H1408" s="85" t="b">
        <v>0</v>
      </c>
      <c r="I1408" s="85" t="b">
        <v>0</v>
      </c>
      <c r="J1408" s="85" t="b">
        <v>0</v>
      </c>
      <c r="K1408" s="85" t="b">
        <v>0</v>
      </c>
      <c r="L1408" s="85" t="b">
        <v>0</v>
      </c>
    </row>
    <row r="1409" spans="1:12" ht="15">
      <c r="A1409" s="85" t="s">
        <v>5163</v>
      </c>
      <c r="B1409" s="85" t="s">
        <v>5164</v>
      </c>
      <c r="C1409" s="85">
        <v>3</v>
      </c>
      <c r="D1409" s="118">
        <v>0.006803458789409243</v>
      </c>
      <c r="E1409" s="118">
        <v>1.9715850651854174</v>
      </c>
      <c r="F1409" s="85" t="s">
        <v>3897</v>
      </c>
      <c r="G1409" s="85" t="b">
        <v>0</v>
      </c>
      <c r="H1409" s="85" t="b">
        <v>0</v>
      </c>
      <c r="I1409" s="85" t="b">
        <v>0</v>
      </c>
      <c r="J1409" s="85" t="b">
        <v>0</v>
      </c>
      <c r="K1409" s="85" t="b">
        <v>0</v>
      </c>
      <c r="L1409" s="85" t="b">
        <v>0</v>
      </c>
    </row>
    <row r="1410" spans="1:12" ht="15">
      <c r="A1410" s="85" t="s">
        <v>5164</v>
      </c>
      <c r="B1410" s="85" t="s">
        <v>5165</v>
      </c>
      <c r="C1410" s="85">
        <v>3</v>
      </c>
      <c r="D1410" s="118">
        <v>0.006803458789409243</v>
      </c>
      <c r="E1410" s="118">
        <v>1.9715850651854174</v>
      </c>
      <c r="F1410" s="85" t="s">
        <v>3897</v>
      </c>
      <c r="G1410" s="85" t="b">
        <v>0</v>
      </c>
      <c r="H1410" s="85" t="b">
        <v>0</v>
      </c>
      <c r="I1410" s="85" t="b">
        <v>0</v>
      </c>
      <c r="J1410" s="85" t="b">
        <v>0</v>
      </c>
      <c r="K1410" s="85" t="b">
        <v>0</v>
      </c>
      <c r="L1410" s="85" t="b">
        <v>0</v>
      </c>
    </row>
    <row r="1411" spans="1:12" ht="15">
      <c r="A1411" s="85" t="s">
        <v>5165</v>
      </c>
      <c r="B1411" s="85" t="s">
        <v>4999</v>
      </c>
      <c r="C1411" s="85">
        <v>3</v>
      </c>
      <c r="D1411" s="118">
        <v>0.006803458789409243</v>
      </c>
      <c r="E1411" s="118">
        <v>1.749736315569061</v>
      </c>
      <c r="F1411" s="85" t="s">
        <v>3897</v>
      </c>
      <c r="G1411" s="85" t="b">
        <v>0</v>
      </c>
      <c r="H1411" s="85" t="b">
        <v>0</v>
      </c>
      <c r="I1411" s="85" t="b">
        <v>0</v>
      </c>
      <c r="J1411" s="85" t="b">
        <v>0</v>
      </c>
      <c r="K1411" s="85" t="b">
        <v>0</v>
      </c>
      <c r="L1411" s="85" t="b">
        <v>0</v>
      </c>
    </row>
    <row r="1412" spans="1:12" ht="15">
      <c r="A1412" s="85" t="s">
        <v>4999</v>
      </c>
      <c r="B1412" s="85" t="s">
        <v>5166</v>
      </c>
      <c r="C1412" s="85">
        <v>3</v>
      </c>
      <c r="D1412" s="118">
        <v>0.006803458789409243</v>
      </c>
      <c r="E1412" s="118">
        <v>1.749736315569061</v>
      </c>
      <c r="F1412" s="85" t="s">
        <v>3897</v>
      </c>
      <c r="G1412" s="85" t="b">
        <v>0</v>
      </c>
      <c r="H1412" s="85" t="b">
        <v>0</v>
      </c>
      <c r="I1412" s="85" t="b">
        <v>0</v>
      </c>
      <c r="J1412" s="85" t="b">
        <v>0</v>
      </c>
      <c r="K1412" s="85" t="b">
        <v>0</v>
      </c>
      <c r="L1412" s="85" t="b">
        <v>0</v>
      </c>
    </row>
    <row r="1413" spans="1:12" ht="15">
      <c r="A1413" s="85" t="s">
        <v>5166</v>
      </c>
      <c r="B1413" s="85" t="s">
        <v>5000</v>
      </c>
      <c r="C1413" s="85">
        <v>3</v>
      </c>
      <c r="D1413" s="118">
        <v>0.006803458789409243</v>
      </c>
      <c r="E1413" s="118">
        <v>1.749736315569061</v>
      </c>
      <c r="F1413" s="85" t="s">
        <v>3897</v>
      </c>
      <c r="G1413" s="85" t="b">
        <v>0</v>
      </c>
      <c r="H1413" s="85" t="b">
        <v>0</v>
      </c>
      <c r="I1413" s="85" t="b">
        <v>0</v>
      </c>
      <c r="J1413" s="85" t="b">
        <v>0</v>
      </c>
      <c r="K1413" s="85" t="b">
        <v>0</v>
      </c>
      <c r="L1413" s="85" t="b">
        <v>0</v>
      </c>
    </row>
    <row r="1414" spans="1:12" ht="15">
      <c r="A1414" s="85" t="s">
        <v>5000</v>
      </c>
      <c r="B1414" s="85" t="s">
        <v>5001</v>
      </c>
      <c r="C1414" s="85">
        <v>3</v>
      </c>
      <c r="D1414" s="118">
        <v>0.006803458789409243</v>
      </c>
      <c r="E1414" s="118">
        <v>1.5278875659527047</v>
      </c>
      <c r="F1414" s="85" t="s">
        <v>3897</v>
      </c>
      <c r="G1414" s="85" t="b">
        <v>0</v>
      </c>
      <c r="H1414" s="85" t="b">
        <v>0</v>
      </c>
      <c r="I1414" s="85" t="b">
        <v>0</v>
      </c>
      <c r="J1414" s="85" t="b">
        <v>0</v>
      </c>
      <c r="K1414" s="85" t="b">
        <v>0</v>
      </c>
      <c r="L1414" s="85" t="b">
        <v>0</v>
      </c>
    </row>
    <row r="1415" spans="1:12" ht="15">
      <c r="A1415" s="85" t="s">
        <v>5001</v>
      </c>
      <c r="B1415" s="85" t="s">
        <v>4850</v>
      </c>
      <c r="C1415" s="85">
        <v>3</v>
      </c>
      <c r="D1415" s="118">
        <v>0.006803458789409243</v>
      </c>
      <c r="E1415" s="118">
        <v>1.1476763242410986</v>
      </c>
      <c r="F1415" s="85" t="s">
        <v>3897</v>
      </c>
      <c r="G1415" s="85" t="b">
        <v>0</v>
      </c>
      <c r="H1415" s="85" t="b">
        <v>0</v>
      </c>
      <c r="I1415" s="85" t="b">
        <v>0</v>
      </c>
      <c r="J1415" s="85" t="b">
        <v>0</v>
      </c>
      <c r="K1415" s="85" t="b">
        <v>0</v>
      </c>
      <c r="L1415" s="85" t="b">
        <v>0</v>
      </c>
    </row>
    <row r="1416" spans="1:12" ht="15">
      <c r="A1416" s="85" t="s">
        <v>339</v>
      </c>
      <c r="B1416" s="85" t="s">
        <v>4140</v>
      </c>
      <c r="C1416" s="85">
        <v>2</v>
      </c>
      <c r="D1416" s="118">
        <v>0.005729478237384792</v>
      </c>
      <c r="E1416" s="118">
        <v>1.6705550695214362</v>
      </c>
      <c r="F1416" s="85" t="s">
        <v>3897</v>
      </c>
      <c r="G1416" s="85" t="b">
        <v>0</v>
      </c>
      <c r="H1416" s="85" t="b">
        <v>0</v>
      </c>
      <c r="I1416" s="85" t="b">
        <v>0</v>
      </c>
      <c r="J1416" s="85" t="b">
        <v>0</v>
      </c>
      <c r="K1416" s="85" t="b">
        <v>0</v>
      </c>
      <c r="L1416" s="85" t="b">
        <v>0</v>
      </c>
    </row>
    <row r="1417" spans="1:12" ht="15">
      <c r="A1417" s="85" t="s">
        <v>5150</v>
      </c>
      <c r="B1417" s="85" t="s">
        <v>5388</v>
      </c>
      <c r="C1417" s="85">
        <v>2</v>
      </c>
      <c r="D1417" s="118">
        <v>0.005729478237384792</v>
      </c>
      <c r="E1417" s="118">
        <v>2.1476763242410986</v>
      </c>
      <c r="F1417" s="85" t="s">
        <v>3897</v>
      </c>
      <c r="G1417" s="85" t="b">
        <v>0</v>
      </c>
      <c r="H1417" s="85" t="b">
        <v>0</v>
      </c>
      <c r="I1417" s="85" t="b">
        <v>0</v>
      </c>
      <c r="J1417" s="85" t="b">
        <v>0</v>
      </c>
      <c r="K1417" s="85" t="b">
        <v>0</v>
      </c>
      <c r="L1417" s="85" t="b">
        <v>0</v>
      </c>
    </row>
    <row r="1418" spans="1:12" ht="15">
      <c r="A1418" s="85" t="s">
        <v>5388</v>
      </c>
      <c r="B1418" s="85" t="s">
        <v>5001</v>
      </c>
      <c r="C1418" s="85">
        <v>2</v>
      </c>
      <c r="D1418" s="118">
        <v>0.005729478237384792</v>
      </c>
      <c r="E1418" s="118">
        <v>1.749736315569061</v>
      </c>
      <c r="F1418" s="85" t="s">
        <v>3897</v>
      </c>
      <c r="G1418" s="85" t="b">
        <v>0</v>
      </c>
      <c r="H1418" s="85" t="b">
        <v>0</v>
      </c>
      <c r="I1418" s="85" t="b">
        <v>0</v>
      </c>
      <c r="J1418" s="85" t="b">
        <v>0</v>
      </c>
      <c r="K1418" s="85" t="b">
        <v>0</v>
      </c>
      <c r="L1418" s="85" t="b">
        <v>0</v>
      </c>
    </row>
    <row r="1419" spans="1:12" ht="15">
      <c r="A1419" s="85" t="s">
        <v>5001</v>
      </c>
      <c r="B1419" s="85" t="s">
        <v>4963</v>
      </c>
      <c r="C1419" s="85">
        <v>2</v>
      </c>
      <c r="D1419" s="118">
        <v>0.005729478237384792</v>
      </c>
      <c r="E1419" s="118">
        <v>1.5736450565133797</v>
      </c>
      <c r="F1419" s="85" t="s">
        <v>3897</v>
      </c>
      <c r="G1419" s="85" t="b">
        <v>0</v>
      </c>
      <c r="H1419" s="85" t="b">
        <v>0</v>
      </c>
      <c r="I1419" s="85" t="b">
        <v>0</v>
      </c>
      <c r="J1419" s="85" t="b">
        <v>0</v>
      </c>
      <c r="K1419" s="85" t="b">
        <v>1</v>
      </c>
      <c r="L1419" s="85" t="b">
        <v>0</v>
      </c>
    </row>
    <row r="1420" spans="1:12" ht="15">
      <c r="A1420" s="85" t="s">
        <v>4963</v>
      </c>
      <c r="B1420" s="85" t="s">
        <v>4999</v>
      </c>
      <c r="C1420" s="85">
        <v>2</v>
      </c>
      <c r="D1420" s="118">
        <v>0.005729478237384792</v>
      </c>
      <c r="E1420" s="118">
        <v>1.5736450565133797</v>
      </c>
      <c r="F1420" s="85" t="s">
        <v>3897</v>
      </c>
      <c r="G1420" s="85" t="b">
        <v>0</v>
      </c>
      <c r="H1420" s="85" t="b">
        <v>1</v>
      </c>
      <c r="I1420" s="85" t="b">
        <v>0</v>
      </c>
      <c r="J1420" s="85" t="b">
        <v>0</v>
      </c>
      <c r="K1420" s="85" t="b">
        <v>0</v>
      </c>
      <c r="L1420" s="85" t="b">
        <v>0</v>
      </c>
    </row>
    <row r="1421" spans="1:12" ht="15">
      <c r="A1421" s="85" t="s">
        <v>4999</v>
      </c>
      <c r="B1421" s="85" t="s">
        <v>5389</v>
      </c>
      <c r="C1421" s="85">
        <v>2</v>
      </c>
      <c r="D1421" s="118">
        <v>0.005729478237384792</v>
      </c>
      <c r="E1421" s="118">
        <v>1.749736315569061</v>
      </c>
      <c r="F1421" s="85" t="s">
        <v>3897</v>
      </c>
      <c r="G1421" s="85" t="b">
        <v>0</v>
      </c>
      <c r="H1421" s="85" t="b">
        <v>0</v>
      </c>
      <c r="I1421" s="85" t="b">
        <v>0</v>
      </c>
      <c r="J1421" s="85" t="b">
        <v>0</v>
      </c>
      <c r="K1421" s="85" t="b">
        <v>0</v>
      </c>
      <c r="L1421" s="85" t="b">
        <v>0</v>
      </c>
    </row>
    <row r="1422" spans="1:12" ht="15">
      <c r="A1422" s="85" t="s">
        <v>5389</v>
      </c>
      <c r="B1422" s="85" t="s">
        <v>5390</v>
      </c>
      <c r="C1422" s="85">
        <v>2</v>
      </c>
      <c r="D1422" s="118">
        <v>0.005729478237384792</v>
      </c>
      <c r="E1422" s="118">
        <v>2.1476763242410986</v>
      </c>
      <c r="F1422" s="85" t="s">
        <v>3897</v>
      </c>
      <c r="G1422" s="85" t="b">
        <v>0</v>
      </c>
      <c r="H1422" s="85" t="b">
        <v>0</v>
      </c>
      <c r="I1422" s="85" t="b">
        <v>0</v>
      </c>
      <c r="J1422" s="85" t="b">
        <v>0</v>
      </c>
      <c r="K1422" s="85" t="b">
        <v>0</v>
      </c>
      <c r="L1422" s="85" t="b">
        <v>0</v>
      </c>
    </row>
    <row r="1423" spans="1:12" ht="15">
      <c r="A1423" s="85" t="s">
        <v>5390</v>
      </c>
      <c r="B1423" s="85" t="s">
        <v>5391</v>
      </c>
      <c r="C1423" s="85">
        <v>2</v>
      </c>
      <c r="D1423" s="118">
        <v>0.005729478237384792</v>
      </c>
      <c r="E1423" s="118">
        <v>2.1476763242410986</v>
      </c>
      <c r="F1423" s="85" t="s">
        <v>3897</v>
      </c>
      <c r="G1423" s="85" t="b">
        <v>0</v>
      </c>
      <c r="H1423" s="85" t="b">
        <v>0</v>
      </c>
      <c r="I1423" s="85" t="b">
        <v>0</v>
      </c>
      <c r="J1423" s="85" t="b">
        <v>0</v>
      </c>
      <c r="K1423" s="85" t="b">
        <v>0</v>
      </c>
      <c r="L1423" s="85" t="b">
        <v>0</v>
      </c>
    </row>
    <row r="1424" spans="1:12" ht="15">
      <c r="A1424" s="85" t="s">
        <v>5391</v>
      </c>
      <c r="B1424" s="85" t="s">
        <v>4839</v>
      </c>
      <c r="C1424" s="85">
        <v>2</v>
      </c>
      <c r="D1424" s="118">
        <v>0.005729478237384792</v>
      </c>
      <c r="E1424" s="118">
        <v>1.3025782842268419</v>
      </c>
      <c r="F1424" s="85" t="s">
        <v>3897</v>
      </c>
      <c r="G1424" s="85" t="b">
        <v>0</v>
      </c>
      <c r="H1424" s="85" t="b">
        <v>0</v>
      </c>
      <c r="I1424" s="85" t="b">
        <v>0</v>
      </c>
      <c r="J1424" s="85" t="b">
        <v>0</v>
      </c>
      <c r="K1424" s="85" t="b">
        <v>0</v>
      </c>
      <c r="L1424" s="85" t="b">
        <v>0</v>
      </c>
    </row>
    <row r="1425" spans="1:12" ht="15">
      <c r="A1425" s="85" t="s">
        <v>5382</v>
      </c>
      <c r="B1425" s="85" t="s">
        <v>5383</v>
      </c>
      <c r="C1425" s="85">
        <v>2</v>
      </c>
      <c r="D1425" s="118">
        <v>0.005729478237384792</v>
      </c>
      <c r="E1425" s="118">
        <v>2.1476763242410986</v>
      </c>
      <c r="F1425" s="85" t="s">
        <v>3897</v>
      </c>
      <c r="G1425" s="85" t="b">
        <v>0</v>
      </c>
      <c r="H1425" s="85" t="b">
        <v>0</v>
      </c>
      <c r="I1425" s="85" t="b">
        <v>0</v>
      </c>
      <c r="J1425" s="85" t="b">
        <v>0</v>
      </c>
      <c r="K1425" s="85" t="b">
        <v>0</v>
      </c>
      <c r="L1425" s="85" t="b">
        <v>0</v>
      </c>
    </row>
    <row r="1426" spans="1:12" ht="15">
      <c r="A1426" s="85" t="s">
        <v>5383</v>
      </c>
      <c r="B1426" s="85" t="s">
        <v>5384</v>
      </c>
      <c r="C1426" s="85">
        <v>2</v>
      </c>
      <c r="D1426" s="118">
        <v>0.005729478237384792</v>
      </c>
      <c r="E1426" s="118">
        <v>2.1476763242410986</v>
      </c>
      <c r="F1426" s="85" t="s">
        <v>3897</v>
      </c>
      <c r="G1426" s="85" t="b">
        <v>0</v>
      </c>
      <c r="H1426" s="85" t="b">
        <v>0</v>
      </c>
      <c r="I1426" s="85" t="b">
        <v>0</v>
      </c>
      <c r="J1426" s="85" t="b">
        <v>0</v>
      </c>
      <c r="K1426" s="85" t="b">
        <v>0</v>
      </c>
      <c r="L1426" s="85" t="b">
        <v>0</v>
      </c>
    </row>
    <row r="1427" spans="1:12" ht="15">
      <c r="A1427" s="85" t="s">
        <v>5384</v>
      </c>
      <c r="B1427" s="85" t="s">
        <v>5385</v>
      </c>
      <c r="C1427" s="85">
        <v>2</v>
      </c>
      <c r="D1427" s="118">
        <v>0.005729478237384792</v>
      </c>
      <c r="E1427" s="118">
        <v>2.1476763242410986</v>
      </c>
      <c r="F1427" s="85" t="s">
        <v>3897</v>
      </c>
      <c r="G1427" s="85" t="b">
        <v>0</v>
      </c>
      <c r="H1427" s="85" t="b">
        <v>0</v>
      </c>
      <c r="I1427" s="85" t="b">
        <v>0</v>
      </c>
      <c r="J1427" s="85" t="b">
        <v>0</v>
      </c>
      <c r="K1427" s="85" t="b">
        <v>0</v>
      </c>
      <c r="L1427" s="85" t="b">
        <v>0</v>
      </c>
    </row>
    <row r="1428" spans="1:12" ht="15">
      <c r="A1428" s="85" t="s">
        <v>5385</v>
      </c>
      <c r="B1428" s="85" t="s">
        <v>4085</v>
      </c>
      <c r="C1428" s="85">
        <v>2</v>
      </c>
      <c r="D1428" s="118">
        <v>0.005729478237384792</v>
      </c>
      <c r="E1428" s="118">
        <v>1.603608279890823</v>
      </c>
      <c r="F1428" s="85" t="s">
        <v>3897</v>
      </c>
      <c r="G1428" s="85" t="b">
        <v>0</v>
      </c>
      <c r="H1428" s="85" t="b">
        <v>0</v>
      </c>
      <c r="I1428" s="85" t="b">
        <v>0</v>
      </c>
      <c r="J1428" s="85" t="b">
        <v>0</v>
      </c>
      <c r="K1428" s="85" t="b">
        <v>0</v>
      </c>
      <c r="L1428" s="85" t="b">
        <v>0</v>
      </c>
    </row>
    <row r="1429" spans="1:12" ht="15">
      <c r="A1429" s="85" t="s">
        <v>4085</v>
      </c>
      <c r="B1429" s="85" t="s">
        <v>5386</v>
      </c>
      <c r="C1429" s="85">
        <v>2</v>
      </c>
      <c r="D1429" s="118">
        <v>0.005729478237384792</v>
      </c>
      <c r="E1429" s="118">
        <v>1.603608279890823</v>
      </c>
      <c r="F1429" s="85" t="s">
        <v>3897</v>
      </c>
      <c r="G1429" s="85" t="b">
        <v>0</v>
      </c>
      <c r="H1429" s="85" t="b">
        <v>0</v>
      </c>
      <c r="I1429" s="85" t="b">
        <v>0</v>
      </c>
      <c r="J1429" s="85" t="b">
        <v>0</v>
      </c>
      <c r="K1429" s="85" t="b">
        <v>0</v>
      </c>
      <c r="L1429" s="85" t="b">
        <v>0</v>
      </c>
    </row>
    <row r="1430" spans="1:12" ht="15">
      <c r="A1430" s="85" t="s">
        <v>5386</v>
      </c>
      <c r="B1430" s="85" t="s">
        <v>5387</v>
      </c>
      <c r="C1430" s="85">
        <v>2</v>
      </c>
      <c r="D1430" s="118">
        <v>0.005729478237384792</v>
      </c>
      <c r="E1430" s="118">
        <v>2.1476763242410986</v>
      </c>
      <c r="F1430" s="85" t="s">
        <v>3897</v>
      </c>
      <c r="G1430" s="85" t="b">
        <v>0</v>
      </c>
      <c r="H1430" s="85" t="b">
        <v>0</v>
      </c>
      <c r="I1430" s="85" t="b">
        <v>0</v>
      </c>
      <c r="J1430" s="85" t="b">
        <v>0</v>
      </c>
      <c r="K1430" s="85" t="b">
        <v>0</v>
      </c>
      <c r="L1430" s="85" t="b">
        <v>0</v>
      </c>
    </row>
    <row r="1431" spans="1:12" ht="15">
      <c r="A1431" s="85" t="s">
        <v>5387</v>
      </c>
      <c r="B1431" s="85" t="s">
        <v>5022</v>
      </c>
      <c r="C1431" s="85">
        <v>2</v>
      </c>
      <c r="D1431" s="118">
        <v>0.005729478237384792</v>
      </c>
      <c r="E1431" s="118">
        <v>2.1476763242410986</v>
      </c>
      <c r="F1431" s="85" t="s">
        <v>3897</v>
      </c>
      <c r="G1431" s="85" t="b">
        <v>0</v>
      </c>
      <c r="H1431" s="85" t="b">
        <v>0</v>
      </c>
      <c r="I1431" s="85" t="b">
        <v>0</v>
      </c>
      <c r="J1431" s="85" t="b">
        <v>0</v>
      </c>
      <c r="K1431" s="85" t="b">
        <v>0</v>
      </c>
      <c r="L1431" s="85" t="b">
        <v>0</v>
      </c>
    </row>
    <row r="1432" spans="1:12" ht="15">
      <c r="A1432" s="85" t="s">
        <v>5022</v>
      </c>
      <c r="B1432" s="85" t="s">
        <v>4850</v>
      </c>
      <c r="C1432" s="85">
        <v>2</v>
      </c>
      <c r="D1432" s="118">
        <v>0.005729478237384792</v>
      </c>
      <c r="E1432" s="118">
        <v>1.3695250738574551</v>
      </c>
      <c r="F1432" s="85" t="s">
        <v>3897</v>
      </c>
      <c r="G1432" s="85" t="b">
        <v>0</v>
      </c>
      <c r="H1432" s="85" t="b">
        <v>0</v>
      </c>
      <c r="I1432" s="85" t="b">
        <v>0</v>
      </c>
      <c r="J1432" s="85" t="b">
        <v>0</v>
      </c>
      <c r="K1432" s="85" t="b">
        <v>0</v>
      </c>
      <c r="L1432" s="85" t="b">
        <v>0</v>
      </c>
    </row>
    <row r="1433" spans="1:12" ht="15">
      <c r="A1433" s="85" t="s">
        <v>4910</v>
      </c>
      <c r="B1433" s="85" t="s">
        <v>5378</v>
      </c>
      <c r="C1433" s="85">
        <v>2</v>
      </c>
      <c r="D1433" s="118">
        <v>0.005729478237384792</v>
      </c>
      <c r="E1433" s="118">
        <v>2.1476763242410986</v>
      </c>
      <c r="F1433" s="85" t="s">
        <v>3897</v>
      </c>
      <c r="G1433" s="85" t="b">
        <v>0</v>
      </c>
      <c r="H1433" s="85" t="b">
        <v>0</v>
      </c>
      <c r="I1433" s="85" t="b">
        <v>0</v>
      </c>
      <c r="J1433" s="85" t="b">
        <v>0</v>
      </c>
      <c r="K1433" s="85" t="b">
        <v>0</v>
      </c>
      <c r="L1433" s="85" t="b">
        <v>0</v>
      </c>
    </row>
    <row r="1434" spans="1:12" ht="15">
      <c r="A1434" s="85" t="s">
        <v>5378</v>
      </c>
      <c r="B1434" s="85" t="s">
        <v>4085</v>
      </c>
      <c r="C1434" s="85">
        <v>2</v>
      </c>
      <c r="D1434" s="118">
        <v>0.005729478237384792</v>
      </c>
      <c r="E1434" s="118">
        <v>1.603608279890823</v>
      </c>
      <c r="F1434" s="85" t="s">
        <v>3897</v>
      </c>
      <c r="G1434" s="85" t="b">
        <v>0</v>
      </c>
      <c r="H1434" s="85" t="b">
        <v>0</v>
      </c>
      <c r="I1434" s="85" t="b">
        <v>0</v>
      </c>
      <c r="J1434" s="85" t="b">
        <v>0</v>
      </c>
      <c r="K1434" s="85" t="b">
        <v>0</v>
      </c>
      <c r="L1434" s="85" t="b">
        <v>0</v>
      </c>
    </row>
    <row r="1435" spans="1:12" ht="15">
      <c r="A1435" s="85" t="s">
        <v>4085</v>
      </c>
      <c r="B1435" s="85" t="s">
        <v>5379</v>
      </c>
      <c r="C1435" s="85">
        <v>2</v>
      </c>
      <c r="D1435" s="118">
        <v>0.005729478237384792</v>
      </c>
      <c r="E1435" s="118">
        <v>1.603608279890823</v>
      </c>
      <c r="F1435" s="85" t="s">
        <v>3897</v>
      </c>
      <c r="G1435" s="85" t="b">
        <v>0</v>
      </c>
      <c r="H1435" s="85" t="b">
        <v>0</v>
      </c>
      <c r="I1435" s="85" t="b">
        <v>0</v>
      </c>
      <c r="J1435" s="85" t="b">
        <v>0</v>
      </c>
      <c r="K1435" s="85" t="b">
        <v>0</v>
      </c>
      <c r="L1435" s="85" t="b">
        <v>0</v>
      </c>
    </row>
    <row r="1436" spans="1:12" ht="15">
      <c r="A1436" s="85" t="s">
        <v>5379</v>
      </c>
      <c r="B1436" s="85" t="s">
        <v>5380</v>
      </c>
      <c r="C1436" s="85">
        <v>2</v>
      </c>
      <c r="D1436" s="118">
        <v>0.005729478237384792</v>
      </c>
      <c r="E1436" s="118">
        <v>2.1476763242410986</v>
      </c>
      <c r="F1436" s="85" t="s">
        <v>3897</v>
      </c>
      <c r="G1436" s="85" t="b">
        <v>0</v>
      </c>
      <c r="H1436" s="85" t="b">
        <v>0</v>
      </c>
      <c r="I1436" s="85" t="b">
        <v>0</v>
      </c>
      <c r="J1436" s="85" t="b">
        <v>0</v>
      </c>
      <c r="K1436" s="85" t="b">
        <v>0</v>
      </c>
      <c r="L1436" s="85" t="b">
        <v>0</v>
      </c>
    </row>
    <row r="1437" spans="1:12" ht="15">
      <c r="A1437" s="85" t="s">
        <v>5380</v>
      </c>
      <c r="B1437" s="85" t="s">
        <v>5381</v>
      </c>
      <c r="C1437" s="85">
        <v>2</v>
      </c>
      <c r="D1437" s="118">
        <v>0.005729478237384792</v>
      </c>
      <c r="E1437" s="118">
        <v>2.1476763242410986</v>
      </c>
      <c r="F1437" s="85" t="s">
        <v>3897</v>
      </c>
      <c r="G1437" s="85" t="b">
        <v>0</v>
      </c>
      <c r="H1437" s="85" t="b">
        <v>0</v>
      </c>
      <c r="I1437" s="85" t="b">
        <v>0</v>
      </c>
      <c r="J1437" s="85" t="b">
        <v>0</v>
      </c>
      <c r="K1437" s="85" t="b">
        <v>0</v>
      </c>
      <c r="L1437" s="85" t="b">
        <v>0</v>
      </c>
    </row>
    <row r="1438" spans="1:12" ht="15">
      <c r="A1438" s="85" t="s">
        <v>5381</v>
      </c>
      <c r="B1438" s="85" t="s">
        <v>4850</v>
      </c>
      <c r="C1438" s="85">
        <v>2</v>
      </c>
      <c r="D1438" s="118">
        <v>0.005729478237384792</v>
      </c>
      <c r="E1438" s="118">
        <v>1.3695250738574551</v>
      </c>
      <c r="F1438" s="85" t="s">
        <v>3897</v>
      </c>
      <c r="G1438" s="85" t="b">
        <v>0</v>
      </c>
      <c r="H1438" s="85" t="b">
        <v>0</v>
      </c>
      <c r="I1438" s="85" t="b">
        <v>0</v>
      </c>
      <c r="J1438" s="85" t="b">
        <v>0</v>
      </c>
      <c r="K1438" s="85" t="b">
        <v>0</v>
      </c>
      <c r="L1438" s="85" t="b">
        <v>0</v>
      </c>
    </row>
    <row r="1439" spans="1:12" ht="15">
      <c r="A1439" s="85" t="s">
        <v>4130</v>
      </c>
      <c r="B1439" s="85" t="s">
        <v>5374</v>
      </c>
      <c r="C1439" s="85">
        <v>2</v>
      </c>
      <c r="D1439" s="118">
        <v>0.005729478237384792</v>
      </c>
      <c r="E1439" s="118">
        <v>2.1476763242410986</v>
      </c>
      <c r="F1439" s="85" t="s">
        <v>3897</v>
      </c>
      <c r="G1439" s="85" t="b">
        <v>0</v>
      </c>
      <c r="H1439" s="85" t="b">
        <v>0</v>
      </c>
      <c r="I1439" s="85" t="b">
        <v>0</v>
      </c>
      <c r="J1439" s="85" t="b">
        <v>1</v>
      </c>
      <c r="K1439" s="85" t="b">
        <v>0</v>
      </c>
      <c r="L1439" s="85" t="b">
        <v>0</v>
      </c>
    </row>
    <row r="1440" spans="1:12" ht="15">
      <c r="A1440" s="85" t="s">
        <v>5374</v>
      </c>
      <c r="B1440" s="85" t="s">
        <v>5375</v>
      </c>
      <c r="C1440" s="85">
        <v>2</v>
      </c>
      <c r="D1440" s="118">
        <v>0.005729478237384792</v>
      </c>
      <c r="E1440" s="118">
        <v>2.1476763242410986</v>
      </c>
      <c r="F1440" s="85" t="s">
        <v>3897</v>
      </c>
      <c r="G1440" s="85" t="b">
        <v>1</v>
      </c>
      <c r="H1440" s="85" t="b">
        <v>0</v>
      </c>
      <c r="I1440" s="85" t="b">
        <v>0</v>
      </c>
      <c r="J1440" s="85" t="b">
        <v>0</v>
      </c>
      <c r="K1440" s="85" t="b">
        <v>0</v>
      </c>
      <c r="L1440" s="85" t="b">
        <v>0</v>
      </c>
    </row>
    <row r="1441" spans="1:12" ht="15">
      <c r="A1441" s="85" t="s">
        <v>5375</v>
      </c>
      <c r="B1441" s="85" t="s">
        <v>5376</v>
      </c>
      <c r="C1441" s="85">
        <v>2</v>
      </c>
      <c r="D1441" s="118">
        <v>0.005729478237384792</v>
      </c>
      <c r="E1441" s="118">
        <v>2.1476763242410986</v>
      </c>
      <c r="F1441" s="85" t="s">
        <v>3897</v>
      </c>
      <c r="G1441" s="85" t="b">
        <v>0</v>
      </c>
      <c r="H1441" s="85" t="b">
        <v>0</v>
      </c>
      <c r="I1441" s="85" t="b">
        <v>0</v>
      </c>
      <c r="J1441" s="85" t="b">
        <v>0</v>
      </c>
      <c r="K1441" s="85" t="b">
        <v>0</v>
      </c>
      <c r="L1441" s="85" t="b">
        <v>0</v>
      </c>
    </row>
    <row r="1442" spans="1:12" ht="15">
      <c r="A1442" s="85" t="s">
        <v>5376</v>
      </c>
      <c r="B1442" s="85" t="s">
        <v>4834</v>
      </c>
      <c r="C1442" s="85">
        <v>2</v>
      </c>
      <c r="D1442" s="118">
        <v>0.005729478237384792</v>
      </c>
      <c r="E1442" s="118">
        <v>1.4487063199050798</v>
      </c>
      <c r="F1442" s="85" t="s">
        <v>3897</v>
      </c>
      <c r="G1442" s="85" t="b">
        <v>0</v>
      </c>
      <c r="H1442" s="85" t="b">
        <v>0</v>
      </c>
      <c r="I1442" s="85" t="b">
        <v>0</v>
      </c>
      <c r="J1442" s="85" t="b">
        <v>0</v>
      </c>
      <c r="K1442" s="85" t="b">
        <v>0</v>
      </c>
      <c r="L1442" s="85" t="b">
        <v>0</v>
      </c>
    </row>
    <row r="1443" spans="1:12" ht="15">
      <c r="A1443" s="85" t="s">
        <v>4834</v>
      </c>
      <c r="B1443" s="85" t="s">
        <v>5000</v>
      </c>
      <c r="C1443" s="85">
        <v>2</v>
      </c>
      <c r="D1443" s="118">
        <v>0.005729478237384792</v>
      </c>
      <c r="E1443" s="118">
        <v>1.0507663112330423</v>
      </c>
      <c r="F1443" s="85" t="s">
        <v>3897</v>
      </c>
      <c r="G1443" s="85" t="b">
        <v>0</v>
      </c>
      <c r="H1443" s="85" t="b">
        <v>0</v>
      </c>
      <c r="I1443" s="85" t="b">
        <v>0</v>
      </c>
      <c r="J1443" s="85" t="b">
        <v>0</v>
      </c>
      <c r="K1443" s="85" t="b">
        <v>0</v>
      </c>
      <c r="L1443" s="85" t="b">
        <v>0</v>
      </c>
    </row>
    <row r="1444" spans="1:12" ht="15">
      <c r="A1444" s="85" t="s">
        <v>5000</v>
      </c>
      <c r="B1444" s="85" t="s">
        <v>5377</v>
      </c>
      <c r="C1444" s="85">
        <v>2</v>
      </c>
      <c r="D1444" s="118">
        <v>0.005729478237384792</v>
      </c>
      <c r="E1444" s="118">
        <v>1.749736315569061</v>
      </c>
      <c r="F1444" s="85" t="s">
        <v>3897</v>
      </c>
      <c r="G1444" s="85" t="b">
        <v>0</v>
      </c>
      <c r="H1444" s="85" t="b">
        <v>0</v>
      </c>
      <c r="I1444" s="85" t="b">
        <v>0</v>
      </c>
      <c r="J1444" s="85" t="b">
        <v>0</v>
      </c>
      <c r="K1444" s="85" t="b">
        <v>0</v>
      </c>
      <c r="L1444" s="85" t="b">
        <v>0</v>
      </c>
    </row>
    <row r="1445" spans="1:12" ht="15">
      <c r="A1445" s="85" t="s">
        <v>5377</v>
      </c>
      <c r="B1445" s="85" t="s">
        <v>4850</v>
      </c>
      <c r="C1445" s="85">
        <v>2</v>
      </c>
      <c r="D1445" s="118">
        <v>0.005729478237384792</v>
      </c>
      <c r="E1445" s="118">
        <v>1.3695250738574551</v>
      </c>
      <c r="F1445" s="85" t="s">
        <v>3897</v>
      </c>
      <c r="G1445" s="85" t="b">
        <v>0</v>
      </c>
      <c r="H1445" s="85" t="b">
        <v>0</v>
      </c>
      <c r="I1445" s="85" t="b">
        <v>0</v>
      </c>
      <c r="J1445" s="85" t="b">
        <v>0</v>
      </c>
      <c r="K1445" s="85" t="b">
        <v>0</v>
      </c>
      <c r="L1445" s="85" t="b">
        <v>0</v>
      </c>
    </row>
    <row r="1446" spans="1:12" ht="15">
      <c r="A1446" s="85" t="s">
        <v>5392</v>
      </c>
      <c r="B1446" s="85" t="s">
        <v>4085</v>
      </c>
      <c r="C1446" s="85">
        <v>2</v>
      </c>
      <c r="D1446" s="118">
        <v>0.005729478237384792</v>
      </c>
      <c r="E1446" s="118">
        <v>1.603608279890823</v>
      </c>
      <c r="F1446" s="85" t="s">
        <v>3897</v>
      </c>
      <c r="G1446" s="85" t="b">
        <v>0</v>
      </c>
      <c r="H1446" s="85" t="b">
        <v>0</v>
      </c>
      <c r="I1446" s="85" t="b">
        <v>0</v>
      </c>
      <c r="J1446" s="85" t="b">
        <v>0</v>
      </c>
      <c r="K1446" s="85" t="b">
        <v>0</v>
      </c>
      <c r="L1446" s="85" t="b">
        <v>0</v>
      </c>
    </row>
    <row r="1447" spans="1:12" ht="15">
      <c r="A1447" s="85" t="s">
        <v>4891</v>
      </c>
      <c r="B1447" s="85" t="s">
        <v>5066</v>
      </c>
      <c r="C1447" s="85">
        <v>4</v>
      </c>
      <c r="D1447" s="118">
        <v>0</v>
      </c>
      <c r="E1447" s="118">
        <v>0.829303772831025</v>
      </c>
      <c r="F1447" s="85" t="s">
        <v>3898</v>
      </c>
      <c r="G1447" s="85" t="b">
        <v>0</v>
      </c>
      <c r="H1447" s="85" t="b">
        <v>0</v>
      </c>
      <c r="I1447" s="85" t="b">
        <v>0</v>
      </c>
      <c r="J1447" s="85" t="b">
        <v>0</v>
      </c>
      <c r="K1447" s="85" t="b">
        <v>0</v>
      </c>
      <c r="L1447" s="85" t="b">
        <v>0</v>
      </c>
    </row>
    <row r="1448" spans="1:12" ht="15">
      <c r="A1448" s="85" t="s">
        <v>5066</v>
      </c>
      <c r="B1448" s="85" t="s">
        <v>5067</v>
      </c>
      <c r="C1448" s="85">
        <v>4</v>
      </c>
      <c r="D1448" s="118">
        <v>0</v>
      </c>
      <c r="E1448" s="118">
        <v>1.130333768495006</v>
      </c>
      <c r="F1448" s="85" t="s">
        <v>3898</v>
      </c>
      <c r="G1448" s="85" t="b">
        <v>0</v>
      </c>
      <c r="H1448" s="85" t="b">
        <v>0</v>
      </c>
      <c r="I1448" s="85" t="b">
        <v>0</v>
      </c>
      <c r="J1448" s="85" t="b">
        <v>0</v>
      </c>
      <c r="K1448" s="85" t="b">
        <v>1</v>
      </c>
      <c r="L1448" s="85" t="b">
        <v>0</v>
      </c>
    </row>
    <row r="1449" spans="1:12" ht="15">
      <c r="A1449" s="85" t="s">
        <v>5068</v>
      </c>
      <c r="B1449" s="85" t="s">
        <v>4013</v>
      </c>
      <c r="C1449" s="85">
        <v>4</v>
      </c>
      <c r="D1449" s="118">
        <v>0</v>
      </c>
      <c r="E1449" s="118">
        <v>1.130333768495006</v>
      </c>
      <c r="F1449" s="85" t="s">
        <v>3898</v>
      </c>
      <c r="G1449" s="85" t="b">
        <v>0</v>
      </c>
      <c r="H1449" s="85" t="b">
        <v>0</v>
      </c>
      <c r="I1449" s="85" t="b">
        <v>0</v>
      </c>
      <c r="J1449" s="85" t="b">
        <v>0</v>
      </c>
      <c r="K1449" s="85" t="b">
        <v>0</v>
      </c>
      <c r="L1449" s="85" t="b">
        <v>0</v>
      </c>
    </row>
    <row r="1450" spans="1:12" ht="15">
      <c r="A1450" s="85" t="s">
        <v>4013</v>
      </c>
      <c r="B1450" s="85" t="s">
        <v>5069</v>
      </c>
      <c r="C1450" s="85">
        <v>4</v>
      </c>
      <c r="D1450" s="118">
        <v>0</v>
      </c>
      <c r="E1450" s="118">
        <v>1.130333768495006</v>
      </c>
      <c r="F1450" s="85" t="s">
        <v>3898</v>
      </c>
      <c r="G1450" s="85" t="b">
        <v>0</v>
      </c>
      <c r="H1450" s="85" t="b">
        <v>0</v>
      </c>
      <c r="I1450" s="85" t="b">
        <v>0</v>
      </c>
      <c r="J1450" s="85" t="b">
        <v>0</v>
      </c>
      <c r="K1450" s="85" t="b">
        <v>0</v>
      </c>
      <c r="L1450" s="85" t="b">
        <v>0</v>
      </c>
    </row>
    <row r="1451" spans="1:12" ht="15">
      <c r="A1451" s="85" t="s">
        <v>5069</v>
      </c>
      <c r="B1451" s="85" t="s">
        <v>5070</v>
      </c>
      <c r="C1451" s="85">
        <v>4</v>
      </c>
      <c r="D1451" s="118">
        <v>0</v>
      </c>
      <c r="E1451" s="118">
        <v>1.130333768495006</v>
      </c>
      <c r="F1451" s="85" t="s">
        <v>3898</v>
      </c>
      <c r="G1451" s="85" t="b">
        <v>0</v>
      </c>
      <c r="H1451" s="85" t="b">
        <v>0</v>
      </c>
      <c r="I1451" s="85" t="b">
        <v>0</v>
      </c>
      <c r="J1451" s="85" t="b">
        <v>0</v>
      </c>
      <c r="K1451" s="85" t="b">
        <v>0</v>
      </c>
      <c r="L1451" s="85" t="b">
        <v>0</v>
      </c>
    </row>
    <row r="1452" spans="1:12" ht="15">
      <c r="A1452" s="85" t="s">
        <v>5070</v>
      </c>
      <c r="B1452" s="85" t="s">
        <v>4891</v>
      </c>
      <c r="C1452" s="85">
        <v>4</v>
      </c>
      <c r="D1452" s="118">
        <v>0</v>
      </c>
      <c r="E1452" s="118">
        <v>0.8872957198087117</v>
      </c>
      <c r="F1452" s="85" t="s">
        <v>3898</v>
      </c>
      <c r="G1452" s="85" t="b">
        <v>0</v>
      </c>
      <c r="H1452" s="85" t="b">
        <v>0</v>
      </c>
      <c r="I1452" s="85" t="b">
        <v>0</v>
      </c>
      <c r="J1452" s="85" t="b">
        <v>0</v>
      </c>
      <c r="K1452" s="85" t="b">
        <v>0</v>
      </c>
      <c r="L1452" s="85" t="b">
        <v>0</v>
      </c>
    </row>
    <row r="1453" spans="1:12" ht="15">
      <c r="A1453" s="85" t="s">
        <v>333</v>
      </c>
      <c r="B1453" s="85" t="s">
        <v>4891</v>
      </c>
      <c r="C1453" s="85">
        <v>3</v>
      </c>
      <c r="D1453" s="118">
        <v>0.006462348445256893</v>
      </c>
      <c r="E1453" s="118">
        <v>0.8872957198087117</v>
      </c>
      <c r="F1453" s="85" t="s">
        <v>3898</v>
      </c>
      <c r="G1453" s="85" t="b">
        <v>0</v>
      </c>
      <c r="H1453" s="85" t="b">
        <v>0</v>
      </c>
      <c r="I1453" s="85" t="b">
        <v>0</v>
      </c>
      <c r="J1453" s="85" t="b">
        <v>0</v>
      </c>
      <c r="K1453" s="85" t="b">
        <v>0</v>
      </c>
      <c r="L1453" s="85" t="b">
        <v>0</v>
      </c>
    </row>
    <row r="1454" spans="1:12" ht="15">
      <c r="A1454" s="85" t="s">
        <v>5067</v>
      </c>
      <c r="B1454" s="85" t="s">
        <v>4159</v>
      </c>
      <c r="C1454" s="85">
        <v>3</v>
      </c>
      <c r="D1454" s="118">
        <v>0.006462348445256893</v>
      </c>
      <c r="E1454" s="118">
        <v>1.0053950318867062</v>
      </c>
      <c r="F1454" s="85" t="s">
        <v>3898</v>
      </c>
      <c r="G1454" s="85" t="b">
        <v>0</v>
      </c>
      <c r="H1454" s="85" t="b">
        <v>1</v>
      </c>
      <c r="I1454" s="85" t="b">
        <v>0</v>
      </c>
      <c r="J1454" s="85" t="b">
        <v>0</v>
      </c>
      <c r="K1454" s="85" t="b">
        <v>0</v>
      </c>
      <c r="L1454" s="85" t="b">
        <v>0</v>
      </c>
    </row>
    <row r="1455" spans="1:12" ht="15">
      <c r="A1455" s="85" t="s">
        <v>4159</v>
      </c>
      <c r="B1455" s="85" t="s">
        <v>4842</v>
      </c>
      <c r="C1455" s="85">
        <v>3</v>
      </c>
      <c r="D1455" s="118">
        <v>0.006462348445256893</v>
      </c>
      <c r="E1455" s="118">
        <v>1.0053950318867062</v>
      </c>
      <c r="F1455" s="85" t="s">
        <v>3898</v>
      </c>
      <c r="G1455" s="85" t="b">
        <v>0</v>
      </c>
      <c r="H1455" s="85" t="b">
        <v>0</v>
      </c>
      <c r="I1455" s="85" t="b">
        <v>0</v>
      </c>
      <c r="J1455" s="85" t="b">
        <v>0</v>
      </c>
      <c r="K1455" s="85" t="b">
        <v>0</v>
      </c>
      <c r="L1455" s="85" t="b">
        <v>0</v>
      </c>
    </row>
    <row r="1456" spans="1:12" ht="15">
      <c r="A1456" s="85" t="s">
        <v>4842</v>
      </c>
      <c r="B1456" s="85" t="s">
        <v>5085</v>
      </c>
      <c r="C1456" s="85">
        <v>3</v>
      </c>
      <c r="D1456" s="118">
        <v>0.006462348445256893</v>
      </c>
      <c r="E1456" s="118">
        <v>1.0053950318867062</v>
      </c>
      <c r="F1456" s="85" t="s">
        <v>3898</v>
      </c>
      <c r="G1456" s="85" t="b">
        <v>0</v>
      </c>
      <c r="H1456" s="85" t="b">
        <v>0</v>
      </c>
      <c r="I1456" s="85" t="b">
        <v>0</v>
      </c>
      <c r="J1456" s="85" t="b">
        <v>0</v>
      </c>
      <c r="K1456" s="85" t="b">
        <v>0</v>
      </c>
      <c r="L1456" s="85" t="b">
        <v>0</v>
      </c>
    </row>
    <row r="1457" spans="1:12" ht="15">
      <c r="A1457" s="85" t="s">
        <v>5085</v>
      </c>
      <c r="B1457" s="85" t="s">
        <v>5068</v>
      </c>
      <c r="C1457" s="85">
        <v>3</v>
      </c>
      <c r="D1457" s="118">
        <v>0.006462348445256893</v>
      </c>
      <c r="E1457" s="118">
        <v>1.0053950318867062</v>
      </c>
      <c r="F1457" s="85" t="s">
        <v>3898</v>
      </c>
      <c r="G1457" s="85" t="b">
        <v>0</v>
      </c>
      <c r="H1457" s="85" t="b">
        <v>0</v>
      </c>
      <c r="I1457" s="85" t="b">
        <v>0</v>
      </c>
      <c r="J1457" s="85" t="b">
        <v>0</v>
      </c>
      <c r="K1457" s="85" t="b">
        <v>0</v>
      </c>
      <c r="L1457" s="85" t="b">
        <v>0</v>
      </c>
    </row>
    <row r="1458" spans="1:12" ht="15">
      <c r="A1458" s="85" t="s">
        <v>4891</v>
      </c>
      <c r="B1458" s="85" t="s">
        <v>5370</v>
      </c>
      <c r="C1458" s="85">
        <v>2</v>
      </c>
      <c r="D1458" s="118">
        <v>0.010380344678068316</v>
      </c>
      <c r="E1458" s="118">
        <v>0.829303772831025</v>
      </c>
      <c r="F1458" s="85" t="s">
        <v>3898</v>
      </c>
      <c r="G1458" s="85" t="b">
        <v>0</v>
      </c>
      <c r="H1458" s="85" t="b">
        <v>0</v>
      </c>
      <c r="I1458" s="85" t="b">
        <v>0</v>
      </c>
      <c r="J1458" s="85" t="b">
        <v>0</v>
      </c>
      <c r="K1458" s="85" t="b">
        <v>0</v>
      </c>
      <c r="L1458" s="85" t="b">
        <v>0</v>
      </c>
    </row>
    <row r="1459" spans="1:12" ht="15">
      <c r="A1459" s="85" t="s">
        <v>4891</v>
      </c>
      <c r="B1459" s="85" t="s">
        <v>5422</v>
      </c>
      <c r="C1459" s="85">
        <v>2</v>
      </c>
      <c r="D1459" s="118">
        <v>0.010380344678068316</v>
      </c>
      <c r="E1459" s="118">
        <v>0.829303772831025</v>
      </c>
      <c r="F1459" s="85" t="s">
        <v>3898</v>
      </c>
      <c r="G1459" s="85" t="b">
        <v>0</v>
      </c>
      <c r="H1459" s="85" t="b">
        <v>0</v>
      </c>
      <c r="I1459" s="85" t="b">
        <v>0</v>
      </c>
      <c r="J1459" s="85" t="b">
        <v>0</v>
      </c>
      <c r="K1459" s="85" t="b">
        <v>0</v>
      </c>
      <c r="L1459" s="85" t="b">
        <v>0</v>
      </c>
    </row>
    <row r="1460" spans="1:12" ht="15">
      <c r="A1460" s="85" t="s">
        <v>5037</v>
      </c>
      <c r="B1460" s="85" t="s">
        <v>5141</v>
      </c>
      <c r="C1460" s="85">
        <v>2</v>
      </c>
      <c r="D1460" s="118">
        <v>0</v>
      </c>
      <c r="E1460" s="118">
        <v>1.1139433523068367</v>
      </c>
      <c r="F1460" s="85" t="s">
        <v>3899</v>
      </c>
      <c r="G1460" s="85" t="b">
        <v>0</v>
      </c>
      <c r="H1460" s="85" t="b">
        <v>0</v>
      </c>
      <c r="I1460" s="85" t="b">
        <v>0</v>
      </c>
      <c r="J1460" s="85" t="b">
        <v>0</v>
      </c>
      <c r="K1460" s="85" t="b">
        <v>0</v>
      </c>
      <c r="L1460" s="85" t="b">
        <v>0</v>
      </c>
    </row>
    <row r="1461" spans="1:12" ht="15">
      <c r="A1461" s="85" t="s">
        <v>5141</v>
      </c>
      <c r="B1461" s="85" t="s">
        <v>5393</v>
      </c>
      <c r="C1461" s="85">
        <v>2</v>
      </c>
      <c r="D1461" s="118">
        <v>0</v>
      </c>
      <c r="E1461" s="118">
        <v>1.1139433523068367</v>
      </c>
      <c r="F1461" s="85" t="s">
        <v>3899</v>
      </c>
      <c r="G1461" s="85" t="b">
        <v>0</v>
      </c>
      <c r="H1461" s="85" t="b">
        <v>0</v>
      </c>
      <c r="I1461" s="85" t="b">
        <v>0</v>
      </c>
      <c r="J1461" s="85" t="b">
        <v>0</v>
      </c>
      <c r="K1461" s="85" t="b">
        <v>0</v>
      </c>
      <c r="L1461" s="85" t="b">
        <v>0</v>
      </c>
    </row>
    <row r="1462" spans="1:12" ht="15">
      <c r="A1462" s="85" t="s">
        <v>5393</v>
      </c>
      <c r="B1462" s="85" t="s">
        <v>5394</v>
      </c>
      <c r="C1462" s="85">
        <v>2</v>
      </c>
      <c r="D1462" s="118">
        <v>0</v>
      </c>
      <c r="E1462" s="118">
        <v>1.1139433523068367</v>
      </c>
      <c r="F1462" s="85" t="s">
        <v>3899</v>
      </c>
      <c r="G1462" s="85" t="b">
        <v>0</v>
      </c>
      <c r="H1462" s="85" t="b">
        <v>0</v>
      </c>
      <c r="I1462" s="85" t="b">
        <v>0</v>
      </c>
      <c r="J1462" s="85" t="b">
        <v>0</v>
      </c>
      <c r="K1462" s="85" t="b">
        <v>0</v>
      </c>
      <c r="L1462" s="85" t="b">
        <v>0</v>
      </c>
    </row>
    <row r="1463" spans="1:12" ht="15">
      <c r="A1463" s="85" t="s">
        <v>5394</v>
      </c>
      <c r="B1463" s="85" t="s">
        <v>452</v>
      </c>
      <c r="C1463" s="85">
        <v>2</v>
      </c>
      <c r="D1463" s="118">
        <v>0</v>
      </c>
      <c r="E1463" s="118">
        <v>1.1139433523068367</v>
      </c>
      <c r="F1463" s="85" t="s">
        <v>3899</v>
      </c>
      <c r="G1463" s="85" t="b">
        <v>0</v>
      </c>
      <c r="H1463" s="85" t="b">
        <v>0</v>
      </c>
      <c r="I1463" s="85" t="b">
        <v>0</v>
      </c>
      <c r="J1463" s="85" t="b">
        <v>0</v>
      </c>
      <c r="K1463" s="85" t="b">
        <v>0</v>
      </c>
      <c r="L1463" s="85" t="b">
        <v>0</v>
      </c>
    </row>
    <row r="1464" spans="1:12" ht="15">
      <c r="A1464" s="85" t="s">
        <v>452</v>
      </c>
      <c r="B1464" s="85" t="s">
        <v>5395</v>
      </c>
      <c r="C1464" s="85">
        <v>2</v>
      </c>
      <c r="D1464" s="118">
        <v>0</v>
      </c>
      <c r="E1464" s="118">
        <v>1.1139433523068367</v>
      </c>
      <c r="F1464" s="85" t="s">
        <v>3899</v>
      </c>
      <c r="G1464" s="85" t="b">
        <v>0</v>
      </c>
      <c r="H1464" s="85" t="b">
        <v>0</v>
      </c>
      <c r="I1464" s="85" t="b">
        <v>0</v>
      </c>
      <c r="J1464" s="85" t="b">
        <v>0</v>
      </c>
      <c r="K1464" s="85" t="b">
        <v>0</v>
      </c>
      <c r="L1464" s="85" t="b">
        <v>0</v>
      </c>
    </row>
    <row r="1465" spans="1:12" ht="15">
      <c r="A1465" s="85" t="s">
        <v>5395</v>
      </c>
      <c r="B1465" s="85" t="s">
        <v>5396</v>
      </c>
      <c r="C1465" s="85">
        <v>2</v>
      </c>
      <c r="D1465" s="118">
        <v>0</v>
      </c>
      <c r="E1465" s="118">
        <v>1.1139433523068367</v>
      </c>
      <c r="F1465" s="85" t="s">
        <v>3899</v>
      </c>
      <c r="G1465" s="85" t="b">
        <v>0</v>
      </c>
      <c r="H1465" s="85" t="b">
        <v>0</v>
      </c>
      <c r="I1465" s="85" t="b">
        <v>0</v>
      </c>
      <c r="J1465" s="85" t="b">
        <v>0</v>
      </c>
      <c r="K1465" s="85" t="b">
        <v>0</v>
      </c>
      <c r="L1465" s="85" t="b">
        <v>0</v>
      </c>
    </row>
    <row r="1466" spans="1:12" ht="15">
      <c r="A1466" s="85" t="s">
        <v>5396</v>
      </c>
      <c r="B1466" s="85" t="s">
        <v>4971</v>
      </c>
      <c r="C1466" s="85">
        <v>2</v>
      </c>
      <c r="D1466" s="118">
        <v>0</v>
      </c>
      <c r="E1466" s="118">
        <v>1.1139433523068367</v>
      </c>
      <c r="F1466" s="85" t="s">
        <v>3899</v>
      </c>
      <c r="G1466" s="85" t="b">
        <v>0</v>
      </c>
      <c r="H1466" s="85" t="b">
        <v>0</v>
      </c>
      <c r="I1466" s="85" t="b">
        <v>0</v>
      </c>
      <c r="J1466" s="85" t="b">
        <v>0</v>
      </c>
      <c r="K1466" s="85" t="b">
        <v>0</v>
      </c>
      <c r="L1466" s="85" t="b">
        <v>0</v>
      </c>
    </row>
    <row r="1467" spans="1:12" ht="15">
      <c r="A1467" s="85" t="s">
        <v>4971</v>
      </c>
      <c r="B1467" s="85" t="s">
        <v>5397</v>
      </c>
      <c r="C1467" s="85">
        <v>2</v>
      </c>
      <c r="D1467" s="118">
        <v>0</v>
      </c>
      <c r="E1467" s="118">
        <v>1.1139433523068367</v>
      </c>
      <c r="F1467" s="85" t="s">
        <v>3899</v>
      </c>
      <c r="G1467" s="85" t="b">
        <v>0</v>
      </c>
      <c r="H1467" s="85" t="b">
        <v>0</v>
      </c>
      <c r="I1467" s="85" t="b">
        <v>0</v>
      </c>
      <c r="J1467" s="85" t="b">
        <v>0</v>
      </c>
      <c r="K1467" s="85" t="b">
        <v>0</v>
      </c>
      <c r="L1467" s="85" t="b">
        <v>0</v>
      </c>
    </row>
    <row r="1468" spans="1:12" ht="15">
      <c r="A1468" s="85" t="s">
        <v>5397</v>
      </c>
      <c r="B1468" s="85" t="s">
        <v>5398</v>
      </c>
      <c r="C1468" s="85">
        <v>2</v>
      </c>
      <c r="D1468" s="118">
        <v>0</v>
      </c>
      <c r="E1468" s="118">
        <v>1.1139433523068367</v>
      </c>
      <c r="F1468" s="85" t="s">
        <v>3899</v>
      </c>
      <c r="G1468" s="85" t="b">
        <v>0</v>
      </c>
      <c r="H1468" s="85" t="b">
        <v>0</v>
      </c>
      <c r="I1468" s="85" t="b">
        <v>0</v>
      </c>
      <c r="J1468" s="85" t="b">
        <v>0</v>
      </c>
      <c r="K1468" s="85" t="b">
        <v>0</v>
      </c>
      <c r="L1468" s="85" t="b">
        <v>0</v>
      </c>
    </row>
    <row r="1469" spans="1:12" ht="15">
      <c r="A1469" s="85" t="s">
        <v>4860</v>
      </c>
      <c r="B1469" s="85" t="s">
        <v>4108</v>
      </c>
      <c r="C1469" s="85">
        <v>3</v>
      </c>
      <c r="D1469" s="118">
        <v>0</v>
      </c>
      <c r="E1469" s="118">
        <v>1.2937307569224816</v>
      </c>
      <c r="F1469" s="85" t="s">
        <v>3900</v>
      </c>
      <c r="G1469" s="85" t="b">
        <v>0</v>
      </c>
      <c r="H1469" s="85" t="b">
        <v>0</v>
      </c>
      <c r="I1469" s="85" t="b">
        <v>0</v>
      </c>
      <c r="J1469" s="85" t="b">
        <v>1</v>
      </c>
      <c r="K1469" s="85" t="b">
        <v>0</v>
      </c>
      <c r="L1469" s="85" t="b">
        <v>0</v>
      </c>
    </row>
    <row r="1470" spans="1:12" ht="15">
      <c r="A1470" s="85" t="s">
        <v>4872</v>
      </c>
      <c r="B1470" s="85" t="s">
        <v>5179</v>
      </c>
      <c r="C1470" s="85">
        <v>3</v>
      </c>
      <c r="D1470" s="118">
        <v>0</v>
      </c>
      <c r="E1470" s="118">
        <v>1.0718820073061255</v>
      </c>
      <c r="F1470" s="85" t="s">
        <v>3900</v>
      </c>
      <c r="G1470" s="85" t="b">
        <v>0</v>
      </c>
      <c r="H1470" s="85" t="b">
        <v>0</v>
      </c>
      <c r="I1470" s="85" t="b">
        <v>0</v>
      </c>
      <c r="J1470" s="85" t="b">
        <v>0</v>
      </c>
      <c r="K1470" s="85" t="b">
        <v>0</v>
      </c>
      <c r="L1470" s="85" t="b">
        <v>0</v>
      </c>
    </row>
    <row r="1471" spans="1:12" ht="15">
      <c r="A1471" s="85" t="s">
        <v>5179</v>
      </c>
      <c r="B1471" s="85" t="s">
        <v>5180</v>
      </c>
      <c r="C1471" s="85">
        <v>3</v>
      </c>
      <c r="D1471" s="118">
        <v>0</v>
      </c>
      <c r="E1471" s="118">
        <v>1.2937307569224816</v>
      </c>
      <c r="F1471" s="85" t="s">
        <v>3900</v>
      </c>
      <c r="G1471" s="85" t="b">
        <v>0</v>
      </c>
      <c r="H1471" s="85" t="b">
        <v>0</v>
      </c>
      <c r="I1471" s="85" t="b">
        <v>0</v>
      </c>
      <c r="J1471" s="85" t="b">
        <v>0</v>
      </c>
      <c r="K1471" s="85" t="b">
        <v>0</v>
      </c>
      <c r="L1471" s="85" t="b">
        <v>0</v>
      </c>
    </row>
    <row r="1472" spans="1:12" ht="15">
      <c r="A1472" s="85" t="s">
        <v>5180</v>
      </c>
      <c r="B1472" s="85" t="s">
        <v>5181</v>
      </c>
      <c r="C1472" s="85">
        <v>3</v>
      </c>
      <c r="D1472" s="118">
        <v>0</v>
      </c>
      <c r="E1472" s="118">
        <v>1.2937307569224816</v>
      </c>
      <c r="F1472" s="85" t="s">
        <v>3900</v>
      </c>
      <c r="G1472" s="85" t="b">
        <v>0</v>
      </c>
      <c r="H1472" s="85" t="b">
        <v>0</v>
      </c>
      <c r="I1472" s="85" t="b">
        <v>0</v>
      </c>
      <c r="J1472" s="85" t="b">
        <v>0</v>
      </c>
      <c r="K1472" s="85" t="b">
        <v>0</v>
      </c>
      <c r="L1472" s="85" t="b">
        <v>0</v>
      </c>
    </row>
    <row r="1473" spans="1:12" ht="15">
      <c r="A1473" s="85" t="s">
        <v>5182</v>
      </c>
      <c r="B1473" s="85" t="s">
        <v>4941</v>
      </c>
      <c r="C1473" s="85">
        <v>3</v>
      </c>
      <c r="D1473" s="118">
        <v>0</v>
      </c>
      <c r="E1473" s="118">
        <v>1.2937307569224816</v>
      </c>
      <c r="F1473" s="85" t="s">
        <v>3900</v>
      </c>
      <c r="G1473" s="85" t="b">
        <v>0</v>
      </c>
      <c r="H1473" s="85" t="b">
        <v>0</v>
      </c>
      <c r="I1473" s="85" t="b">
        <v>0</v>
      </c>
      <c r="J1473" s="85" t="b">
        <v>0</v>
      </c>
      <c r="K1473" s="85" t="b">
        <v>0</v>
      </c>
      <c r="L1473" s="85" t="b">
        <v>0</v>
      </c>
    </row>
    <row r="1474" spans="1:12" ht="15">
      <c r="A1474" s="85" t="s">
        <v>5412</v>
      </c>
      <c r="B1474" s="85" t="s">
        <v>5413</v>
      </c>
      <c r="C1474" s="85">
        <v>2</v>
      </c>
      <c r="D1474" s="118">
        <v>0.0056803631953445555</v>
      </c>
      <c r="E1474" s="118">
        <v>1.469822015978163</v>
      </c>
      <c r="F1474" s="85" t="s">
        <v>3900</v>
      </c>
      <c r="G1474" s="85" t="b">
        <v>0</v>
      </c>
      <c r="H1474" s="85" t="b">
        <v>0</v>
      </c>
      <c r="I1474" s="85" t="b">
        <v>0</v>
      </c>
      <c r="J1474" s="85" t="b">
        <v>0</v>
      </c>
      <c r="K1474" s="85" t="b">
        <v>0</v>
      </c>
      <c r="L1474" s="85" t="b">
        <v>0</v>
      </c>
    </row>
    <row r="1475" spans="1:12" ht="15">
      <c r="A1475" s="85" t="s">
        <v>5413</v>
      </c>
      <c r="B1475" s="85" t="s">
        <v>4139</v>
      </c>
      <c r="C1475" s="85">
        <v>2</v>
      </c>
      <c r="D1475" s="118">
        <v>0.0056803631953445555</v>
      </c>
      <c r="E1475" s="118">
        <v>1.469822015978163</v>
      </c>
      <c r="F1475" s="85" t="s">
        <v>3900</v>
      </c>
      <c r="G1475" s="85" t="b">
        <v>0</v>
      </c>
      <c r="H1475" s="85" t="b">
        <v>0</v>
      </c>
      <c r="I1475" s="85" t="b">
        <v>0</v>
      </c>
      <c r="J1475" s="85" t="b">
        <v>0</v>
      </c>
      <c r="K1475" s="85" t="b">
        <v>0</v>
      </c>
      <c r="L1475" s="85" t="b">
        <v>0</v>
      </c>
    </row>
    <row r="1476" spans="1:12" ht="15">
      <c r="A1476" s="85" t="s">
        <v>4139</v>
      </c>
      <c r="B1476" s="85" t="s">
        <v>4860</v>
      </c>
      <c r="C1476" s="85">
        <v>2</v>
      </c>
      <c r="D1476" s="118">
        <v>0.0056803631953445555</v>
      </c>
      <c r="E1476" s="118">
        <v>1.469822015978163</v>
      </c>
      <c r="F1476" s="85" t="s">
        <v>3900</v>
      </c>
      <c r="G1476" s="85" t="b">
        <v>0</v>
      </c>
      <c r="H1476" s="85" t="b">
        <v>0</v>
      </c>
      <c r="I1476" s="85" t="b">
        <v>0</v>
      </c>
      <c r="J1476" s="85" t="b">
        <v>0</v>
      </c>
      <c r="K1476" s="85" t="b">
        <v>0</v>
      </c>
      <c r="L1476" s="85" t="b">
        <v>0</v>
      </c>
    </row>
    <row r="1477" spans="1:12" ht="15">
      <c r="A1477" s="85" t="s">
        <v>5181</v>
      </c>
      <c r="B1477" s="85" t="s">
        <v>5182</v>
      </c>
      <c r="C1477" s="85">
        <v>2</v>
      </c>
      <c r="D1477" s="118">
        <v>0.0056803631953445555</v>
      </c>
      <c r="E1477" s="118">
        <v>1.1176394978668005</v>
      </c>
      <c r="F1477" s="85" t="s">
        <v>3900</v>
      </c>
      <c r="G1477" s="85" t="b">
        <v>0</v>
      </c>
      <c r="H1477" s="85" t="b">
        <v>0</v>
      </c>
      <c r="I1477" s="85" t="b">
        <v>0</v>
      </c>
      <c r="J1477" s="85" t="b">
        <v>0</v>
      </c>
      <c r="K1477" s="85" t="b">
        <v>0</v>
      </c>
      <c r="L1477" s="85" t="b">
        <v>0</v>
      </c>
    </row>
    <row r="1478" spans="1:12" ht="15">
      <c r="A1478" s="85" t="s">
        <v>4108</v>
      </c>
      <c r="B1478" s="85" t="s">
        <v>5415</v>
      </c>
      <c r="C1478" s="85">
        <v>2</v>
      </c>
      <c r="D1478" s="118">
        <v>0.0056803631953445555</v>
      </c>
      <c r="E1478" s="118">
        <v>1.2937307569224816</v>
      </c>
      <c r="F1478" s="85" t="s">
        <v>3900</v>
      </c>
      <c r="G1478" s="85" t="b">
        <v>1</v>
      </c>
      <c r="H1478" s="85" t="b">
        <v>0</v>
      </c>
      <c r="I1478" s="85" t="b">
        <v>0</v>
      </c>
      <c r="J1478" s="85" t="b">
        <v>0</v>
      </c>
      <c r="K1478" s="85" t="b">
        <v>0</v>
      </c>
      <c r="L1478" s="85" t="b">
        <v>0</v>
      </c>
    </row>
    <row r="1479" spans="1:12" ht="15">
      <c r="A1479" s="85" t="s">
        <v>5415</v>
      </c>
      <c r="B1479" s="85" t="s">
        <v>4872</v>
      </c>
      <c r="C1479" s="85">
        <v>2</v>
      </c>
      <c r="D1479" s="118">
        <v>0.0056803631953445555</v>
      </c>
      <c r="E1479" s="118">
        <v>1.0718820073061253</v>
      </c>
      <c r="F1479" s="85" t="s">
        <v>3900</v>
      </c>
      <c r="G1479" s="85" t="b">
        <v>0</v>
      </c>
      <c r="H1479" s="85" t="b">
        <v>0</v>
      </c>
      <c r="I1479" s="85" t="b">
        <v>0</v>
      </c>
      <c r="J1479" s="85" t="b">
        <v>0</v>
      </c>
      <c r="K1479" s="85" t="b">
        <v>0</v>
      </c>
      <c r="L1479" s="85" t="b">
        <v>0</v>
      </c>
    </row>
    <row r="1480" spans="1:12" ht="15">
      <c r="A1480" s="85" t="s">
        <v>4941</v>
      </c>
      <c r="B1480" s="85" t="s">
        <v>5416</v>
      </c>
      <c r="C1480" s="85">
        <v>2</v>
      </c>
      <c r="D1480" s="118">
        <v>0.0056803631953445555</v>
      </c>
      <c r="E1480" s="118">
        <v>1.469822015978163</v>
      </c>
      <c r="F1480" s="85" t="s">
        <v>3900</v>
      </c>
      <c r="G1480" s="85" t="b">
        <v>0</v>
      </c>
      <c r="H1480" s="85" t="b">
        <v>0</v>
      </c>
      <c r="I1480" s="85" t="b">
        <v>0</v>
      </c>
      <c r="J1480" s="85" t="b">
        <v>0</v>
      </c>
      <c r="K1480" s="85" t="b">
        <v>0</v>
      </c>
      <c r="L1480" s="85" t="b">
        <v>0</v>
      </c>
    </row>
    <row r="1481" spans="1:12" ht="15">
      <c r="A1481" s="85" t="s">
        <v>5416</v>
      </c>
      <c r="B1481" s="85" t="s">
        <v>4105</v>
      </c>
      <c r="C1481" s="85">
        <v>2</v>
      </c>
      <c r="D1481" s="118">
        <v>0.0056803631953445555</v>
      </c>
      <c r="E1481" s="118">
        <v>1.469822015978163</v>
      </c>
      <c r="F1481" s="85" t="s">
        <v>3900</v>
      </c>
      <c r="G1481" s="85" t="b">
        <v>0</v>
      </c>
      <c r="H1481" s="85" t="b">
        <v>0</v>
      </c>
      <c r="I1481" s="85" t="b">
        <v>0</v>
      </c>
      <c r="J1481" s="85" t="b">
        <v>0</v>
      </c>
      <c r="K1481" s="85" t="b">
        <v>0</v>
      </c>
      <c r="L1481" s="85" t="b">
        <v>0</v>
      </c>
    </row>
    <row r="1482" spans="1:12" ht="15">
      <c r="A1482" s="85" t="s">
        <v>4105</v>
      </c>
      <c r="B1482" s="85" t="s">
        <v>5124</v>
      </c>
      <c r="C1482" s="85">
        <v>2</v>
      </c>
      <c r="D1482" s="118">
        <v>0.0056803631953445555</v>
      </c>
      <c r="E1482" s="118">
        <v>1.469822015978163</v>
      </c>
      <c r="F1482" s="85" t="s">
        <v>3900</v>
      </c>
      <c r="G1482" s="85" t="b">
        <v>0</v>
      </c>
      <c r="H1482" s="85" t="b">
        <v>0</v>
      </c>
      <c r="I1482" s="85" t="b">
        <v>0</v>
      </c>
      <c r="J1482" s="85" t="b">
        <v>0</v>
      </c>
      <c r="K1482" s="85" t="b">
        <v>0</v>
      </c>
      <c r="L1482" s="85" t="b">
        <v>0</v>
      </c>
    </row>
    <row r="1483" spans="1:12" ht="15">
      <c r="A1483" s="85" t="s">
        <v>5124</v>
      </c>
      <c r="B1483" s="85" t="s">
        <v>5417</v>
      </c>
      <c r="C1483" s="85">
        <v>2</v>
      </c>
      <c r="D1483" s="118">
        <v>0.0056803631953445555</v>
      </c>
      <c r="E1483" s="118">
        <v>1.469822015978163</v>
      </c>
      <c r="F1483" s="85" t="s">
        <v>3900</v>
      </c>
      <c r="G1483" s="85" t="b">
        <v>0</v>
      </c>
      <c r="H1483" s="85" t="b">
        <v>0</v>
      </c>
      <c r="I1483" s="85" t="b">
        <v>0</v>
      </c>
      <c r="J1483" s="85" t="b">
        <v>1</v>
      </c>
      <c r="K1483" s="85" t="b">
        <v>0</v>
      </c>
      <c r="L1483" s="85" t="b">
        <v>0</v>
      </c>
    </row>
    <row r="1484" spans="1:12" ht="15">
      <c r="A1484" s="85" t="s">
        <v>5417</v>
      </c>
      <c r="B1484" s="85" t="s">
        <v>5418</v>
      </c>
      <c r="C1484" s="85">
        <v>2</v>
      </c>
      <c r="D1484" s="118">
        <v>0.0056803631953445555</v>
      </c>
      <c r="E1484" s="118">
        <v>1.469822015978163</v>
      </c>
      <c r="F1484" s="85" t="s">
        <v>3900</v>
      </c>
      <c r="G1484" s="85" t="b">
        <v>1</v>
      </c>
      <c r="H1484" s="85" t="b">
        <v>0</v>
      </c>
      <c r="I1484" s="85" t="b">
        <v>0</v>
      </c>
      <c r="J1484" s="85" t="b">
        <v>0</v>
      </c>
      <c r="K1484" s="85" t="b">
        <v>0</v>
      </c>
      <c r="L1484" s="85" t="b">
        <v>0</v>
      </c>
    </row>
    <row r="1485" spans="1:12" ht="15">
      <c r="A1485" s="85" t="s">
        <v>5418</v>
      </c>
      <c r="B1485" s="85" t="s">
        <v>4013</v>
      </c>
      <c r="C1485" s="85">
        <v>2</v>
      </c>
      <c r="D1485" s="118">
        <v>0.0056803631953445555</v>
      </c>
      <c r="E1485" s="118">
        <v>1.469822015978163</v>
      </c>
      <c r="F1485" s="85" t="s">
        <v>3900</v>
      </c>
      <c r="G1485" s="85" t="b">
        <v>0</v>
      </c>
      <c r="H1485" s="85" t="b">
        <v>0</v>
      </c>
      <c r="I1485" s="85" t="b">
        <v>0</v>
      </c>
      <c r="J1485" s="85" t="b">
        <v>0</v>
      </c>
      <c r="K1485" s="85" t="b">
        <v>0</v>
      </c>
      <c r="L1485" s="85" t="b">
        <v>0</v>
      </c>
    </row>
    <row r="1486" spans="1:12" ht="15">
      <c r="A1486" s="85" t="s">
        <v>4013</v>
      </c>
      <c r="B1486" s="85" t="s">
        <v>4055</v>
      </c>
      <c r="C1486" s="85">
        <v>2</v>
      </c>
      <c r="D1486" s="118">
        <v>0.0056803631953445555</v>
      </c>
      <c r="E1486" s="118">
        <v>1.469822015978163</v>
      </c>
      <c r="F1486" s="85" t="s">
        <v>3900</v>
      </c>
      <c r="G1486" s="85" t="b">
        <v>0</v>
      </c>
      <c r="H1486" s="85" t="b">
        <v>0</v>
      </c>
      <c r="I1486" s="85" t="b">
        <v>0</v>
      </c>
      <c r="J1486" s="85" t="b">
        <v>0</v>
      </c>
      <c r="K1486" s="85" t="b">
        <v>0</v>
      </c>
      <c r="L1486" s="85" t="b">
        <v>0</v>
      </c>
    </row>
    <row r="1487" spans="1:12" ht="15">
      <c r="A1487" s="85" t="s">
        <v>4055</v>
      </c>
      <c r="B1487" s="85" t="s">
        <v>4872</v>
      </c>
      <c r="C1487" s="85">
        <v>2</v>
      </c>
      <c r="D1487" s="118">
        <v>0.0056803631953445555</v>
      </c>
      <c r="E1487" s="118">
        <v>1.0718820073061253</v>
      </c>
      <c r="F1487" s="85" t="s">
        <v>3900</v>
      </c>
      <c r="G1487" s="85" t="b">
        <v>0</v>
      </c>
      <c r="H1487" s="85" t="b">
        <v>0</v>
      </c>
      <c r="I1487" s="85" t="b">
        <v>0</v>
      </c>
      <c r="J1487" s="85" t="b">
        <v>0</v>
      </c>
      <c r="K1487" s="85" t="b">
        <v>0</v>
      </c>
      <c r="L1487" s="85" t="b">
        <v>0</v>
      </c>
    </row>
    <row r="1488" spans="1:12" ht="15">
      <c r="A1488" s="85" t="s">
        <v>4872</v>
      </c>
      <c r="B1488" s="85" t="s">
        <v>5419</v>
      </c>
      <c r="C1488" s="85">
        <v>2</v>
      </c>
      <c r="D1488" s="118">
        <v>0.0056803631953445555</v>
      </c>
      <c r="E1488" s="118">
        <v>1.0718820073061253</v>
      </c>
      <c r="F1488" s="85" t="s">
        <v>3900</v>
      </c>
      <c r="G1488" s="85" t="b">
        <v>0</v>
      </c>
      <c r="H1488" s="85" t="b">
        <v>0</v>
      </c>
      <c r="I1488" s="85" t="b">
        <v>0</v>
      </c>
      <c r="J1488" s="85" t="b">
        <v>0</v>
      </c>
      <c r="K1488" s="85" t="b">
        <v>0</v>
      </c>
      <c r="L1488" s="85" t="b">
        <v>0</v>
      </c>
    </row>
    <row r="1489" spans="1:12" ht="15">
      <c r="A1489" s="85" t="s">
        <v>5419</v>
      </c>
      <c r="B1489" s="85" t="s">
        <v>5420</v>
      </c>
      <c r="C1489" s="85">
        <v>2</v>
      </c>
      <c r="D1489" s="118">
        <v>0.0056803631953445555</v>
      </c>
      <c r="E1489" s="118">
        <v>1.469822015978163</v>
      </c>
      <c r="F1489" s="85" t="s">
        <v>3900</v>
      </c>
      <c r="G1489" s="85" t="b">
        <v>0</v>
      </c>
      <c r="H1489" s="85" t="b">
        <v>0</v>
      </c>
      <c r="I1489" s="85" t="b">
        <v>0</v>
      </c>
      <c r="J1489" s="85" t="b">
        <v>0</v>
      </c>
      <c r="K1489" s="85" t="b">
        <v>0</v>
      </c>
      <c r="L1489" s="85" t="b">
        <v>0</v>
      </c>
    </row>
    <row r="1490" spans="1:12" ht="15">
      <c r="A1490" s="85" t="s">
        <v>5420</v>
      </c>
      <c r="B1490" s="85" t="s">
        <v>4084</v>
      </c>
      <c r="C1490" s="85">
        <v>2</v>
      </c>
      <c r="D1490" s="118">
        <v>0.0056803631953445555</v>
      </c>
      <c r="E1490" s="118">
        <v>1.469822015978163</v>
      </c>
      <c r="F1490" s="85" t="s">
        <v>3900</v>
      </c>
      <c r="G1490" s="85" t="b">
        <v>0</v>
      </c>
      <c r="H1490" s="85" t="b">
        <v>0</v>
      </c>
      <c r="I1490" s="85" t="b">
        <v>0</v>
      </c>
      <c r="J1490" s="85" t="b">
        <v>0</v>
      </c>
      <c r="K1490" s="85" t="b">
        <v>0</v>
      </c>
      <c r="L1490" s="85" t="b">
        <v>0</v>
      </c>
    </row>
    <row r="1491" spans="1:12" ht="15">
      <c r="A1491" s="85" t="s">
        <v>4084</v>
      </c>
      <c r="B1491" s="85" t="s">
        <v>5421</v>
      </c>
      <c r="C1491" s="85">
        <v>2</v>
      </c>
      <c r="D1491" s="118">
        <v>0.0056803631953445555</v>
      </c>
      <c r="E1491" s="118">
        <v>1.469822015978163</v>
      </c>
      <c r="F1491" s="85" t="s">
        <v>3900</v>
      </c>
      <c r="G1491" s="85" t="b">
        <v>0</v>
      </c>
      <c r="H1491" s="85" t="b">
        <v>0</v>
      </c>
      <c r="I1491" s="85" t="b">
        <v>0</v>
      </c>
      <c r="J1491" s="85" t="b">
        <v>0</v>
      </c>
      <c r="K1491" s="85" t="b">
        <v>0</v>
      </c>
      <c r="L1491" s="85" t="b">
        <v>0</v>
      </c>
    </row>
    <row r="1492" spans="1:12" ht="15">
      <c r="A1492" s="85" t="s">
        <v>5421</v>
      </c>
      <c r="B1492" s="85" t="s">
        <v>444</v>
      </c>
      <c r="C1492" s="85">
        <v>2</v>
      </c>
      <c r="D1492" s="118">
        <v>0.0056803631953445555</v>
      </c>
      <c r="E1492" s="118">
        <v>1.469822015978163</v>
      </c>
      <c r="F1492" s="85" t="s">
        <v>3900</v>
      </c>
      <c r="G1492" s="85" t="b">
        <v>0</v>
      </c>
      <c r="H1492" s="85" t="b">
        <v>0</v>
      </c>
      <c r="I1492" s="85" t="b">
        <v>0</v>
      </c>
      <c r="J1492" s="85" t="b">
        <v>0</v>
      </c>
      <c r="K1492" s="85" t="b">
        <v>0</v>
      </c>
      <c r="L1492" s="85" t="b">
        <v>0</v>
      </c>
    </row>
    <row r="1493" spans="1:12" ht="15">
      <c r="A1493" s="85" t="s">
        <v>5090</v>
      </c>
      <c r="B1493" s="85" t="s">
        <v>5091</v>
      </c>
      <c r="C1493" s="85">
        <v>4</v>
      </c>
      <c r="D1493" s="118">
        <v>0</v>
      </c>
      <c r="E1493" s="118">
        <v>1.0314084642516241</v>
      </c>
      <c r="F1493" s="85" t="s">
        <v>3901</v>
      </c>
      <c r="G1493" s="85" t="b">
        <v>0</v>
      </c>
      <c r="H1493" s="85" t="b">
        <v>0</v>
      </c>
      <c r="I1493" s="85" t="b">
        <v>0</v>
      </c>
      <c r="J1493" s="85" t="b">
        <v>0</v>
      </c>
      <c r="K1493" s="85" t="b">
        <v>0</v>
      </c>
      <c r="L1493" s="85" t="b">
        <v>0</v>
      </c>
    </row>
    <row r="1494" spans="1:12" ht="15">
      <c r="A1494" s="85" t="s">
        <v>5091</v>
      </c>
      <c r="B1494" s="85" t="s">
        <v>5092</v>
      </c>
      <c r="C1494" s="85">
        <v>4</v>
      </c>
      <c r="D1494" s="118">
        <v>0</v>
      </c>
      <c r="E1494" s="118">
        <v>1.0314084642516241</v>
      </c>
      <c r="F1494" s="85" t="s">
        <v>3901</v>
      </c>
      <c r="G1494" s="85" t="b">
        <v>0</v>
      </c>
      <c r="H1494" s="85" t="b">
        <v>0</v>
      </c>
      <c r="I1494" s="85" t="b">
        <v>0</v>
      </c>
      <c r="J1494" s="85" t="b">
        <v>0</v>
      </c>
      <c r="K1494" s="85" t="b">
        <v>0</v>
      </c>
      <c r="L1494" s="85" t="b">
        <v>0</v>
      </c>
    </row>
    <row r="1495" spans="1:12" ht="15">
      <c r="A1495" s="85" t="s">
        <v>5092</v>
      </c>
      <c r="B1495" s="85" t="s">
        <v>4084</v>
      </c>
      <c r="C1495" s="85">
        <v>4</v>
      </c>
      <c r="D1495" s="118">
        <v>0</v>
      </c>
      <c r="E1495" s="118">
        <v>1.0314084642516241</v>
      </c>
      <c r="F1495" s="85" t="s">
        <v>3901</v>
      </c>
      <c r="G1495" s="85" t="b">
        <v>0</v>
      </c>
      <c r="H1495" s="85" t="b">
        <v>0</v>
      </c>
      <c r="I1495" s="85" t="b">
        <v>0</v>
      </c>
      <c r="J1495" s="85" t="b">
        <v>0</v>
      </c>
      <c r="K1495" s="85" t="b">
        <v>0</v>
      </c>
      <c r="L1495" s="85" t="b">
        <v>0</v>
      </c>
    </row>
    <row r="1496" spans="1:12" ht="15">
      <c r="A1496" s="85" t="s">
        <v>4084</v>
      </c>
      <c r="B1496" s="85" t="s">
        <v>5011</v>
      </c>
      <c r="C1496" s="85">
        <v>4</v>
      </c>
      <c r="D1496" s="118">
        <v>0</v>
      </c>
      <c r="E1496" s="118">
        <v>1.0314084642516241</v>
      </c>
      <c r="F1496" s="85" t="s">
        <v>3901</v>
      </c>
      <c r="G1496" s="85" t="b">
        <v>0</v>
      </c>
      <c r="H1496" s="85" t="b">
        <v>0</v>
      </c>
      <c r="I1496" s="85" t="b">
        <v>0</v>
      </c>
      <c r="J1496" s="85" t="b">
        <v>0</v>
      </c>
      <c r="K1496" s="85" t="b">
        <v>0</v>
      </c>
      <c r="L1496" s="85" t="b">
        <v>0</v>
      </c>
    </row>
    <row r="1497" spans="1:12" ht="15">
      <c r="A1497" s="85" t="s">
        <v>5011</v>
      </c>
      <c r="B1497" s="85" t="s">
        <v>5093</v>
      </c>
      <c r="C1497" s="85">
        <v>4</v>
      </c>
      <c r="D1497" s="118">
        <v>0</v>
      </c>
      <c r="E1497" s="118">
        <v>1.0314084642516241</v>
      </c>
      <c r="F1497" s="85" t="s">
        <v>3901</v>
      </c>
      <c r="G1497" s="85" t="b">
        <v>0</v>
      </c>
      <c r="H1497" s="85" t="b">
        <v>0</v>
      </c>
      <c r="I1497" s="85" t="b">
        <v>0</v>
      </c>
      <c r="J1497" s="85" t="b">
        <v>0</v>
      </c>
      <c r="K1497" s="85" t="b">
        <v>0</v>
      </c>
      <c r="L1497" s="85" t="b">
        <v>0</v>
      </c>
    </row>
    <row r="1498" spans="1:12" ht="15">
      <c r="A1498" s="85" t="s">
        <v>5093</v>
      </c>
      <c r="B1498" s="85" t="s">
        <v>5094</v>
      </c>
      <c r="C1498" s="85">
        <v>4</v>
      </c>
      <c r="D1498" s="118">
        <v>0</v>
      </c>
      <c r="E1498" s="118">
        <v>1.0314084642516241</v>
      </c>
      <c r="F1498" s="85" t="s">
        <v>3901</v>
      </c>
      <c r="G1498" s="85" t="b">
        <v>0</v>
      </c>
      <c r="H1498" s="85" t="b">
        <v>0</v>
      </c>
      <c r="I1498" s="85" t="b">
        <v>0</v>
      </c>
      <c r="J1498" s="85" t="b">
        <v>0</v>
      </c>
      <c r="K1498" s="85" t="b">
        <v>0</v>
      </c>
      <c r="L1498" s="85" t="b">
        <v>0</v>
      </c>
    </row>
    <row r="1499" spans="1:12" ht="15">
      <c r="A1499" s="85" t="s">
        <v>5094</v>
      </c>
      <c r="B1499" s="85" t="s">
        <v>4086</v>
      </c>
      <c r="C1499" s="85">
        <v>4</v>
      </c>
      <c r="D1499" s="118">
        <v>0</v>
      </c>
      <c r="E1499" s="118">
        <v>1.0314084642516241</v>
      </c>
      <c r="F1499" s="85" t="s">
        <v>3901</v>
      </c>
      <c r="G1499" s="85" t="b">
        <v>0</v>
      </c>
      <c r="H1499" s="85" t="b">
        <v>0</v>
      </c>
      <c r="I1499" s="85" t="b">
        <v>0</v>
      </c>
      <c r="J1499" s="85" t="b">
        <v>0</v>
      </c>
      <c r="K1499" s="85" t="b">
        <v>0</v>
      </c>
      <c r="L1499" s="85" t="b">
        <v>0</v>
      </c>
    </row>
    <row r="1500" spans="1:12" ht="15">
      <c r="A1500" s="85" t="s">
        <v>240</v>
      </c>
      <c r="B1500" s="85" t="s">
        <v>5090</v>
      </c>
      <c r="C1500" s="85">
        <v>3</v>
      </c>
      <c r="D1500" s="118">
        <v>0.007974812974997867</v>
      </c>
      <c r="E1500" s="118">
        <v>1.156347200859924</v>
      </c>
      <c r="F1500" s="85" t="s">
        <v>3901</v>
      </c>
      <c r="G1500" s="85" t="b">
        <v>0</v>
      </c>
      <c r="H1500" s="85" t="b">
        <v>0</v>
      </c>
      <c r="I1500" s="85" t="b">
        <v>0</v>
      </c>
      <c r="J1500" s="85" t="b">
        <v>0</v>
      </c>
      <c r="K1500" s="85" t="b">
        <v>0</v>
      </c>
      <c r="L1500" s="85" t="b">
        <v>0</v>
      </c>
    </row>
    <row r="1501" spans="1:12" ht="15">
      <c r="A1501" s="85" t="s">
        <v>4086</v>
      </c>
      <c r="B1501" s="85" t="s">
        <v>5199</v>
      </c>
      <c r="C1501" s="85">
        <v>3</v>
      </c>
      <c r="D1501" s="118">
        <v>0.007974812974997867</v>
      </c>
      <c r="E1501" s="118">
        <v>1.0314084642516241</v>
      </c>
      <c r="F1501" s="85" t="s">
        <v>3901</v>
      </c>
      <c r="G1501" s="85" t="b">
        <v>0</v>
      </c>
      <c r="H1501" s="85" t="b">
        <v>0</v>
      </c>
      <c r="I1501" s="85" t="b">
        <v>0</v>
      </c>
      <c r="J1501" s="85" t="b">
        <v>0</v>
      </c>
      <c r="K1501" s="85" t="b">
        <v>0</v>
      </c>
      <c r="L1501" s="85" t="b">
        <v>0</v>
      </c>
    </row>
    <row r="1502" spans="1:12" ht="15">
      <c r="A1502" s="85" t="s">
        <v>5014</v>
      </c>
      <c r="B1502" s="85" t="s">
        <v>5015</v>
      </c>
      <c r="C1502" s="85">
        <v>3</v>
      </c>
      <c r="D1502" s="118">
        <v>0</v>
      </c>
      <c r="E1502" s="118">
        <v>1.3424226808222062</v>
      </c>
      <c r="F1502" s="85" t="s">
        <v>3902</v>
      </c>
      <c r="G1502" s="85" t="b">
        <v>0</v>
      </c>
      <c r="H1502" s="85" t="b">
        <v>0</v>
      </c>
      <c r="I1502" s="85" t="b">
        <v>0</v>
      </c>
      <c r="J1502" s="85" t="b">
        <v>0</v>
      </c>
      <c r="K1502" s="85" t="b">
        <v>0</v>
      </c>
      <c r="L1502" s="85" t="b">
        <v>0</v>
      </c>
    </row>
    <row r="1503" spans="1:12" ht="15">
      <c r="A1503" s="85" t="s">
        <v>5015</v>
      </c>
      <c r="B1503" s="85" t="s">
        <v>4054</v>
      </c>
      <c r="C1503" s="85">
        <v>3</v>
      </c>
      <c r="D1503" s="118">
        <v>0</v>
      </c>
      <c r="E1503" s="118">
        <v>1.0413926851582251</v>
      </c>
      <c r="F1503" s="85" t="s">
        <v>3902</v>
      </c>
      <c r="G1503" s="85" t="b">
        <v>0</v>
      </c>
      <c r="H1503" s="85" t="b">
        <v>0</v>
      </c>
      <c r="I1503" s="85" t="b">
        <v>0</v>
      </c>
      <c r="J1503" s="85" t="b">
        <v>0</v>
      </c>
      <c r="K1503" s="85" t="b">
        <v>0</v>
      </c>
      <c r="L1503" s="85" t="b">
        <v>0</v>
      </c>
    </row>
    <row r="1504" spans="1:12" ht="15">
      <c r="A1504" s="85" t="s">
        <v>4054</v>
      </c>
      <c r="B1504" s="85" t="s">
        <v>5016</v>
      </c>
      <c r="C1504" s="85">
        <v>3</v>
      </c>
      <c r="D1504" s="118">
        <v>0</v>
      </c>
      <c r="E1504" s="118">
        <v>1.0413926851582251</v>
      </c>
      <c r="F1504" s="85" t="s">
        <v>3902</v>
      </c>
      <c r="G1504" s="85" t="b">
        <v>0</v>
      </c>
      <c r="H1504" s="85" t="b">
        <v>0</v>
      </c>
      <c r="I1504" s="85" t="b">
        <v>0</v>
      </c>
      <c r="J1504" s="85" t="b">
        <v>0</v>
      </c>
      <c r="K1504" s="85" t="b">
        <v>0</v>
      </c>
      <c r="L1504" s="85" t="b">
        <v>0</v>
      </c>
    </row>
    <row r="1505" spans="1:12" ht="15">
      <c r="A1505" s="85" t="s">
        <v>5016</v>
      </c>
      <c r="B1505" s="85" t="s">
        <v>4954</v>
      </c>
      <c r="C1505" s="85">
        <v>3</v>
      </c>
      <c r="D1505" s="118">
        <v>0</v>
      </c>
      <c r="E1505" s="118">
        <v>1.3424226808222062</v>
      </c>
      <c r="F1505" s="85" t="s">
        <v>3902</v>
      </c>
      <c r="G1505" s="85" t="b">
        <v>0</v>
      </c>
      <c r="H1505" s="85" t="b">
        <v>0</v>
      </c>
      <c r="I1505" s="85" t="b">
        <v>0</v>
      </c>
      <c r="J1505" s="85" t="b">
        <v>0</v>
      </c>
      <c r="K1505" s="85" t="b">
        <v>1</v>
      </c>
      <c r="L1505" s="85" t="b">
        <v>0</v>
      </c>
    </row>
    <row r="1506" spans="1:12" ht="15">
      <c r="A1506" s="85" t="s">
        <v>4954</v>
      </c>
      <c r="B1506" s="85" t="s">
        <v>4866</v>
      </c>
      <c r="C1506" s="85">
        <v>3</v>
      </c>
      <c r="D1506" s="118">
        <v>0</v>
      </c>
      <c r="E1506" s="118">
        <v>1.0413926851582251</v>
      </c>
      <c r="F1506" s="85" t="s">
        <v>3902</v>
      </c>
      <c r="G1506" s="85" t="b">
        <v>0</v>
      </c>
      <c r="H1506" s="85" t="b">
        <v>1</v>
      </c>
      <c r="I1506" s="85" t="b">
        <v>0</v>
      </c>
      <c r="J1506" s="85" t="b">
        <v>0</v>
      </c>
      <c r="K1506" s="85" t="b">
        <v>0</v>
      </c>
      <c r="L1506" s="85" t="b">
        <v>0</v>
      </c>
    </row>
    <row r="1507" spans="1:12" ht="15">
      <c r="A1507" s="85" t="s">
        <v>4866</v>
      </c>
      <c r="B1507" s="85" t="s">
        <v>5017</v>
      </c>
      <c r="C1507" s="85">
        <v>3</v>
      </c>
      <c r="D1507" s="118">
        <v>0</v>
      </c>
      <c r="E1507" s="118">
        <v>1.0413926851582251</v>
      </c>
      <c r="F1507" s="85" t="s">
        <v>3902</v>
      </c>
      <c r="G1507" s="85" t="b">
        <v>0</v>
      </c>
      <c r="H1507" s="85" t="b">
        <v>0</v>
      </c>
      <c r="I1507" s="85" t="b">
        <v>0</v>
      </c>
      <c r="J1507" s="85" t="b">
        <v>0</v>
      </c>
      <c r="K1507" s="85" t="b">
        <v>0</v>
      </c>
      <c r="L1507" s="85" t="b">
        <v>0</v>
      </c>
    </row>
    <row r="1508" spans="1:12" ht="15">
      <c r="A1508" s="85" t="s">
        <v>5017</v>
      </c>
      <c r="B1508" s="85" t="s">
        <v>4925</v>
      </c>
      <c r="C1508" s="85">
        <v>3</v>
      </c>
      <c r="D1508" s="118">
        <v>0</v>
      </c>
      <c r="E1508" s="118">
        <v>1.3424226808222062</v>
      </c>
      <c r="F1508" s="85" t="s">
        <v>3902</v>
      </c>
      <c r="G1508" s="85" t="b">
        <v>0</v>
      </c>
      <c r="H1508" s="85" t="b">
        <v>0</v>
      </c>
      <c r="I1508" s="85" t="b">
        <v>0</v>
      </c>
      <c r="J1508" s="85" t="b">
        <v>0</v>
      </c>
      <c r="K1508" s="85" t="b">
        <v>0</v>
      </c>
      <c r="L1508" s="85" t="b">
        <v>0</v>
      </c>
    </row>
    <row r="1509" spans="1:12" ht="15">
      <c r="A1509" s="85" t="s">
        <v>4925</v>
      </c>
      <c r="B1509" s="85" t="s">
        <v>4054</v>
      </c>
      <c r="C1509" s="85">
        <v>3</v>
      </c>
      <c r="D1509" s="118">
        <v>0</v>
      </c>
      <c r="E1509" s="118">
        <v>1.0413926851582251</v>
      </c>
      <c r="F1509" s="85" t="s">
        <v>3902</v>
      </c>
      <c r="G1509" s="85" t="b">
        <v>0</v>
      </c>
      <c r="H1509" s="85" t="b">
        <v>0</v>
      </c>
      <c r="I1509" s="85" t="b">
        <v>0</v>
      </c>
      <c r="J1509" s="85" t="b">
        <v>0</v>
      </c>
      <c r="K1509" s="85" t="b">
        <v>0</v>
      </c>
      <c r="L1509" s="85" t="b">
        <v>0</v>
      </c>
    </row>
    <row r="1510" spans="1:12" ht="15">
      <c r="A1510" s="85" t="s">
        <v>4054</v>
      </c>
      <c r="B1510" s="85" t="s">
        <v>5018</v>
      </c>
      <c r="C1510" s="85">
        <v>3</v>
      </c>
      <c r="D1510" s="118">
        <v>0</v>
      </c>
      <c r="E1510" s="118">
        <v>1.0413926851582251</v>
      </c>
      <c r="F1510" s="85" t="s">
        <v>3902</v>
      </c>
      <c r="G1510" s="85" t="b">
        <v>0</v>
      </c>
      <c r="H1510" s="85" t="b">
        <v>0</v>
      </c>
      <c r="I1510" s="85" t="b">
        <v>0</v>
      </c>
      <c r="J1510" s="85" t="b">
        <v>0</v>
      </c>
      <c r="K1510" s="85" t="b">
        <v>0</v>
      </c>
      <c r="L1510" s="85" t="b">
        <v>0</v>
      </c>
    </row>
    <row r="1511" spans="1:12" ht="15">
      <c r="A1511" s="85" t="s">
        <v>5018</v>
      </c>
      <c r="B1511" s="85" t="s">
        <v>4955</v>
      </c>
      <c r="C1511" s="85">
        <v>3</v>
      </c>
      <c r="D1511" s="118">
        <v>0</v>
      </c>
      <c r="E1511" s="118">
        <v>1.3424226808222062</v>
      </c>
      <c r="F1511" s="85" t="s">
        <v>3902</v>
      </c>
      <c r="G1511" s="85" t="b">
        <v>0</v>
      </c>
      <c r="H1511" s="85" t="b">
        <v>0</v>
      </c>
      <c r="I1511" s="85" t="b">
        <v>0</v>
      </c>
      <c r="J1511" s="85" t="b">
        <v>0</v>
      </c>
      <c r="K1511" s="85" t="b">
        <v>0</v>
      </c>
      <c r="L1511" s="85" t="b">
        <v>0</v>
      </c>
    </row>
    <row r="1512" spans="1:12" ht="15">
      <c r="A1512" s="85" t="s">
        <v>4955</v>
      </c>
      <c r="B1512" s="85" t="s">
        <v>4962</v>
      </c>
      <c r="C1512" s="85">
        <v>3</v>
      </c>
      <c r="D1512" s="118">
        <v>0</v>
      </c>
      <c r="E1512" s="118">
        <v>1.3424226808222062</v>
      </c>
      <c r="F1512" s="85" t="s">
        <v>3902</v>
      </c>
      <c r="G1512" s="85" t="b">
        <v>0</v>
      </c>
      <c r="H1512" s="85" t="b">
        <v>0</v>
      </c>
      <c r="I1512" s="85" t="b">
        <v>0</v>
      </c>
      <c r="J1512" s="85" t="b">
        <v>0</v>
      </c>
      <c r="K1512" s="85" t="b">
        <v>0</v>
      </c>
      <c r="L1512" s="85" t="b">
        <v>0</v>
      </c>
    </row>
    <row r="1513" spans="1:12" ht="15">
      <c r="A1513" s="85" t="s">
        <v>4962</v>
      </c>
      <c r="B1513" s="85" t="s">
        <v>4105</v>
      </c>
      <c r="C1513" s="85">
        <v>3</v>
      </c>
      <c r="D1513" s="118">
        <v>0</v>
      </c>
      <c r="E1513" s="118">
        <v>1.3424226808222062</v>
      </c>
      <c r="F1513" s="85" t="s">
        <v>3902</v>
      </c>
      <c r="G1513" s="85" t="b">
        <v>0</v>
      </c>
      <c r="H1513" s="85" t="b">
        <v>0</v>
      </c>
      <c r="I1513" s="85" t="b">
        <v>0</v>
      </c>
      <c r="J1513" s="85" t="b">
        <v>0</v>
      </c>
      <c r="K1513" s="85" t="b">
        <v>0</v>
      </c>
      <c r="L1513" s="85" t="b">
        <v>0</v>
      </c>
    </row>
    <row r="1514" spans="1:12" ht="15">
      <c r="A1514" s="85" t="s">
        <v>4105</v>
      </c>
      <c r="B1514" s="85" t="s">
        <v>5095</v>
      </c>
      <c r="C1514" s="85">
        <v>3</v>
      </c>
      <c r="D1514" s="118">
        <v>0</v>
      </c>
      <c r="E1514" s="118">
        <v>1.3424226808222062</v>
      </c>
      <c r="F1514" s="85" t="s">
        <v>3902</v>
      </c>
      <c r="G1514" s="85" t="b">
        <v>0</v>
      </c>
      <c r="H1514" s="85" t="b">
        <v>0</v>
      </c>
      <c r="I1514" s="85" t="b">
        <v>0</v>
      </c>
      <c r="J1514" s="85" t="b">
        <v>0</v>
      </c>
      <c r="K1514" s="85" t="b">
        <v>0</v>
      </c>
      <c r="L1514" s="85" t="b">
        <v>0</v>
      </c>
    </row>
    <row r="1515" spans="1:12" ht="15">
      <c r="A1515" s="85" t="s">
        <v>5095</v>
      </c>
      <c r="B1515" s="85" t="s">
        <v>4866</v>
      </c>
      <c r="C1515" s="85">
        <v>3</v>
      </c>
      <c r="D1515" s="118">
        <v>0</v>
      </c>
      <c r="E1515" s="118">
        <v>1.0413926851582251</v>
      </c>
      <c r="F1515" s="85" t="s">
        <v>3902</v>
      </c>
      <c r="G1515" s="85" t="b">
        <v>0</v>
      </c>
      <c r="H1515" s="85" t="b">
        <v>0</v>
      </c>
      <c r="I1515" s="85" t="b">
        <v>0</v>
      </c>
      <c r="J1515" s="85" t="b">
        <v>0</v>
      </c>
      <c r="K1515" s="85" t="b">
        <v>0</v>
      </c>
      <c r="L1515" s="85" t="b">
        <v>0</v>
      </c>
    </row>
    <row r="1516" spans="1:12" ht="15">
      <c r="A1516" s="85" t="s">
        <v>4866</v>
      </c>
      <c r="B1516" s="85" t="s">
        <v>5096</v>
      </c>
      <c r="C1516" s="85">
        <v>3</v>
      </c>
      <c r="D1516" s="118">
        <v>0</v>
      </c>
      <c r="E1516" s="118">
        <v>1.0413926851582251</v>
      </c>
      <c r="F1516" s="85" t="s">
        <v>3902</v>
      </c>
      <c r="G1516" s="85" t="b">
        <v>0</v>
      </c>
      <c r="H1516" s="85" t="b">
        <v>0</v>
      </c>
      <c r="I1516" s="85" t="b">
        <v>0</v>
      </c>
      <c r="J1516" s="85" t="b">
        <v>0</v>
      </c>
      <c r="K1516" s="85" t="b">
        <v>0</v>
      </c>
      <c r="L1516" s="85" t="b">
        <v>0</v>
      </c>
    </row>
    <row r="1517" spans="1:12" ht="15">
      <c r="A1517" s="85" t="s">
        <v>5096</v>
      </c>
      <c r="B1517" s="85" t="s">
        <v>5097</v>
      </c>
      <c r="C1517" s="85">
        <v>3</v>
      </c>
      <c r="D1517" s="118">
        <v>0</v>
      </c>
      <c r="E1517" s="118">
        <v>1.3424226808222062</v>
      </c>
      <c r="F1517" s="85" t="s">
        <v>3902</v>
      </c>
      <c r="G1517" s="85" t="b">
        <v>0</v>
      </c>
      <c r="H1517" s="85" t="b">
        <v>0</v>
      </c>
      <c r="I1517" s="85" t="b">
        <v>0</v>
      </c>
      <c r="J1517" s="85" t="b">
        <v>0</v>
      </c>
      <c r="K1517" s="85" t="b">
        <v>0</v>
      </c>
      <c r="L1517" s="85" t="b">
        <v>0</v>
      </c>
    </row>
    <row r="1518" spans="1:12" ht="15">
      <c r="A1518" s="85" t="s">
        <v>5097</v>
      </c>
      <c r="B1518" s="85" t="s">
        <v>5098</v>
      </c>
      <c r="C1518" s="85">
        <v>3</v>
      </c>
      <c r="D1518" s="118">
        <v>0</v>
      </c>
      <c r="E1518" s="118">
        <v>1.3424226808222062</v>
      </c>
      <c r="F1518" s="85" t="s">
        <v>3902</v>
      </c>
      <c r="G1518" s="85" t="b">
        <v>0</v>
      </c>
      <c r="H1518" s="85" t="b">
        <v>0</v>
      </c>
      <c r="I1518" s="85" t="b">
        <v>0</v>
      </c>
      <c r="J1518" s="85" t="b">
        <v>0</v>
      </c>
      <c r="K1518" s="85" t="b">
        <v>0</v>
      </c>
      <c r="L1518" s="85" t="b">
        <v>0</v>
      </c>
    </row>
    <row r="1519" spans="1:12" ht="15">
      <c r="A1519" s="85" t="s">
        <v>5098</v>
      </c>
      <c r="B1519" s="85" t="s">
        <v>5099</v>
      </c>
      <c r="C1519" s="85">
        <v>3</v>
      </c>
      <c r="D1519" s="118">
        <v>0</v>
      </c>
      <c r="E1519" s="118">
        <v>1.3424226808222062</v>
      </c>
      <c r="F1519" s="85" t="s">
        <v>3902</v>
      </c>
      <c r="G1519" s="85" t="b">
        <v>0</v>
      </c>
      <c r="H1519" s="85" t="b">
        <v>0</v>
      </c>
      <c r="I1519" s="85" t="b">
        <v>0</v>
      </c>
      <c r="J1519" s="85" t="b">
        <v>0</v>
      </c>
      <c r="K1519" s="85" t="b">
        <v>0</v>
      </c>
      <c r="L1519" s="85" t="b">
        <v>0</v>
      </c>
    </row>
    <row r="1520" spans="1:12" ht="15">
      <c r="A1520" s="85" t="s">
        <v>5099</v>
      </c>
      <c r="B1520" s="85" t="s">
        <v>5100</v>
      </c>
      <c r="C1520" s="85">
        <v>3</v>
      </c>
      <c r="D1520" s="118">
        <v>0</v>
      </c>
      <c r="E1520" s="118">
        <v>1.3424226808222062</v>
      </c>
      <c r="F1520" s="85" t="s">
        <v>3902</v>
      </c>
      <c r="G1520" s="85" t="b">
        <v>0</v>
      </c>
      <c r="H1520" s="85" t="b">
        <v>0</v>
      </c>
      <c r="I1520" s="85" t="b">
        <v>0</v>
      </c>
      <c r="J1520" s="85" t="b">
        <v>0</v>
      </c>
      <c r="K1520" s="85" t="b">
        <v>0</v>
      </c>
      <c r="L1520" s="85" t="b">
        <v>0</v>
      </c>
    </row>
    <row r="1521" spans="1:12" ht="15">
      <c r="A1521" s="85" t="s">
        <v>5100</v>
      </c>
      <c r="B1521" s="85" t="s">
        <v>4084</v>
      </c>
      <c r="C1521" s="85">
        <v>3</v>
      </c>
      <c r="D1521" s="118">
        <v>0</v>
      </c>
      <c r="E1521" s="118">
        <v>1.3424226808222062</v>
      </c>
      <c r="F1521" s="85" t="s">
        <v>3902</v>
      </c>
      <c r="G1521" s="85" t="b">
        <v>0</v>
      </c>
      <c r="H1521" s="85" t="b">
        <v>0</v>
      </c>
      <c r="I1521" s="85" t="b">
        <v>0</v>
      </c>
      <c r="J1521" s="85" t="b">
        <v>0</v>
      </c>
      <c r="K1521" s="85" t="b">
        <v>0</v>
      </c>
      <c r="L1521" s="85" t="b">
        <v>0</v>
      </c>
    </row>
    <row r="1522" spans="1:12" ht="15">
      <c r="A1522" s="85" t="s">
        <v>4084</v>
      </c>
      <c r="B1522" s="85" t="s">
        <v>5101</v>
      </c>
      <c r="C1522" s="85">
        <v>3</v>
      </c>
      <c r="D1522" s="118">
        <v>0</v>
      </c>
      <c r="E1522" s="118">
        <v>1.3424226808222062</v>
      </c>
      <c r="F1522" s="85" t="s">
        <v>3902</v>
      </c>
      <c r="G1522" s="85" t="b">
        <v>0</v>
      </c>
      <c r="H1522" s="85" t="b">
        <v>0</v>
      </c>
      <c r="I1522" s="85" t="b">
        <v>0</v>
      </c>
      <c r="J1522" s="85" t="b">
        <v>0</v>
      </c>
      <c r="K1522" s="85" t="b">
        <v>0</v>
      </c>
      <c r="L1522" s="85" t="b">
        <v>0</v>
      </c>
    </row>
    <row r="1523" spans="1:12" ht="15">
      <c r="A1523" s="85" t="s">
        <v>5040</v>
      </c>
      <c r="B1523" s="85" t="s">
        <v>5289</v>
      </c>
      <c r="C1523" s="85">
        <v>2</v>
      </c>
      <c r="D1523" s="118">
        <v>0.0074328393991106466</v>
      </c>
      <c r="E1523" s="118">
        <v>1.2844307338445196</v>
      </c>
      <c r="F1523" s="85" t="s">
        <v>3904</v>
      </c>
      <c r="G1523" s="85" t="b">
        <v>0</v>
      </c>
      <c r="H1523" s="85" t="b">
        <v>0</v>
      </c>
      <c r="I1523" s="85" t="b">
        <v>0</v>
      </c>
      <c r="J1523" s="85" t="b">
        <v>0</v>
      </c>
      <c r="K1523" s="85" t="b">
        <v>0</v>
      </c>
      <c r="L1523" s="85" t="b">
        <v>0</v>
      </c>
    </row>
    <row r="1524" spans="1:12" ht="15">
      <c r="A1524" s="85" t="s">
        <v>5289</v>
      </c>
      <c r="B1524" s="85" t="s">
        <v>5290</v>
      </c>
      <c r="C1524" s="85">
        <v>2</v>
      </c>
      <c r="D1524" s="118">
        <v>0.0074328393991106466</v>
      </c>
      <c r="E1524" s="118">
        <v>1.5854607295085006</v>
      </c>
      <c r="F1524" s="85" t="s">
        <v>3904</v>
      </c>
      <c r="G1524" s="85" t="b">
        <v>0</v>
      </c>
      <c r="H1524" s="85" t="b">
        <v>0</v>
      </c>
      <c r="I1524" s="85" t="b">
        <v>0</v>
      </c>
      <c r="J1524" s="85" t="b">
        <v>0</v>
      </c>
      <c r="K1524" s="85" t="b">
        <v>0</v>
      </c>
      <c r="L1524" s="85" t="b">
        <v>0</v>
      </c>
    </row>
    <row r="1525" spans="1:12" ht="15">
      <c r="A1525" s="85" t="s">
        <v>5290</v>
      </c>
      <c r="B1525" s="85" t="s">
        <v>5291</v>
      </c>
      <c r="C1525" s="85">
        <v>2</v>
      </c>
      <c r="D1525" s="118">
        <v>0.0074328393991106466</v>
      </c>
      <c r="E1525" s="118">
        <v>1.5854607295085006</v>
      </c>
      <c r="F1525" s="85" t="s">
        <v>3904</v>
      </c>
      <c r="G1525" s="85" t="b">
        <v>0</v>
      </c>
      <c r="H1525" s="85" t="b">
        <v>0</v>
      </c>
      <c r="I1525" s="85" t="b">
        <v>0</v>
      </c>
      <c r="J1525" s="85" t="b">
        <v>0</v>
      </c>
      <c r="K1525" s="85" t="b">
        <v>0</v>
      </c>
      <c r="L1525" s="85" t="b">
        <v>0</v>
      </c>
    </row>
    <row r="1526" spans="1:12" ht="15">
      <c r="A1526" s="85" t="s">
        <v>5291</v>
      </c>
      <c r="B1526" s="85" t="s">
        <v>5292</v>
      </c>
      <c r="C1526" s="85">
        <v>2</v>
      </c>
      <c r="D1526" s="118">
        <v>0.0074328393991106466</v>
      </c>
      <c r="E1526" s="118">
        <v>1.5854607295085006</v>
      </c>
      <c r="F1526" s="85" t="s">
        <v>3904</v>
      </c>
      <c r="G1526" s="85" t="b">
        <v>0</v>
      </c>
      <c r="H1526" s="85" t="b">
        <v>0</v>
      </c>
      <c r="I1526" s="85" t="b">
        <v>0</v>
      </c>
      <c r="J1526" s="85" t="b">
        <v>0</v>
      </c>
      <c r="K1526" s="85" t="b">
        <v>0</v>
      </c>
      <c r="L1526" s="85" t="b">
        <v>0</v>
      </c>
    </row>
    <row r="1527" spans="1:12" ht="15">
      <c r="A1527" s="85" t="s">
        <v>5292</v>
      </c>
      <c r="B1527" s="85" t="s">
        <v>4937</v>
      </c>
      <c r="C1527" s="85">
        <v>2</v>
      </c>
      <c r="D1527" s="118">
        <v>0.0074328393991106466</v>
      </c>
      <c r="E1527" s="118">
        <v>1.5854607295085006</v>
      </c>
      <c r="F1527" s="85" t="s">
        <v>3904</v>
      </c>
      <c r="G1527" s="85" t="b">
        <v>0</v>
      </c>
      <c r="H1527" s="85" t="b">
        <v>0</v>
      </c>
      <c r="I1527" s="85" t="b">
        <v>0</v>
      </c>
      <c r="J1527" s="85" t="b">
        <v>0</v>
      </c>
      <c r="K1527" s="85" t="b">
        <v>0</v>
      </c>
      <c r="L1527" s="85" t="b">
        <v>0</v>
      </c>
    </row>
    <row r="1528" spans="1:12" ht="15">
      <c r="A1528" s="85" t="s">
        <v>4937</v>
      </c>
      <c r="B1528" s="85" t="s">
        <v>5293</v>
      </c>
      <c r="C1528" s="85">
        <v>2</v>
      </c>
      <c r="D1528" s="118">
        <v>0.0074328393991106466</v>
      </c>
      <c r="E1528" s="118">
        <v>1.5854607295085006</v>
      </c>
      <c r="F1528" s="85" t="s">
        <v>3904</v>
      </c>
      <c r="G1528" s="85" t="b">
        <v>0</v>
      </c>
      <c r="H1528" s="85" t="b">
        <v>0</v>
      </c>
      <c r="I1528" s="85" t="b">
        <v>0</v>
      </c>
      <c r="J1528" s="85" t="b">
        <v>0</v>
      </c>
      <c r="K1528" s="85" t="b">
        <v>0</v>
      </c>
      <c r="L1528" s="85" t="b">
        <v>0</v>
      </c>
    </row>
    <row r="1529" spans="1:12" ht="15">
      <c r="A1529" s="85" t="s">
        <v>5293</v>
      </c>
      <c r="B1529" s="85" t="s">
        <v>4913</v>
      </c>
      <c r="C1529" s="85">
        <v>2</v>
      </c>
      <c r="D1529" s="118">
        <v>0.0074328393991106466</v>
      </c>
      <c r="E1529" s="118">
        <v>1.5854607295085006</v>
      </c>
      <c r="F1529" s="85" t="s">
        <v>3904</v>
      </c>
      <c r="G1529" s="85" t="b">
        <v>0</v>
      </c>
      <c r="H1529" s="85" t="b">
        <v>0</v>
      </c>
      <c r="I1529" s="85" t="b">
        <v>0</v>
      </c>
      <c r="J1529" s="85" t="b">
        <v>0</v>
      </c>
      <c r="K1529" s="85" t="b">
        <v>0</v>
      </c>
      <c r="L1529" s="85" t="b">
        <v>0</v>
      </c>
    </row>
    <row r="1530" spans="1:12" ht="15">
      <c r="A1530" s="85" t="s">
        <v>4913</v>
      </c>
      <c r="B1530" s="85" t="s">
        <v>4914</v>
      </c>
      <c r="C1530" s="85">
        <v>2</v>
      </c>
      <c r="D1530" s="118">
        <v>0.0074328393991106466</v>
      </c>
      <c r="E1530" s="118">
        <v>1.5854607295085006</v>
      </c>
      <c r="F1530" s="85" t="s">
        <v>3904</v>
      </c>
      <c r="G1530" s="85" t="b">
        <v>0</v>
      </c>
      <c r="H1530" s="85" t="b">
        <v>0</v>
      </c>
      <c r="I1530" s="85" t="b">
        <v>0</v>
      </c>
      <c r="J1530" s="85" t="b">
        <v>0</v>
      </c>
      <c r="K1530" s="85" t="b">
        <v>0</v>
      </c>
      <c r="L1530" s="85" t="b">
        <v>0</v>
      </c>
    </row>
    <row r="1531" spans="1:12" ht="15">
      <c r="A1531" s="85" t="s">
        <v>4914</v>
      </c>
      <c r="B1531" s="85" t="s">
        <v>5040</v>
      </c>
      <c r="C1531" s="85">
        <v>2</v>
      </c>
      <c r="D1531" s="118">
        <v>0.0074328393991106466</v>
      </c>
      <c r="E1531" s="118">
        <v>1.4093694704528195</v>
      </c>
      <c r="F1531" s="85" t="s">
        <v>3904</v>
      </c>
      <c r="G1531" s="85" t="b">
        <v>0</v>
      </c>
      <c r="H1531" s="85" t="b">
        <v>0</v>
      </c>
      <c r="I1531" s="85" t="b">
        <v>0</v>
      </c>
      <c r="J1531" s="85" t="b">
        <v>0</v>
      </c>
      <c r="K1531" s="85" t="b">
        <v>0</v>
      </c>
      <c r="L1531" s="85" t="b">
        <v>0</v>
      </c>
    </row>
    <row r="1532" spans="1:12" ht="15">
      <c r="A1532" s="85" t="s">
        <v>5040</v>
      </c>
      <c r="B1532" s="85" t="s">
        <v>5138</v>
      </c>
      <c r="C1532" s="85">
        <v>2</v>
      </c>
      <c r="D1532" s="118">
        <v>0.0074328393991106466</v>
      </c>
      <c r="E1532" s="118">
        <v>1.1083394747888382</v>
      </c>
      <c r="F1532" s="85" t="s">
        <v>3904</v>
      </c>
      <c r="G1532" s="85" t="b">
        <v>0</v>
      </c>
      <c r="H1532" s="85" t="b">
        <v>0</v>
      </c>
      <c r="I1532" s="85" t="b">
        <v>0</v>
      </c>
      <c r="J1532" s="85" t="b">
        <v>0</v>
      </c>
      <c r="K1532" s="85" t="b">
        <v>0</v>
      </c>
      <c r="L1532" s="85" t="b">
        <v>0</v>
      </c>
    </row>
    <row r="1533" spans="1:12" ht="15">
      <c r="A1533" s="85" t="s">
        <v>5138</v>
      </c>
      <c r="B1533" s="85" t="s">
        <v>5294</v>
      </c>
      <c r="C1533" s="85">
        <v>2</v>
      </c>
      <c r="D1533" s="118">
        <v>0.0074328393991106466</v>
      </c>
      <c r="E1533" s="118">
        <v>1.4093694704528195</v>
      </c>
      <c r="F1533" s="85" t="s">
        <v>3904</v>
      </c>
      <c r="G1533" s="85" t="b">
        <v>0</v>
      </c>
      <c r="H1533" s="85" t="b">
        <v>0</v>
      </c>
      <c r="I1533" s="85" t="b">
        <v>0</v>
      </c>
      <c r="J1533" s="85" t="b">
        <v>1</v>
      </c>
      <c r="K1533" s="85" t="b">
        <v>0</v>
      </c>
      <c r="L1533" s="85" t="b">
        <v>0</v>
      </c>
    </row>
    <row r="1534" spans="1:12" ht="15">
      <c r="A1534" s="85" t="s">
        <v>5294</v>
      </c>
      <c r="B1534" s="85" t="s">
        <v>5295</v>
      </c>
      <c r="C1534" s="85">
        <v>2</v>
      </c>
      <c r="D1534" s="118">
        <v>0.0074328393991106466</v>
      </c>
      <c r="E1534" s="118">
        <v>1.5854607295085006</v>
      </c>
      <c r="F1534" s="85" t="s">
        <v>3904</v>
      </c>
      <c r="G1534" s="85" t="b">
        <v>1</v>
      </c>
      <c r="H1534" s="85" t="b">
        <v>0</v>
      </c>
      <c r="I1534" s="85" t="b">
        <v>0</v>
      </c>
      <c r="J1534" s="85" t="b">
        <v>0</v>
      </c>
      <c r="K1534" s="85" t="b">
        <v>0</v>
      </c>
      <c r="L1534" s="85" t="b">
        <v>0</v>
      </c>
    </row>
    <row r="1535" spans="1:12" ht="15">
      <c r="A1535" s="85" t="s">
        <v>5296</v>
      </c>
      <c r="B1535" s="85" t="s">
        <v>5297</v>
      </c>
      <c r="C1535" s="85">
        <v>2</v>
      </c>
      <c r="D1535" s="118">
        <v>0.0074328393991106466</v>
      </c>
      <c r="E1535" s="118">
        <v>1.5854607295085006</v>
      </c>
      <c r="F1535" s="85" t="s">
        <v>3904</v>
      </c>
      <c r="G1535" s="85" t="b">
        <v>0</v>
      </c>
      <c r="H1535" s="85" t="b">
        <v>0</v>
      </c>
      <c r="I1535" s="85" t="b">
        <v>0</v>
      </c>
      <c r="J1535" s="85" t="b">
        <v>0</v>
      </c>
      <c r="K1535" s="85" t="b">
        <v>0</v>
      </c>
      <c r="L1535" s="85" t="b">
        <v>0</v>
      </c>
    </row>
    <row r="1536" spans="1:12" ht="15">
      <c r="A1536" s="85" t="s">
        <v>5297</v>
      </c>
      <c r="B1536" s="85" t="s">
        <v>4938</v>
      </c>
      <c r="C1536" s="85">
        <v>2</v>
      </c>
      <c r="D1536" s="118">
        <v>0.0074328393991106466</v>
      </c>
      <c r="E1536" s="118">
        <v>1.5854607295085006</v>
      </c>
      <c r="F1536" s="85" t="s">
        <v>3904</v>
      </c>
      <c r="G1536" s="85" t="b">
        <v>0</v>
      </c>
      <c r="H1536" s="85" t="b">
        <v>0</v>
      </c>
      <c r="I1536" s="85" t="b">
        <v>0</v>
      </c>
      <c r="J1536" s="85" t="b">
        <v>0</v>
      </c>
      <c r="K1536" s="85" t="b">
        <v>0</v>
      </c>
      <c r="L1536" s="85" t="b">
        <v>0</v>
      </c>
    </row>
    <row r="1537" spans="1:12" ht="15">
      <c r="A1537" s="85" t="s">
        <v>4938</v>
      </c>
      <c r="B1537" s="85" t="s">
        <v>5298</v>
      </c>
      <c r="C1537" s="85">
        <v>2</v>
      </c>
      <c r="D1537" s="118">
        <v>0.0074328393991106466</v>
      </c>
      <c r="E1537" s="118">
        <v>1.5854607295085006</v>
      </c>
      <c r="F1537" s="85" t="s">
        <v>3904</v>
      </c>
      <c r="G1537" s="85" t="b">
        <v>0</v>
      </c>
      <c r="H1537" s="85" t="b">
        <v>0</v>
      </c>
      <c r="I1537" s="85" t="b">
        <v>0</v>
      </c>
      <c r="J1537" s="85" t="b">
        <v>0</v>
      </c>
      <c r="K1537" s="85" t="b">
        <v>0</v>
      </c>
      <c r="L1537" s="85" t="b">
        <v>0</v>
      </c>
    </row>
    <row r="1538" spans="1:12" ht="15">
      <c r="A1538" s="85" t="s">
        <v>5298</v>
      </c>
      <c r="B1538" s="85" t="s">
        <v>5299</v>
      </c>
      <c r="C1538" s="85">
        <v>2</v>
      </c>
      <c r="D1538" s="118">
        <v>0.0074328393991106466</v>
      </c>
      <c r="E1538" s="118">
        <v>1.5854607295085006</v>
      </c>
      <c r="F1538" s="85" t="s">
        <v>3904</v>
      </c>
      <c r="G1538" s="85" t="b">
        <v>0</v>
      </c>
      <c r="H1538" s="85" t="b">
        <v>0</v>
      </c>
      <c r="I1538" s="85" t="b">
        <v>0</v>
      </c>
      <c r="J1538" s="85" t="b">
        <v>0</v>
      </c>
      <c r="K1538" s="85" t="b">
        <v>0</v>
      </c>
      <c r="L1538" s="85" t="b">
        <v>0</v>
      </c>
    </row>
    <row r="1539" spans="1:12" ht="15">
      <c r="A1539" s="85" t="s">
        <v>5299</v>
      </c>
      <c r="B1539" s="85" t="s">
        <v>5041</v>
      </c>
      <c r="C1539" s="85">
        <v>2</v>
      </c>
      <c r="D1539" s="118">
        <v>0.0074328393991106466</v>
      </c>
      <c r="E1539" s="118">
        <v>1.2844307338445196</v>
      </c>
      <c r="F1539" s="85" t="s">
        <v>3904</v>
      </c>
      <c r="G1539" s="85" t="b">
        <v>0</v>
      </c>
      <c r="H1539" s="85" t="b">
        <v>0</v>
      </c>
      <c r="I1539" s="85" t="b">
        <v>0</v>
      </c>
      <c r="J1539" s="85" t="b">
        <v>0</v>
      </c>
      <c r="K1539" s="85" t="b">
        <v>0</v>
      </c>
      <c r="L1539" s="85" t="b">
        <v>0</v>
      </c>
    </row>
    <row r="1540" spans="1:12" ht="15">
      <c r="A1540" s="85" t="s">
        <v>5041</v>
      </c>
      <c r="B1540" s="85" t="s">
        <v>5300</v>
      </c>
      <c r="C1540" s="85">
        <v>2</v>
      </c>
      <c r="D1540" s="118">
        <v>0.0074328393991106466</v>
      </c>
      <c r="E1540" s="118">
        <v>1.2844307338445196</v>
      </c>
      <c r="F1540" s="85" t="s">
        <v>3904</v>
      </c>
      <c r="G1540" s="85" t="b">
        <v>0</v>
      </c>
      <c r="H1540" s="85" t="b">
        <v>0</v>
      </c>
      <c r="I1540" s="85" t="b">
        <v>0</v>
      </c>
      <c r="J1540" s="85" t="b">
        <v>0</v>
      </c>
      <c r="K1540" s="85" t="b">
        <v>0</v>
      </c>
      <c r="L1540" s="85" t="b">
        <v>0</v>
      </c>
    </row>
    <row r="1541" spans="1:12" ht="15">
      <c r="A1541" s="85" t="s">
        <v>5300</v>
      </c>
      <c r="B1541" s="85" t="s">
        <v>5301</v>
      </c>
      <c r="C1541" s="85">
        <v>2</v>
      </c>
      <c r="D1541" s="118">
        <v>0.0074328393991106466</v>
      </c>
      <c r="E1541" s="118">
        <v>1.5854607295085006</v>
      </c>
      <c r="F1541" s="85" t="s">
        <v>3904</v>
      </c>
      <c r="G1541" s="85" t="b">
        <v>0</v>
      </c>
      <c r="H1541" s="85" t="b">
        <v>0</v>
      </c>
      <c r="I1541" s="85" t="b">
        <v>0</v>
      </c>
      <c r="J1541" s="85" t="b">
        <v>0</v>
      </c>
      <c r="K1541" s="85" t="b">
        <v>0</v>
      </c>
      <c r="L1541" s="85" t="b">
        <v>0</v>
      </c>
    </row>
    <row r="1542" spans="1:12" ht="15">
      <c r="A1542" s="85" t="s">
        <v>5301</v>
      </c>
      <c r="B1542" s="85" t="s">
        <v>5041</v>
      </c>
      <c r="C1542" s="85">
        <v>2</v>
      </c>
      <c r="D1542" s="118">
        <v>0.0074328393991106466</v>
      </c>
      <c r="E1542" s="118">
        <v>1.2844307338445196</v>
      </c>
      <c r="F1542" s="85" t="s">
        <v>3904</v>
      </c>
      <c r="G1542" s="85" t="b">
        <v>0</v>
      </c>
      <c r="H1542" s="85" t="b">
        <v>0</v>
      </c>
      <c r="I1542" s="85" t="b">
        <v>0</v>
      </c>
      <c r="J1542" s="85" t="b">
        <v>0</v>
      </c>
      <c r="K1542" s="85" t="b">
        <v>0</v>
      </c>
      <c r="L1542" s="85" t="b">
        <v>0</v>
      </c>
    </row>
    <row r="1543" spans="1:12" ht="15">
      <c r="A1543" s="85" t="s">
        <v>5041</v>
      </c>
      <c r="B1543" s="85" t="s">
        <v>5302</v>
      </c>
      <c r="C1543" s="85">
        <v>2</v>
      </c>
      <c r="D1543" s="118">
        <v>0.0074328393991106466</v>
      </c>
      <c r="E1543" s="118">
        <v>1.2844307338445196</v>
      </c>
      <c r="F1543" s="85" t="s">
        <v>3904</v>
      </c>
      <c r="G1543" s="85" t="b">
        <v>0</v>
      </c>
      <c r="H1543" s="85" t="b">
        <v>0</v>
      </c>
      <c r="I1543" s="85" t="b">
        <v>0</v>
      </c>
      <c r="J1543" s="85" t="b">
        <v>0</v>
      </c>
      <c r="K1543" s="85" t="b">
        <v>0</v>
      </c>
      <c r="L1543" s="85" t="b">
        <v>0</v>
      </c>
    </row>
    <row r="1544" spans="1:12" ht="15">
      <c r="A1544" s="85" t="s">
        <v>5302</v>
      </c>
      <c r="B1544" s="85" t="s">
        <v>5303</v>
      </c>
      <c r="C1544" s="85">
        <v>2</v>
      </c>
      <c r="D1544" s="118">
        <v>0.0074328393991106466</v>
      </c>
      <c r="E1544" s="118">
        <v>1.5854607295085006</v>
      </c>
      <c r="F1544" s="85" t="s">
        <v>3904</v>
      </c>
      <c r="G1544" s="85" t="b">
        <v>0</v>
      </c>
      <c r="H1544" s="85" t="b">
        <v>0</v>
      </c>
      <c r="I1544" s="85" t="b">
        <v>0</v>
      </c>
      <c r="J1544" s="85" t="b">
        <v>0</v>
      </c>
      <c r="K1544" s="85" t="b">
        <v>0</v>
      </c>
      <c r="L1544" s="85" t="b">
        <v>0</v>
      </c>
    </row>
    <row r="1545" spans="1:12" ht="15">
      <c r="A1545" s="85" t="s">
        <v>5303</v>
      </c>
      <c r="B1545" s="85" t="s">
        <v>5304</v>
      </c>
      <c r="C1545" s="85">
        <v>2</v>
      </c>
      <c r="D1545" s="118">
        <v>0.0074328393991106466</v>
      </c>
      <c r="E1545" s="118">
        <v>1.5854607295085006</v>
      </c>
      <c r="F1545" s="85" t="s">
        <v>3904</v>
      </c>
      <c r="G1545" s="85" t="b">
        <v>0</v>
      </c>
      <c r="H1545" s="85" t="b">
        <v>0</v>
      </c>
      <c r="I1545" s="85" t="b">
        <v>0</v>
      </c>
      <c r="J1545" s="85" t="b">
        <v>0</v>
      </c>
      <c r="K1545" s="85" t="b">
        <v>0</v>
      </c>
      <c r="L1545" s="85" t="b">
        <v>0</v>
      </c>
    </row>
    <row r="1546" spans="1:12" ht="15">
      <c r="A1546" s="85" t="s">
        <v>5304</v>
      </c>
      <c r="B1546" s="85" t="s">
        <v>5305</v>
      </c>
      <c r="C1546" s="85">
        <v>2</v>
      </c>
      <c r="D1546" s="118">
        <v>0.0074328393991106466</v>
      </c>
      <c r="E1546" s="118">
        <v>1.5854607295085006</v>
      </c>
      <c r="F1546" s="85" t="s">
        <v>3904</v>
      </c>
      <c r="G1546" s="85" t="b">
        <v>0</v>
      </c>
      <c r="H1546" s="85" t="b">
        <v>0</v>
      </c>
      <c r="I1546" s="85" t="b">
        <v>0</v>
      </c>
      <c r="J1546" s="85" t="b">
        <v>0</v>
      </c>
      <c r="K1546" s="85" t="b">
        <v>0</v>
      </c>
      <c r="L1546" s="85" t="b">
        <v>0</v>
      </c>
    </row>
    <row r="1547" spans="1:12" ht="15">
      <c r="A1547" s="85" t="s">
        <v>5042</v>
      </c>
      <c r="B1547" s="85" t="s">
        <v>5142</v>
      </c>
      <c r="C1547" s="85">
        <v>3</v>
      </c>
      <c r="D1547" s="118">
        <v>0</v>
      </c>
      <c r="E1547" s="118">
        <v>1.1139433523068367</v>
      </c>
      <c r="F1547" s="85" t="s">
        <v>3906</v>
      </c>
      <c r="G1547" s="85" t="b">
        <v>1</v>
      </c>
      <c r="H1547" s="85" t="b">
        <v>0</v>
      </c>
      <c r="I1547" s="85" t="b">
        <v>0</v>
      </c>
      <c r="J1547" s="85" t="b">
        <v>0</v>
      </c>
      <c r="K1547" s="85" t="b">
        <v>0</v>
      </c>
      <c r="L1547" s="85" t="b">
        <v>0</v>
      </c>
    </row>
    <row r="1548" spans="1:12" ht="15">
      <c r="A1548" s="85" t="s">
        <v>5142</v>
      </c>
      <c r="B1548" s="85" t="s">
        <v>5143</v>
      </c>
      <c r="C1548" s="85">
        <v>3</v>
      </c>
      <c r="D1548" s="118">
        <v>0</v>
      </c>
      <c r="E1548" s="118">
        <v>1.1139433523068367</v>
      </c>
      <c r="F1548" s="85" t="s">
        <v>3906</v>
      </c>
      <c r="G1548" s="85" t="b">
        <v>0</v>
      </c>
      <c r="H1548" s="85" t="b">
        <v>0</v>
      </c>
      <c r="I1548" s="85" t="b">
        <v>0</v>
      </c>
      <c r="J1548" s="85" t="b">
        <v>0</v>
      </c>
      <c r="K1548" s="85" t="b">
        <v>0</v>
      </c>
      <c r="L1548" s="85" t="b">
        <v>0</v>
      </c>
    </row>
    <row r="1549" spans="1:12" ht="15">
      <c r="A1549" s="85" t="s">
        <v>5143</v>
      </c>
      <c r="B1549" s="85" t="s">
        <v>4848</v>
      </c>
      <c r="C1549" s="85">
        <v>3</v>
      </c>
      <c r="D1549" s="118">
        <v>0</v>
      </c>
      <c r="E1549" s="118">
        <v>0.8129133566428556</v>
      </c>
      <c r="F1549" s="85" t="s">
        <v>3906</v>
      </c>
      <c r="G1549" s="85" t="b">
        <v>0</v>
      </c>
      <c r="H1549" s="85" t="b">
        <v>0</v>
      </c>
      <c r="I1549" s="85" t="b">
        <v>0</v>
      </c>
      <c r="J1549" s="85" t="b">
        <v>0</v>
      </c>
      <c r="K1549" s="85" t="b">
        <v>0</v>
      </c>
      <c r="L1549" s="85" t="b">
        <v>0</v>
      </c>
    </row>
    <row r="1550" spans="1:12" ht="15">
      <c r="A1550" s="85" t="s">
        <v>4848</v>
      </c>
      <c r="B1550" s="85" t="s">
        <v>5144</v>
      </c>
      <c r="C1550" s="85">
        <v>3</v>
      </c>
      <c r="D1550" s="118">
        <v>0</v>
      </c>
      <c r="E1550" s="118">
        <v>0.8129133566428556</v>
      </c>
      <c r="F1550" s="85" t="s">
        <v>3906</v>
      </c>
      <c r="G1550" s="85" t="b">
        <v>0</v>
      </c>
      <c r="H1550" s="85" t="b">
        <v>0</v>
      </c>
      <c r="I1550" s="85" t="b">
        <v>0</v>
      </c>
      <c r="J1550" s="85" t="b">
        <v>0</v>
      </c>
      <c r="K1550" s="85" t="b">
        <v>0</v>
      </c>
      <c r="L1550" s="85" t="b">
        <v>0</v>
      </c>
    </row>
    <row r="1551" spans="1:12" ht="15">
      <c r="A1551" s="85" t="s">
        <v>5144</v>
      </c>
      <c r="B1551" s="85" t="s">
        <v>5145</v>
      </c>
      <c r="C1551" s="85">
        <v>3</v>
      </c>
      <c r="D1551" s="118">
        <v>0</v>
      </c>
      <c r="E1551" s="118">
        <v>1.1139433523068367</v>
      </c>
      <c r="F1551" s="85" t="s">
        <v>3906</v>
      </c>
      <c r="G1551" s="85" t="b">
        <v>0</v>
      </c>
      <c r="H1551" s="85" t="b">
        <v>0</v>
      </c>
      <c r="I1551" s="85" t="b">
        <v>0</v>
      </c>
      <c r="J1551" s="85" t="b">
        <v>0</v>
      </c>
      <c r="K1551" s="85" t="b">
        <v>0</v>
      </c>
      <c r="L1551" s="85" t="b">
        <v>0</v>
      </c>
    </row>
    <row r="1552" spans="1:12" ht="15">
      <c r="A1552" s="85" t="s">
        <v>5145</v>
      </c>
      <c r="B1552" s="85" t="s">
        <v>4915</v>
      </c>
      <c r="C1552" s="85">
        <v>3</v>
      </c>
      <c r="D1552" s="118">
        <v>0</v>
      </c>
      <c r="E1552" s="118">
        <v>1.1139433523068367</v>
      </c>
      <c r="F1552" s="85" t="s">
        <v>3906</v>
      </c>
      <c r="G1552" s="85" t="b">
        <v>0</v>
      </c>
      <c r="H1552" s="85" t="b">
        <v>0</v>
      </c>
      <c r="I1552" s="85" t="b">
        <v>0</v>
      </c>
      <c r="J1552" s="85" t="b">
        <v>0</v>
      </c>
      <c r="K1552" s="85" t="b">
        <v>0</v>
      </c>
      <c r="L1552" s="85" t="b">
        <v>0</v>
      </c>
    </row>
    <row r="1553" spans="1:12" ht="15">
      <c r="A1553" s="85" t="s">
        <v>4915</v>
      </c>
      <c r="B1553" s="85" t="s">
        <v>4848</v>
      </c>
      <c r="C1553" s="85">
        <v>3</v>
      </c>
      <c r="D1553" s="118">
        <v>0</v>
      </c>
      <c r="E1553" s="118">
        <v>0.8129133566428556</v>
      </c>
      <c r="F1553" s="85" t="s">
        <v>3906</v>
      </c>
      <c r="G1553" s="85" t="b">
        <v>0</v>
      </c>
      <c r="H1553" s="85" t="b">
        <v>0</v>
      </c>
      <c r="I1553" s="85" t="b">
        <v>0</v>
      </c>
      <c r="J1553" s="85" t="b">
        <v>0</v>
      </c>
      <c r="K1553" s="85" t="b">
        <v>0</v>
      </c>
      <c r="L1553" s="85" t="b">
        <v>0</v>
      </c>
    </row>
    <row r="1554" spans="1:12" ht="15">
      <c r="A1554" s="85" t="s">
        <v>4848</v>
      </c>
      <c r="B1554" s="85" t="s">
        <v>4856</v>
      </c>
      <c r="C1554" s="85">
        <v>3</v>
      </c>
      <c r="D1554" s="118">
        <v>0</v>
      </c>
      <c r="E1554" s="118">
        <v>0.8129133566428556</v>
      </c>
      <c r="F1554" s="85" t="s">
        <v>3906</v>
      </c>
      <c r="G1554" s="85" t="b">
        <v>0</v>
      </c>
      <c r="H1554" s="85" t="b">
        <v>0</v>
      </c>
      <c r="I1554" s="85" t="b">
        <v>0</v>
      </c>
      <c r="J1554" s="85" t="b">
        <v>0</v>
      </c>
      <c r="K1554" s="85" t="b">
        <v>0</v>
      </c>
      <c r="L1554" s="85" t="b">
        <v>0</v>
      </c>
    </row>
    <row r="1555" spans="1:12" ht="15">
      <c r="A1555" s="85" t="s">
        <v>4856</v>
      </c>
      <c r="B1555" s="85" t="s">
        <v>5146</v>
      </c>
      <c r="C1555" s="85">
        <v>3</v>
      </c>
      <c r="D1555" s="118">
        <v>0</v>
      </c>
      <c r="E1555" s="118">
        <v>1.1139433523068367</v>
      </c>
      <c r="F1555" s="85" t="s">
        <v>3906</v>
      </c>
      <c r="G1555" s="85" t="b">
        <v>0</v>
      </c>
      <c r="H1555" s="85" t="b">
        <v>0</v>
      </c>
      <c r="I1555" s="85" t="b">
        <v>0</v>
      </c>
      <c r="J1555" s="85" t="b">
        <v>0</v>
      </c>
      <c r="K1555" s="85" t="b">
        <v>0</v>
      </c>
      <c r="L1555" s="85" t="b">
        <v>0</v>
      </c>
    </row>
    <row r="1556" spans="1:12" ht="15">
      <c r="A1556" s="85" t="s">
        <v>5146</v>
      </c>
      <c r="B1556" s="85" t="s">
        <v>5043</v>
      </c>
      <c r="C1556" s="85">
        <v>3</v>
      </c>
      <c r="D1556" s="118">
        <v>0</v>
      </c>
      <c r="E1556" s="118">
        <v>1.1139433523068367</v>
      </c>
      <c r="F1556" s="85" t="s">
        <v>3906</v>
      </c>
      <c r="G1556" s="85" t="b">
        <v>0</v>
      </c>
      <c r="H1556" s="85" t="b">
        <v>0</v>
      </c>
      <c r="I1556" s="85" t="b">
        <v>0</v>
      </c>
      <c r="J1556" s="85" t="b">
        <v>0</v>
      </c>
      <c r="K1556" s="85" t="b">
        <v>0</v>
      </c>
      <c r="L1556" s="85" t="b">
        <v>0</v>
      </c>
    </row>
    <row r="1557" spans="1:12" ht="15">
      <c r="A1557" s="85" t="s">
        <v>5043</v>
      </c>
      <c r="B1557" s="85" t="s">
        <v>5044</v>
      </c>
      <c r="C1557" s="85">
        <v>3</v>
      </c>
      <c r="D1557" s="118">
        <v>0</v>
      </c>
      <c r="E1557" s="118">
        <v>1.1139433523068367</v>
      </c>
      <c r="F1557" s="85" t="s">
        <v>3906</v>
      </c>
      <c r="G1557" s="85" t="b">
        <v>0</v>
      </c>
      <c r="H1557" s="85" t="b">
        <v>0</v>
      </c>
      <c r="I1557" s="85" t="b">
        <v>0</v>
      </c>
      <c r="J1557" s="85" t="b">
        <v>0</v>
      </c>
      <c r="K1557" s="85" t="b">
        <v>0</v>
      </c>
      <c r="L1557" s="85" t="b">
        <v>0</v>
      </c>
    </row>
    <row r="1558" spans="1:12" ht="15">
      <c r="A1558" s="85" t="s">
        <v>368</v>
      </c>
      <c r="B1558" s="85" t="s">
        <v>5042</v>
      </c>
      <c r="C1558" s="85">
        <v>2</v>
      </c>
      <c r="D1558" s="118">
        <v>0.008385298050270535</v>
      </c>
      <c r="E1558" s="118">
        <v>1.290034611362518</v>
      </c>
      <c r="F1558" s="85" t="s">
        <v>3906</v>
      </c>
      <c r="G1558" s="85" t="b">
        <v>0</v>
      </c>
      <c r="H1558" s="85" t="b">
        <v>0</v>
      </c>
      <c r="I1558" s="85" t="b">
        <v>0</v>
      </c>
      <c r="J1558" s="85" t="b">
        <v>1</v>
      </c>
      <c r="K1558" s="85" t="b">
        <v>0</v>
      </c>
      <c r="L1558" s="85" t="b">
        <v>0</v>
      </c>
    </row>
    <row r="1559" spans="1:12" ht="15">
      <c r="A1559" s="85" t="s">
        <v>5086</v>
      </c>
      <c r="B1559" s="85" t="s">
        <v>4857</v>
      </c>
      <c r="C1559" s="85">
        <v>4</v>
      </c>
      <c r="D1559" s="118">
        <v>0</v>
      </c>
      <c r="E1559" s="118">
        <v>1.161368002234975</v>
      </c>
      <c r="F1559" s="85" t="s">
        <v>3908</v>
      </c>
      <c r="G1559" s="85" t="b">
        <v>0</v>
      </c>
      <c r="H1559" s="85" t="b">
        <v>0</v>
      </c>
      <c r="I1559" s="85" t="b">
        <v>0</v>
      </c>
      <c r="J1559" s="85" t="b">
        <v>0</v>
      </c>
      <c r="K1559" s="85" t="b">
        <v>0</v>
      </c>
      <c r="L1559" s="85" t="b">
        <v>0</v>
      </c>
    </row>
    <row r="1560" spans="1:12" ht="15">
      <c r="A1560" s="85" t="s">
        <v>4922</v>
      </c>
      <c r="B1560" s="85" t="s">
        <v>5188</v>
      </c>
      <c r="C1560" s="85">
        <v>3</v>
      </c>
      <c r="D1560" s="118">
        <v>0</v>
      </c>
      <c r="E1560" s="118">
        <v>1.2863067388432747</v>
      </c>
      <c r="F1560" s="85" t="s">
        <v>3908</v>
      </c>
      <c r="G1560" s="85" t="b">
        <v>0</v>
      </c>
      <c r="H1560" s="85" t="b">
        <v>0</v>
      </c>
      <c r="I1560" s="85" t="b">
        <v>0</v>
      </c>
      <c r="J1560" s="85" t="b">
        <v>0</v>
      </c>
      <c r="K1560" s="85" t="b">
        <v>0</v>
      </c>
      <c r="L1560" s="85" t="b">
        <v>0</v>
      </c>
    </row>
    <row r="1561" spans="1:12" ht="15">
      <c r="A1561" s="85" t="s">
        <v>5188</v>
      </c>
      <c r="B1561" s="85" t="s">
        <v>4949</v>
      </c>
      <c r="C1561" s="85">
        <v>3</v>
      </c>
      <c r="D1561" s="118">
        <v>0</v>
      </c>
      <c r="E1561" s="118">
        <v>1.2863067388432747</v>
      </c>
      <c r="F1561" s="85" t="s">
        <v>3908</v>
      </c>
      <c r="G1561" s="85" t="b">
        <v>0</v>
      </c>
      <c r="H1561" s="85" t="b">
        <v>0</v>
      </c>
      <c r="I1561" s="85" t="b">
        <v>0</v>
      </c>
      <c r="J1561" s="85" t="b">
        <v>0</v>
      </c>
      <c r="K1561" s="85" t="b">
        <v>0</v>
      </c>
      <c r="L1561" s="85" t="b">
        <v>0</v>
      </c>
    </row>
    <row r="1562" spans="1:12" ht="15">
      <c r="A1562" s="85" t="s">
        <v>4949</v>
      </c>
      <c r="B1562" s="85" t="s">
        <v>5189</v>
      </c>
      <c r="C1562" s="85">
        <v>3</v>
      </c>
      <c r="D1562" s="118">
        <v>0</v>
      </c>
      <c r="E1562" s="118">
        <v>1.2863067388432747</v>
      </c>
      <c r="F1562" s="85" t="s">
        <v>3908</v>
      </c>
      <c r="G1562" s="85" t="b">
        <v>0</v>
      </c>
      <c r="H1562" s="85" t="b">
        <v>0</v>
      </c>
      <c r="I1562" s="85" t="b">
        <v>0</v>
      </c>
      <c r="J1562" s="85" t="b">
        <v>1</v>
      </c>
      <c r="K1562" s="85" t="b">
        <v>0</v>
      </c>
      <c r="L1562" s="85" t="b">
        <v>0</v>
      </c>
    </row>
    <row r="1563" spans="1:12" ht="15">
      <c r="A1563" s="85" t="s">
        <v>5189</v>
      </c>
      <c r="B1563" s="85" t="s">
        <v>4921</v>
      </c>
      <c r="C1563" s="85">
        <v>3</v>
      </c>
      <c r="D1563" s="118">
        <v>0</v>
      </c>
      <c r="E1563" s="118">
        <v>1.2863067388432747</v>
      </c>
      <c r="F1563" s="85" t="s">
        <v>3908</v>
      </c>
      <c r="G1563" s="85" t="b">
        <v>1</v>
      </c>
      <c r="H1563" s="85" t="b">
        <v>0</v>
      </c>
      <c r="I1563" s="85" t="b">
        <v>0</v>
      </c>
      <c r="J1563" s="85" t="b">
        <v>0</v>
      </c>
      <c r="K1563" s="85" t="b">
        <v>0</v>
      </c>
      <c r="L1563" s="85" t="b">
        <v>0</v>
      </c>
    </row>
    <row r="1564" spans="1:12" ht="15">
      <c r="A1564" s="85" t="s">
        <v>4921</v>
      </c>
      <c r="B1564" s="85" t="s">
        <v>5086</v>
      </c>
      <c r="C1564" s="85">
        <v>3</v>
      </c>
      <c r="D1564" s="118">
        <v>0</v>
      </c>
      <c r="E1564" s="118">
        <v>1.1613680022349748</v>
      </c>
      <c r="F1564" s="85" t="s">
        <v>3908</v>
      </c>
      <c r="G1564" s="85" t="b">
        <v>0</v>
      </c>
      <c r="H1564" s="85" t="b">
        <v>0</v>
      </c>
      <c r="I1564" s="85" t="b">
        <v>0</v>
      </c>
      <c r="J1564" s="85" t="b">
        <v>0</v>
      </c>
      <c r="K1564" s="85" t="b">
        <v>0</v>
      </c>
      <c r="L1564" s="85" t="b">
        <v>0</v>
      </c>
    </row>
    <row r="1565" spans="1:12" ht="15">
      <c r="A1565" s="85" t="s">
        <v>4857</v>
      </c>
      <c r="B1565" s="85" t="s">
        <v>5190</v>
      </c>
      <c r="C1565" s="85">
        <v>3</v>
      </c>
      <c r="D1565" s="118">
        <v>0</v>
      </c>
      <c r="E1565" s="118">
        <v>1.1613680022349748</v>
      </c>
      <c r="F1565" s="85" t="s">
        <v>3908</v>
      </c>
      <c r="G1565" s="85" t="b">
        <v>0</v>
      </c>
      <c r="H1565" s="85" t="b">
        <v>0</v>
      </c>
      <c r="I1565" s="85" t="b">
        <v>0</v>
      </c>
      <c r="J1565" s="85" t="b">
        <v>0</v>
      </c>
      <c r="K1565" s="85" t="b">
        <v>0</v>
      </c>
      <c r="L1565" s="85" t="b">
        <v>0</v>
      </c>
    </row>
    <row r="1566" spans="1:12" ht="15">
      <c r="A1566" s="85" t="s">
        <v>5190</v>
      </c>
      <c r="B1566" s="85" t="s">
        <v>5191</v>
      </c>
      <c r="C1566" s="85">
        <v>3</v>
      </c>
      <c r="D1566" s="118">
        <v>0</v>
      </c>
      <c r="E1566" s="118">
        <v>1.2863067388432747</v>
      </c>
      <c r="F1566" s="85" t="s">
        <v>3908</v>
      </c>
      <c r="G1566" s="85" t="b">
        <v>0</v>
      </c>
      <c r="H1566" s="85" t="b">
        <v>0</v>
      </c>
      <c r="I1566" s="85" t="b">
        <v>0</v>
      </c>
      <c r="J1566" s="85" t="b">
        <v>0</v>
      </c>
      <c r="K1566" s="85" t="b">
        <v>0</v>
      </c>
      <c r="L1566" s="85" t="b">
        <v>0</v>
      </c>
    </row>
    <row r="1567" spans="1:12" ht="15">
      <c r="A1567" s="85" t="s">
        <v>5191</v>
      </c>
      <c r="B1567" s="85" t="s">
        <v>5192</v>
      </c>
      <c r="C1567" s="85">
        <v>3</v>
      </c>
      <c r="D1567" s="118">
        <v>0</v>
      </c>
      <c r="E1567" s="118">
        <v>1.2863067388432747</v>
      </c>
      <c r="F1567" s="85" t="s">
        <v>3908</v>
      </c>
      <c r="G1567" s="85" t="b">
        <v>0</v>
      </c>
      <c r="H1567" s="85" t="b">
        <v>0</v>
      </c>
      <c r="I1567" s="85" t="b">
        <v>0</v>
      </c>
      <c r="J1567" s="85" t="b">
        <v>0</v>
      </c>
      <c r="K1567" s="85" t="b">
        <v>0</v>
      </c>
      <c r="L1567" s="85" t="b">
        <v>0</v>
      </c>
    </row>
    <row r="1568" spans="1:12" ht="15">
      <c r="A1568" s="85" t="s">
        <v>5192</v>
      </c>
      <c r="B1568" s="85" t="s">
        <v>5193</v>
      </c>
      <c r="C1568" s="85">
        <v>3</v>
      </c>
      <c r="D1568" s="118">
        <v>0</v>
      </c>
      <c r="E1568" s="118">
        <v>1.2863067388432747</v>
      </c>
      <c r="F1568" s="85" t="s">
        <v>3908</v>
      </c>
      <c r="G1568" s="85" t="b">
        <v>0</v>
      </c>
      <c r="H1568" s="85" t="b">
        <v>0</v>
      </c>
      <c r="I1568" s="85" t="b">
        <v>0</v>
      </c>
      <c r="J1568" s="85" t="b">
        <v>0</v>
      </c>
      <c r="K1568" s="85" t="b">
        <v>0</v>
      </c>
      <c r="L1568" s="85" t="b">
        <v>0</v>
      </c>
    </row>
    <row r="1569" spans="1:12" ht="15">
      <c r="A1569" s="85" t="s">
        <v>5193</v>
      </c>
      <c r="B1569" s="85" t="s">
        <v>5045</v>
      </c>
      <c r="C1569" s="85">
        <v>3</v>
      </c>
      <c r="D1569" s="118">
        <v>0</v>
      </c>
      <c r="E1569" s="118">
        <v>1.2863067388432747</v>
      </c>
      <c r="F1569" s="85" t="s">
        <v>3908</v>
      </c>
      <c r="G1569" s="85" t="b">
        <v>0</v>
      </c>
      <c r="H1569" s="85" t="b">
        <v>0</v>
      </c>
      <c r="I1569" s="85" t="b">
        <v>0</v>
      </c>
      <c r="J1569" s="85" t="b">
        <v>0</v>
      </c>
      <c r="K1569" s="85" t="b">
        <v>0</v>
      </c>
      <c r="L1569" s="85" t="b">
        <v>0</v>
      </c>
    </row>
    <row r="1570" spans="1:12" ht="15">
      <c r="A1570" s="85" t="s">
        <v>5045</v>
      </c>
      <c r="B1570" s="85" t="s">
        <v>5194</v>
      </c>
      <c r="C1570" s="85">
        <v>3</v>
      </c>
      <c r="D1570" s="118">
        <v>0</v>
      </c>
      <c r="E1570" s="118">
        <v>1.2863067388432747</v>
      </c>
      <c r="F1570" s="85" t="s">
        <v>3908</v>
      </c>
      <c r="G1570" s="85" t="b">
        <v>0</v>
      </c>
      <c r="H1570" s="85" t="b">
        <v>0</v>
      </c>
      <c r="I1570" s="85" t="b">
        <v>0</v>
      </c>
      <c r="J1570" s="85" t="b">
        <v>0</v>
      </c>
      <c r="K1570" s="85" t="b">
        <v>0</v>
      </c>
      <c r="L1570" s="85" t="b">
        <v>0</v>
      </c>
    </row>
    <row r="1571" spans="1:12" ht="15">
      <c r="A1571" s="85" t="s">
        <v>285</v>
      </c>
      <c r="B1571" s="85" t="s">
        <v>4922</v>
      </c>
      <c r="C1571" s="85">
        <v>2</v>
      </c>
      <c r="D1571" s="118">
        <v>0.0057734839034649585</v>
      </c>
      <c r="E1571" s="118">
        <v>1.462397997898956</v>
      </c>
      <c r="F1571" s="85" t="s">
        <v>3908</v>
      </c>
      <c r="G1571" s="85" t="b">
        <v>0</v>
      </c>
      <c r="H1571" s="85" t="b">
        <v>0</v>
      </c>
      <c r="I1571" s="85" t="b">
        <v>0</v>
      </c>
      <c r="J1571" s="85" t="b">
        <v>0</v>
      </c>
      <c r="K1571" s="85" t="b">
        <v>0</v>
      </c>
      <c r="L1571" s="85" t="b">
        <v>0</v>
      </c>
    </row>
    <row r="1572" spans="1:12" ht="15">
      <c r="A1572" s="85" t="s">
        <v>5194</v>
      </c>
      <c r="B1572" s="85" t="s">
        <v>5428</v>
      </c>
      <c r="C1572" s="85">
        <v>2</v>
      </c>
      <c r="D1572" s="118">
        <v>0.0057734839034649585</v>
      </c>
      <c r="E1572" s="118">
        <v>1.2863067388432747</v>
      </c>
      <c r="F1572" s="85" t="s">
        <v>3908</v>
      </c>
      <c r="G1572" s="85" t="b">
        <v>0</v>
      </c>
      <c r="H1572" s="85" t="b">
        <v>0</v>
      </c>
      <c r="I1572" s="85" t="b">
        <v>0</v>
      </c>
      <c r="J1572" s="85" t="b">
        <v>0</v>
      </c>
      <c r="K1572" s="85" t="b">
        <v>0</v>
      </c>
      <c r="L1572" s="85" t="b">
        <v>0</v>
      </c>
    </row>
    <row r="1573" spans="1:12" ht="15">
      <c r="A1573" s="85" t="s">
        <v>4865</v>
      </c>
      <c r="B1573" s="85" t="s">
        <v>436</v>
      </c>
      <c r="C1573" s="85">
        <v>8</v>
      </c>
      <c r="D1573" s="118">
        <v>0</v>
      </c>
      <c r="E1573" s="118">
        <v>0.9999999999999999</v>
      </c>
      <c r="F1573" s="85" t="s">
        <v>3909</v>
      </c>
      <c r="G1573" s="85" t="b">
        <v>0</v>
      </c>
      <c r="H1573" s="85" t="b">
        <v>0</v>
      </c>
      <c r="I1573" s="85" t="b">
        <v>0</v>
      </c>
      <c r="J1573" s="85" t="b">
        <v>0</v>
      </c>
      <c r="K1573" s="85" t="b">
        <v>0</v>
      </c>
      <c r="L1573" s="85" t="b">
        <v>0</v>
      </c>
    </row>
    <row r="1574" spans="1:12" ht="15">
      <c r="A1574" s="85" t="s">
        <v>436</v>
      </c>
      <c r="B1574" s="85" t="s">
        <v>4860</v>
      </c>
      <c r="C1574" s="85">
        <v>8</v>
      </c>
      <c r="D1574" s="118">
        <v>0</v>
      </c>
      <c r="E1574" s="118">
        <v>0.9999999999999999</v>
      </c>
      <c r="F1574" s="85" t="s">
        <v>3909</v>
      </c>
      <c r="G1574" s="85" t="b">
        <v>0</v>
      </c>
      <c r="H1574" s="85" t="b">
        <v>0</v>
      </c>
      <c r="I1574" s="85" t="b">
        <v>0</v>
      </c>
      <c r="J1574" s="85" t="b">
        <v>0</v>
      </c>
      <c r="K1574" s="85" t="b">
        <v>0</v>
      </c>
      <c r="L1574" s="85" t="b">
        <v>0</v>
      </c>
    </row>
    <row r="1575" spans="1:12" ht="15">
      <c r="A1575" s="85" t="s">
        <v>4860</v>
      </c>
      <c r="B1575" s="85" t="s">
        <v>4899</v>
      </c>
      <c r="C1575" s="85">
        <v>8</v>
      </c>
      <c r="D1575" s="118">
        <v>0</v>
      </c>
      <c r="E1575" s="118">
        <v>0.9999999999999999</v>
      </c>
      <c r="F1575" s="85" t="s">
        <v>3909</v>
      </c>
      <c r="G1575" s="85" t="b">
        <v>0</v>
      </c>
      <c r="H1575" s="85" t="b">
        <v>0</v>
      </c>
      <c r="I1575" s="85" t="b">
        <v>0</v>
      </c>
      <c r="J1575" s="85" t="b">
        <v>0</v>
      </c>
      <c r="K1575" s="85" t="b">
        <v>0</v>
      </c>
      <c r="L1575" s="85" t="b">
        <v>0</v>
      </c>
    </row>
    <row r="1576" spans="1:12" ht="15">
      <c r="A1576" s="85" t="s">
        <v>4899</v>
      </c>
      <c r="B1576" s="85" t="s">
        <v>4900</v>
      </c>
      <c r="C1576" s="85">
        <v>8</v>
      </c>
      <c r="D1576" s="118">
        <v>0</v>
      </c>
      <c r="E1576" s="118">
        <v>0.9999999999999999</v>
      </c>
      <c r="F1576" s="85" t="s">
        <v>3909</v>
      </c>
      <c r="G1576" s="85" t="b">
        <v>0</v>
      </c>
      <c r="H1576" s="85" t="b">
        <v>0</v>
      </c>
      <c r="I1576" s="85" t="b">
        <v>0</v>
      </c>
      <c r="J1576" s="85" t="b">
        <v>0</v>
      </c>
      <c r="K1576" s="85" t="b">
        <v>0</v>
      </c>
      <c r="L1576" s="85" t="b">
        <v>0</v>
      </c>
    </row>
    <row r="1577" spans="1:12" ht="15">
      <c r="A1577" s="85" t="s">
        <v>4900</v>
      </c>
      <c r="B1577" s="85" t="s">
        <v>4901</v>
      </c>
      <c r="C1577" s="85">
        <v>8</v>
      </c>
      <c r="D1577" s="118">
        <v>0</v>
      </c>
      <c r="E1577" s="118">
        <v>0.9999999999999999</v>
      </c>
      <c r="F1577" s="85" t="s">
        <v>3909</v>
      </c>
      <c r="G1577" s="85" t="b">
        <v>0</v>
      </c>
      <c r="H1577" s="85" t="b">
        <v>0</v>
      </c>
      <c r="I1577" s="85" t="b">
        <v>0</v>
      </c>
      <c r="J1577" s="85" t="b">
        <v>0</v>
      </c>
      <c r="K1577" s="85" t="b">
        <v>0</v>
      </c>
      <c r="L1577" s="85" t="b">
        <v>0</v>
      </c>
    </row>
    <row r="1578" spans="1:12" ht="15">
      <c r="A1578" s="85" t="s">
        <v>4901</v>
      </c>
      <c r="B1578" s="85" t="s">
        <v>4869</v>
      </c>
      <c r="C1578" s="85">
        <v>8</v>
      </c>
      <c r="D1578" s="118">
        <v>0</v>
      </c>
      <c r="E1578" s="118">
        <v>0.9999999999999999</v>
      </c>
      <c r="F1578" s="85" t="s">
        <v>3909</v>
      </c>
      <c r="G1578" s="85" t="b">
        <v>0</v>
      </c>
      <c r="H1578" s="85" t="b">
        <v>0</v>
      </c>
      <c r="I1578" s="85" t="b">
        <v>0</v>
      </c>
      <c r="J1578" s="85" t="b">
        <v>0</v>
      </c>
      <c r="K1578" s="85" t="b">
        <v>0</v>
      </c>
      <c r="L1578" s="85" t="b">
        <v>0</v>
      </c>
    </row>
    <row r="1579" spans="1:12" ht="15">
      <c r="A1579" s="85" t="s">
        <v>4869</v>
      </c>
      <c r="B1579" s="85" t="s">
        <v>4852</v>
      </c>
      <c r="C1579" s="85">
        <v>8</v>
      </c>
      <c r="D1579" s="118">
        <v>0</v>
      </c>
      <c r="E1579" s="118">
        <v>0.9999999999999999</v>
      </c>
      <c r="F1579" s="85" t="s">
        <v>3909</v>
      </c>
      <c r="G1579" s="85" t="b">
        <v>0</v>
      </c>
      <c r="H1579" s="85" t="b">
        <v>0</v>
      </c>
      <c r="I1579" s="85" t="b">
        <v>0</v>
      </c>
      <c r="J1579" s="85" t="b">
        <v>0</v>
      </c>
      <c r="K1579" s="85" t="b">
        <v>0</v>
      </c>
      <c r="L1579" s="85" t="b">
        <v>0</v>
      </c>
    </row>
    <row r="1580" spans="1:12" ht="15">
      <c r="A1580" s="85" t="s">
        <v>4852</v>
      </c>
      <c r="B1580" s="85" t="s">
        <v>4084</v>
      </c>
      <c r="C1580" s="85">
        <v>8</v>
      </c>
      <c r="D1580" s="118">
        <v>0</v>
      </c>
      <c r="E1580" s="118">
        <v>0.9999999999999999</v>
      </c>
      <c r="F1580" s="85" t="s">
        <v>3909</v>
      </c>
      <c r="G1580" s="85" t="b">
        <v>0</v>
      </c>
      <c r="H1580" s="85" t="b">
        <v>0</v>
      </c>
      <c r="I1580" s="85" t="b">
        <v>0</v>
      </c>
      <c r="J1580" s="85" t="b">
        <v>0</v>
      </c>
      <c r="K1580" s="85" t="b">
        <v>0</v>
      </c>
      <c r="L1580" s="85" t="b">
        <v>0</v>
      </c>
    </row>
    <row r="1581" spans="1:12" ht="15">
      <c r="A1581" s="85" t="s">
        <v>4084</v>
      </c>
      <c r="B1581" s="85" t="s">
        <v>4923</v>
      </c>
      <c r="C1581" s="85">
        <v>7</v>
      </c>
      <c r="D1581" s="118">
        <v>0.00461299578231599</v>
      </c>
      <c r="E1581" s="118">
        <v>1</v>
      </c>
      <c r="F1581" s="85" t="s">
        <v>3909</v>
      </c>
      <c r="G1581" s="85" t="b">
        <v>0</v>
      </c>
      <c r="H1581" s="85" t="b">
        <v>0</v>
      </c>
      <c r="I1581" s="85" t="b">
        <v>0</v>
      </c>
      <c r="J1581" s="85" t="b">
        <v>0</v>
      </c>
      <c r="K1581" s="85" t="b">
        <v>0</v>
      </c>
      <c r="L1581" s="85" t="b">
        <v>0</v>
      </c>
    </row>
    <row r="1582" spans="1:12" ht="15">
      <c r="A1582" s="85" t="s">
        <v>4923</v>
      </c>
      <c r="B1582" s="85" t="s">
        <v>4924</v>
      </c>
      <c r="C1582" s="85">
        <v>7</v>
      </c>
      <c r="D1582" s="118">
        <v>0.00461299578231599</v>
      </c>
      <c r="E1582" s="118">
        <v>1.0579919469776868</v>
      </c>
      <c r="F1582" s="85" t="s">
        <v>3909</v>
      </c>
      <c r="G1582" s="85" t="b">
        <v>0</v>
      </c>
      <c r="H1582" s="85" t="b">
        <v>0</v>
      </c>
      <c r="I1582" s="85" t="b">
        <v>0</v>
      </c>
      <c r="J1582" s="85" t="b">
        <v>0</v>
      </c>
      <c r="K1582" s="85" t="b">
        <v>0</v>
      </c>
      <c r="L1582" s="85" t="b">
        <v>0</v>
      </c>
    </row>
    <row r="1583" spans="1:12" ht="15">
      <c r="A1583" s="85" t="s">
        <v>4953</v>
      </c>
      <c r="B1583" s="85" t="s">
        <v>5441</v>
      </c>
      <c r="C1583" s="85">
        <v>2</v>
      </c>
      <c r="D1583" s="118">
        <v>0</v>
      </c>
      <c r="E1583" s="118">
        <v>1.161368002234975</v>
      </c>
      <c r="F1583" s="85" t="s">
        <v>3910</v>
      </c>
      <c r="G1583" s="85" t="b">
        <v>0</v>
      </c>
      <c r="H1583" s="85" t="b">
        <v>0</v>
      </c>
      <c r="I1583" s="85" t="b">
        <v>0</v>
      </c>
      <c r="J1583" s="85" t="b">
        <v>0</v>
      </c>
      <c r="K1583" s="85" t="b">
        <v>0</v>
      </c>
      <c r="L1583" s="85" t="b">
        <v>0</v>
      </c>
    </row>
    <row r="1584" spans="1:12" ht="15">
      <c r="A1584" s="85" t="s">
        <v>5441</v>
      </c>
      <c r="B1584" s="85" t="s">
        <v>4159</v>
      </c>
      <c r="C1584" s="85">
        <v>2</v>
      </c>
      <c r="D1584" s="118">
        <v>0</v>
      </c>
      <c r="E1584" s="118">
        <v>0.8603380065709938</v>
      </c>
      <c r="F1584" s="85" t="s">
        <v>3910</v>
      </c>
      <c r="G1584" s="85" t="b">
        <v>0</v>
      </c>
      <c r="H1584" s="85" t="b">
        <v>0</v>
      </c>
      <c r="I1584" s="85" t="b">
        <v>0</v>
      </c>
      <c r="J1584" s="85" t="b">
        <v>0</v>
      </c>
      <c r="K1584" s="85" t="b">
        <v>0</v>
      </c>
      <c r="L1584" s="85" t="b">
        <v>0</v>
      </c>
    </row>
    <row r="1585" spans="1:12" ht="15">
      <c r="A1585" s="85" t="s">
        <v>4159</v>
      </c>
      <c r="B1585" s="85" t="s">
        <v>4159</v>
      </c>
      <c r="C1585" s="85">
        <v>2</v>
      </c>
      <c r="D1585" s="118">
        <v>0</v>
      </c>
      <c r="E1585" s="118">
        <v>0.5593080109070125</v>
      </c>
      <c r="F1585" s="85" t="s">
        <v>3910</v>
      </c>
      <c r="G1585" s="85" t="b">
        <v>0</v>
      </c>
      <c r="H1585" s="85" t="b">
        <v>0</v>
      </c>
      <c r="I1585" s="85" t="b">
        <v>0</v>
      </c>
      <c r="J1585" s="85" t="b">
        <v>0</v>
      </c>
      <c r="K1585" s="85" t="b">
        <v>0</v>
      </c>
      <c r="L1585" s="85" t="b">
        <v>0</v>
      </c>
    </row>
    <row r="1586" spans="1:12" ht="15">
      <c r="A1586" s="85" t="s">
        <v>4159</v>
      </c>
      <c r="B1586" s="85" t="s">
        <v>5442</v>
      </c>
      <c r="C1586" s="85">
        <v>2</v>
      </c>
      <c r="D1586" s="118">
        <v>0</v>
      </c>
      <c r="E1586" s="118">
        <v>0.8603380065709938</v>
      </c>
      <c r="F1586" s="85" t="s">
        <v>3910</v>
      </c>
      <c r="G1586" s="85" t="b">
        <v>0</v>
      </c>
      <c r="H1586" s="85" t="b">
        <v>0</v>
      </c>
      <c r="I1586" s="85" t="b">
        <v>0</v>
      </c>
      <c r="J1586" s="85" t="b">
        <v>0</v>
      </c>
      <c r="K1586" s="85" t="b">
        <v>0</v>
      </c>
      <c r="L1586" s="85" t="b">
        <v>0</v>
      </c>
    </row>
    <row r="1587" spans="1:12" ht="15">
      <c r="A1587" s="85" t="s">
        <v>4874</v>
      </c>
      <c r="B1587" s="85" t="s">
        <v>5445</v>
      </c>
      <c r="C1587" s="85">
        <v>2</v>
      </c>
      <c r="D1587" s="118">
        <v>0</v>
      </c>
      <c r="E1587" s="118">
        <v>1.0791812460476249</v>
      </c>
      <c r="F1587" s="85" t="s">
        <v>3911</v>
      </c>
      <c r="G1587" s="85" t="b">
        <v>0</v>
      </c>
      <c r="H1587" s="85" t="b">
        <v>0</v>
      </c>
      <c r="I1587" s="85" t="b">
        <v>0</v>
      </c>
      <c r="J1587" s="85" t="b">
        <v>0</v>
      </c>
      <c r="K1587" s="85" t="b">
        <v>0</v>
      </c>
      <c r="L1587" s="85" t="b">
        <v>0</v>
      </c>
    </row>
    <row r="1588" spans="1:12" ht="15">
      <c r="A1588" s="85" t="s">
        <v>5445</v>
      </c>
      <c r="B1588" s="85" t="s">
        <v>4925</v>
      </c>
      <c r="C1588" s="85">
        <v>2</v>
      </c>
      <c r="D1588" s="118">
        <v>0</v>
      </c>
      <c r="E1588" s="118">
        <v>1.0791812460476249</v>
      </c>
      <c r="F1588" s="85" t="s">
        <v>3911</v>
      </c>
      <c r="G1588" s="85" t="b">
        <v>0</v>
      </c>
      <c r="H1588" s="85" t="b">
        <v>0</v>
      </c>
      <c r="I1588" s="85" t="b">
        <v>0</v>
      </c>
      <c r="J1588" s="85" t="b">
        <v>0</v>
      </c>
      <c r="K1588" s="85" t="b">
        <v>0</v>
      </c>
      <c r="L1588" s="85" t="b">
        <v>0</v>
      </c>
    </row>
    <row r="1589" spans="1:12" ht="15">
      <c r="A1589" s="85" t="s">
        <v>4925</v>
      </c>
      <c r="B1589" s="85" t="s">
        <v>5446</v>
      </c>
      <c r="C1589" s="85">
        <v>2</v>
      </c>
      <c r="D1589" s="118">
        <v>0</v>
      </c>
      <c r="E1589" s="118">
        <v>1.0791812460476249</v>
      </c>
      <c r="F1589" s="85" t="s">
        <v>3911</v>
      </c>
      <c r="G1589" s="85" t="b">
        <v>0</v>
      </c>
      <c r="H1589" s="85" t="b">
        <v>0</v>
      </c>
      <c r="I1589" s="85" t="b">
        <v>0</v>
      </c>
      <c r="J1589" s="85" t="b">
        <v>0</v>
      </c>
      <c r="K1589" s="85" t="b">
        <v>0</v>
      </c>
      <c r="L1589" s="85" t="b">
        <v>0</v>
      </c>
    </row>
    <row r="1590" spans="1:12" ht="15">
      <c r="A1590" s="85" t="s">
        <v>5446</v>
      </c>
      <c r="B1590" s="85" t="s">
        <v>5447</v>
      </c>
      <c r="C1590" s="85">
        <v>2</v>
      </c>
      <c r="D1590" s="118">
        <v>0</v>
      </c>
      <c r="E1590" s="118">
        <v>1.0791812460476249</v>
      </c>
      <c r="F1590" s="85" t="s">
        <v>3911</v>
      </c>
      <c r="G1590" s="85" t="b">
        <v>0</v>
      </c>
      <c r="H1590" s="85" t="b">
        <v>0</v>
      </c>
      <c r="I1590" s="85" t="b">
        <v>0</v>
      </c>
      <c r="J1590" s="85" t="b">
        <v>0</v>
      </c>
      <c r="K1590" s="85" t="b">
        <v>0</v>
      </c>
      <c r="L1590" s="85" t="b">
        <v>0</v>
      </c>
    </row>
    <row r="1591" spans="1:12" ht="15">
      <c r="A1591" s="85" t="s">
        <v>5447</v>
      </c>
      <c r="B1591" s="85" t="s">
        <v>4933</v>
      </c>
      <c r="C1591" s="85">
        <v>2</v>
      </c>
      <c r="D1591" s="118">
        <v>0</v>
      </c>
      <c r="E1591" s="118">
        <v>1.0791812460476249</v>
      </c>
      <c r="F1591" s="85" t="s">
        <v>3911</v>
      </c>
      <c r="G1591" s="85" t="b">
        <v>0</v>
      </c>
      <c r="H1591" s="85" t="b">
        <v>0</v>
      </c>
      <c r="I1591" s="85" t="b">
        <v>0</v>
      </c>
      <c r="J1591" s="85" t="b">
        <v>0</v>
      </c>
      <c r="K1591" s="85" t="b">
        <v>0</v>
      </c>
      <c r="L1591" s="85" t="b">
        <v>0</v>
      </c>
    </row>
    <row r="1592" spans="1:12" ht="15">
      <c r="A1592" s="85" t="s">
        <v>4933</v>
      </c>
      <c r="B1592" s="85" t="s">
        <v>4010</v>
      </c>
      <c r="C1592" s="85">
        <v>2</v>
      </c>
      <c r="D1592" s="118">
        <v>0</v>
      </c>
      <c r="E1592" s="118">
        <v>1.0791812460476249</v>
      </c>
      <c r="F1592" s="85" t="s">
        <v>3911</v>
      </c>
      <c r="G1592" s="85" t="b">
        <v>0</v>
      </c>
      <c r="H1592" s="85" t="b">
        <v>0</v>
      </c>
      <c r="I1592" s="85" t="b">
        <v>0</v>
      </c>
      <c r="J1592" s="85" t="b">
        <v>0</v>
      </c>
      <c r="K1592" s="85" t="b">
        <v>0</v>
      </c>
      <c r="L1592" s="85" t="b">
        <v>0</v>
      </c>
    </row>
    <row r="1593" spans="1:12" ht="15">
      <c r="A1593" s="85" t="s">
        <v>4010</v>
      </c>
      <c r="B1593" s="85" t="s">
        <v>5448</v>
      </c>
      <c r="C1593" s="85">
        <v>2</v>
      </c>
      <c r="D1593" s="118">
        <v>0</v>
      </c>
      <c r="E1593" s="118">
        <v>1.0791812460476249</v>
      </c>
      <c r="F1593" s="85" t="s">
        <v>3911</v>
      </c>
      <c r="G1593" s="85" t="b">
        <v>0</v>
      </c>
      <c r="H1593" s="85" t="b">
        <v>0</v>
      </c>
      <c r="I1593" s="85" t="b">
        <v>0</v>
      </c>
      <c r="J1593" s="85" t="b">
        <v>0</v>
      </c>
      <c r="K1593" s="85" t="b">
        <v>0</v>
      </c>
      <c r="L1593" s="85" t="b">
        <v>0</v>
      </c>
    </row>
    <row r="1594" spans="1:12" ht="15">
      <c r="A1594" s="85" t="s">
        <v>5448</v>
      </c>
      <c r="B1594" s="85" t="s">
        <v>4084</v>
      </c>
      <c r="C1594" s="85">
        <v>2</v>
      </c>
      <c r="D1594" s="118">
        <v>0</v>
      </c>
      <c r="E1594" s="118">
        <v>1.0791812460476249</v>
      </c>
      <c r="F1594" s="85" t="s">
        <v>3911</v>
      </c>
      <c r="G1594" s="85" t="b">
        <v>0</v>
      </c>
      <c r="H1594" s="85" t="b">
        <v>0</v>
      </c>
      <c r="I1594" s="85" t="b">
        <v>0</v>
      </c>
      <c r="J1594" s="85" t="b">
        <v>0</v>
      </c>
      <c r="K1594" s="85" t="b">
        <v>0</v>
      </c>
      <c r="L1594" s="85" t="b">
        <v>0</v>
      </c>
    </row>
    <row r="1595" spans="1:12" ht="15">
      <c r="A1595" s="85" t="s">
        <v>4084</v>
      </c>
      <c r="B1595" s="85" t="s">
        <v>5449</v>
      </c>
      <c r="C1595" s="85">
        <v>2</v>
      </c>
      <c r="D1595" s="118">
        <v>0</v>
      </c>
      <c r="E1595" s="118">
        <v>1.0791812460476249</v>
      </c>
      <c r="F1595" s="85" t="s">
        <v>3911</v>
      </c>
      <c r="G1595" s="85" t="b">
        <v>0</v>
      </c>
      <c r="H1595" s="85" t="b">
        <v>0</v>
      </c>
      <c r="I1595" s="85" t="b">
        <v>0</v>
      </c>
      <c r="J1595" s="85" t="b">
        <v>0</v>
      </c>
      <c r="K1595" s="85" t="b">
        <v>0</v>
      </c>
      <c r="L1595" s="85" t="b">
        <v>0</v>
      </c>
    </row>
    <row r="1596" spans="1:12" ht="15">
      <c r="A1596" s="85" t="s">
        <v>5114</v>
      </c>
      <c r="B1596" s="85" t="s">
        <v>5452</v>
      </c>
      <c r="C1596" s="85">
        <v>2</v>
      </c>
      <c r="D1596" s="118">
        <v>0</v>
      </c>
      <c r="E1596" s="118">
        <v>1.0606978403536116</v>
      </c>
      <c r="F1596" s="85" t="s">
        <v>3912</v>
      </c>
      <c r="G1596" s="85" t="b">
        <v>0</v>
      </c>
      <c r="H1596" s="85" t="b">
        <v>0</v>
      </c>
      <c r="I1596" s="85" t="b">
        <v>0</v>
      </c>
      <c r="J1596" s="85" t="b">
        <v>0</v>
      </c>
      <c r="K1596" s="85" t="b">
        <v>0</v>
      </c>
      <c r="L1596" s="85" t="b">
        <v>0</v>
      </c>
    </row>
    <row r="1597" spans="1:12" ht="15">
      <c r="A1597" s="85" t="s">
        <v>5452</v>
      </c>
      <c r="B1597" s="85" t="s">
        <v>5453</v>
      </c>
      <c r="C1597" s="85">
        <v>2</v>
      </c>
      <c r="D1597" s="118">
        <v>0</v>
      </c>
      <c r="E1597" s="118">
        <v>1.0606978403536116</v>
      </c>
      <c r="F1597" s="85" t="s">
        <v>3912</v>
      </c>
      <c r="G1597" s="85" t="b">
        <v>0</v>
      </c>
      <c r="H1597" s="85" t="b">
        <v>0</v>
      </c>
      <c r="I1597" s="85" t="b">
        <v>0</v>
      </c>
      <c r="J1597" s="85" t="b">
        <v>0</v>
      </c>
      <c r="K1597" s="85" t="b">
        <v>0</v>
      </c>
      <c r="L1597" s="85" t="b">
        <v>0</v>
      </c>
    </row>
    <row r="1598" spans="1:12" ht="15">
      <c r="A1598" s="85" t="s">
        <v>5453</v>
      </c>
      <c r="B1598" s="85" t="s">
        <v>5025</v>
      </c>
      <c r="C1598" s="85">
        <v>2</v>
      </c>
      <c r="D1598" s="118">
        <v>0</v>
      </c>
      <c r="E1598" s="118">
        <v>1.0606978403536116</v>
      </c>
      <c r="F1598" s="85" t="s">
        <v>3912</v>
      </c>
      <c r="G1598" s="85" t="b">
        <v>0</v>
      </c>
      <c r="H1598" s="85" t="b">
        <v>0</v>
      </c>
      <c r="I1598" s="85" t="b">
        <v>0</v>
      </c>
      <c r="J1598" s="85" t="b">
        <v>1</v>
      </c>
      <c r="K1598" s="85" t="b">
        <v>0</v>
      </c>
      <c r="L1598" s="85" t="b">
        <v>0</v>
      </c>
    </row>
    <row r="1599" spans="1:12" ht="15">
      <c r="A1599" s="85" t="s">
        <v>5025</v>
      </c>
      <c r="B1599" s="85" t="s">
        <v>4833</v>
      </c>
      <c r="C1599" s="85">
        <v>2</v>
      </c>
      <c r="D1599" s="118">
        <v>0</v>
      </c>
      <c r="E1599" s="118">
        <v>1.0606978403536116</v>
      </c>
      <c r="F1599" s="85" t="s">
        <v>3912</v>
      </c>
      <c r="G1599" s="85" t="b">
        <v>1</v>
      </c>
      <c r="H1599" s="85" t="b">
        <v>0</v>
      </c>
      <c r="I1599" s="85" t="b">
        <v>0</v>
      </c>
      <c r="J1599" s="85" t="b">
        <v>0</v>
      </c>
      <c r="K1599" s="85" t="b">
        <v>0</v>
      </c>
      <c r="L1599" s="85" t="b">
        <v>0</v>
      </c>
    </row>
    <row r="1600" spans="1:12" ht="15">
      <c r="A1600" s="85" t="s">
        <v>4833</v>
      </c>
      <c r="B1600" s="85" t="s">
        <v>910</v>
      </c>
      <c r="C1600" s="85">
        <v>2</v>
      </c>
      <c r="D1600" s="118">
        <v>0</v>
      </c>
      <c r="E1600" s="118">
        <v>1.0606978403536116</v>
      </c>
      <c r="F1600" s="85" t="s">
        <v>3912</v>
      </c>
      <c r="G1600" s="85" t="b">
        <v>0</v>
      </c>
      <c r="H1600" s="85" t="b">
        <v>0</v>
      </c>
      <c r="I1600" s="85" t="b">
        <v>0</v>
      </c>
      <c r="J1600" s="85" t="b">
        <v>0</v>
      </c>
      <c r="K1600" s="85" t="b">
        <v>0</v>
      </c>
      <c r="L1600" s="85" t="b">
        <v>0</v>
      </c>
    </row>
    <row r="1601" spans="1:12" ht="15">
      <c r="A1601" s="85" t="s">
        <v>910</v>
      </c>
      <c r="B1601" s="85" t="s">
        <v>4927</v>
      </c>
      <c r="C1601" s="85">
        <v>2</v>
      </c>
      <c r="D1601" s="118">
        <v>0</v>
      </c>
      <c r="E1601" s="118">
        <v>1.0606978403536116</v>
      </c>
      <c r="F1601" s="85" t="s">
        <v>3912</v>
      </c>
      <c r="G1601" s="85" t="b">
        <v>0</v>
      </c>
      <c r="H1601" s="85" t="b">
        <v>0</v>
      </c>
      <c r="I1601" s="85" t="b">
        <v>0</v>
      </c>
      <c r="J1601" s="85" t="b">
        <v>0</v>
      </c>
      <c r="K1601" s="85" t="b">
        <v>0</v>
      </c>
      <c r="L1601" s="85" t="b">
        <v>0</v>
      </c>
    </row>
    <row r="1602" spans="1:12" ht="15">
      <c r="A1602" s="85" t="s">
        <v>4927</v>
      </c>
      <c r="B1602" s="85" t="s">
        <v>5454</v>
      </c>
      <c r="C1602" s="85">
        <v>2</v>
      </c>
      <c r="D1602" s="118">
        <v>0</v>
      </c>
      <c r="E1602" s="118">
        <v>1.0606978403536116</v>
      </c>
      <c r="F1602" s="85" t="s">
        <v>3912</v>
      </c>
      <c r="G1602" s="85" t="b">
        <v>0</v>
      </c>
      <c r="H1602" s="85" t="b">
        <v>0</v>
      </c>
      <c r="I1602" s="85" t="b">
        <v>0</v>
      </c>
      <c r="J1602" s="85" t="b">
        <v>0</v>
      </c>
      <c r="K1602" s="85" t="b">
        <v>0</v>
      </c>
      <c r="L1602" s="85" t="b">
        <v>0</v>
      </c>
    </row>
    <row r="1603" spans="1:12" ht="15">
      <c r="A1603" s="85" t="s">
        <v>5454</v>
      </c>
      <c r="B1603" s="85" t="s">
        <v>430</v>
      </c>
      <c r="C1603" s="85">
        <v>2</v>
      </c>
      <c r="D1603" s="118">
        <v>0</v>
      </c>
      <c r="E1603" s="118">
        <v>1.0606978403536116</v>
      </c>
      <c r="F1603" s="85" t="s">
        <v>3912</v>
      </c>
      <c r="G1603" s="85" t="b">
        <v>0</v>
      </c>
      <c r="H1603" s="85" t="b">
        <v>0</v>
      </c>
      <c r="I1603" s="85" t="b">
        <v>0</v>
      </c>
      <c r="J1603" s="85" t="b">
        <v>0</v>
      </c>
      <c r="K1603" s="85" t="b">
        <v>0</v>
      </c>
      <c r="L1603" s="85" t="b">
        <v>0</v>
      </c>
    </row>
    <row r="1604" spans="1:12" ht="15">
      <c r="A1604" s="85" t="s">
        <v>430</v>
      </c>
      <c r="B1604" s="85" t="s">
        <v>5455</v>
      </c>
      <c r="C1604" s="85">
        <v>2</v>
      </c>
      <c r="D1604" s="118">
        <v>0</v>
      </c>
      <c r="E1604" s="118">
        <v>1.0606978403536116</v>
      </c>
      <c r="F1604" s="85" t="s">
        <v>3912</v>
      </c>
      <c r="G1604" s="85" t="b">
        <v>0</v>
      </c>
      <c r="H1604" s="85" t="b">
        <v>0</v>
      </c>
      <c r="I1604" s="85" t="b">
        <v>0</v>
      </c>
      <c r="J1604" s="85" t="b">
        <v>0</v>
      </c>
      <c r="K1604" s="85" t="b">
        <v>0</v>
      </c>
      <c r="L1604" s="85" t="b">
        <v>0</v>
      </c>
    </row>
    <row r="1605" spans="1:12" ht="15">
      <c r="A1605" s="85" t="s">
        <v>5455</v>
      </c>
      <c r="B1605" s="85" t="s">
        <v>5456</v>
      </c>
      <c r="C1605" s="85">
        <v>2</v>
      </c>
      <c r="D1605" s="118">
        <v>0</v>
      </c>
      <c r="E1605" s="118">
        <v>1.0606978403536116</v>
      </c>
      <c r="F1605" s="85" t="s">
        <v>3912</v>
      </c>
      <c r="G1605" s="85" t="b">
        <v>0</v>
      </c>
      <c r="H1605" s="85" t="b">
        <v>0</v>
      </c>
      <c r="I1605" s="85" t="b">
        <v>0</v>
      </c>
      <c r="J1605" s="85" t="b">
        <v>0</v>
      </c>
      <c r="K1605" s="85" t="b">
        <v>1</v>
      </c>
      <c r="L1605" s="85" t="b">
        <v>0</v>
      </c>
    </row>
    <row r="1606" spans="1:12" ht="15">
      <c r="A1606" s="85" t="s">
        <v>5457</v>
      </c>
      <c r="B1606" s="85" t="s">
        <v>5458</v>
      </c>
      <c r="C1606" s="85">
        <v>2</v>
      </c>
      <c r="D1606" s="118">
        <v>0</v>
      </c>
      <c r="E1606" s="118">
        <v>0.9294189257142927</v>
      </c>
      <c r="F1606" s="85" t="s">
        <v>3913</v>
      </c>
      <c r="G1606" s="85" t="b">
        <v>0</v>
      </c>
      <c r="H1606" s="85" t="b">
        <v>0</v>
      </c>
      <c r="I1606" s="85" t="b">
        <v>0</v>
      </c>
      <c r="J1606" s="85" t="b">
        <v>1</v>
      </c>
      <c r="K1606" s="85" t="b">
        <v>0</v>
      </c>
      <c r="L1606" s="85" t="b">
        <v>0</v>
      </c>
    </row>
    <row r="1607" spans="1:12" ht="15">
      <c r="A1607" s="85" t="s">
        <v>5458</v>
      </c>
      <c r="B1607" s="85" t="s">
        <v>5459</v>
      </c>
      <c r="C1607" s="85">
        <v>2</v>
      </c>
      <c r="D1607" s="118">
        <v>0</v>
      </c>
      <c r="E1607" s="118">
        <v>0.9294189257142927</v>
      </c>
      <c r="F1607" s="85" t="s">
        <v>3913</v>
      </c>
      <c r="G1607" s="85" t="b">
        <v>1</v>
      </c>
      <c r="H1607" s="85" t="b">
        <v>0</v>
      </c>
      <c r="I1607" s="85" t="b">
        <v>0</v>
      </c>
      <c r="J1607" s="85" t="b">
        <v>0</v>
      </c>
      <c r="K1607" s="85" t="b">
        <v>0</v>
      </c>
      <c r="L1607" s="85" t="b">
        <v>0</v>
      </c>
    </row>
    <row r="1608" spans="1:12" ht="15">
      <c r="A1608" s="85" t="s">
        <v>5459</v>
      </c>
      <c r="B1608" s="85" t="s">
        <v>4915</v>
      </c>
      <c r="C1608" s="85">
        <v>2</v>
      </c>
      <c r="D1608" s="118">
        <v>0</v>
      </c>
      <c r="E1608" s="118">
        <v>0.9294189257142927</v>
      </c>
      <c r="F1608" s="85" t="s">
        <v>3913</v>
      </c>
      <c r="G1608" s="85" t="b">
        <v>0</v>
      </c>
      <c r="H1608" s="85" t="b">
        <v>0</v>
      </c>
      <c r="I1608" s="85" t="b">
        <v>0</v>
      </c>
      <c r="J1608" s="85" t="b">
        <v>0</v>
      </c>
      <c r="K1608" s="85" t="b">
        <v>0</v>
      </c>
      <c r="L1608" s="85" t="b">
        <v>0</v>
      </c>
    </row>
    <row r="1609" spans="1:12" ht="15">
      <c r="A1609" s="85" t="s">
        <v>4915</v>
      </c>
      <c r="B1609" s="85" t="s">
        <v>5460</v>
      </c>
      <c r="C1609" s="85">
        <v>2</v>
      </c>
      <c r="D1609" s="118">
        <v>0</v>
      </c>
      <c r="E1609" s="118">
        <v>0.9294189257142927</v>
      </c>
      <c r="F1609" s="85" t="s">
        <v>3913</v>
      </c>
      <c r="G1609" s="85" t="b">
        <v>0</v>
      </c>
      <c r="H1609" s="85" t="b">
        <v>0</v>
      </c>
      <c r="I1609" s="85" t="b">
        <v>0</v>
      </c>
      <c r="J1609" s="85" t="b">
        <v>0</v>
      </c>
      <c r="K1609" s="85" t="b">
        <v>0</v>
      </c>
      <c r="L1609" s="85" t="b">
        <v>0</v>
      </c>
    </row>
    <row r="1610" spans="1:12" ht="15">
      <c r="A1610" s="85" t="s">
        <v>5460</v>
      </c>
      <c r="B1610" s="85" t="s">
        <v>5111</v>
      </c>
      <c r="C1610" s="85">
        <v>2</v>
      </c>
      <c r="D1610" s="118">
        <v>0</v>
      </c>
      <c r="E1610" s="118">
        <v>0.9294189257142927</v>
      </c>
      <c r="F1610" s="85" t="s">
        <v>3913</v>
      </c>
      <c r="G1610" s="85" t="b">
        <v>0</v>
      </c>
      <c r="H1610" s="85" t="b">
        <v>0</v>
      </c>
      <c r="I1610" s="85" t="b">
        <v>0</v>
      </c>
      <c r="J1610" s="85" t="b">
        <v>0</v>
      </c>
      <c r="K1610" s="85" t="b">
        <v>0</v>
      </c>
      <c r="L1610" s="85" t="b">
        <v>0</v>
      </c>
    </row>
    <row r="1611" spans="1:12" ht="15">
      <c r="A1611" s="85" t="s">
        <v>5111</v>
      </c>
      <c r="B1611" s="85" t="s">
        <v>4084</v>
      </c>
      <c r="C1611" s="85">
        <v>2</v>
      </c>
      <c r="D1611" s="118">
        <v>0</v>
      </c>
      <c r="E1611" s="118">
        <v>0.9294189257142927</v>
      </c>
      <c r="F1611" s="85" t="s">
        <v>3913</v>
      </c>
      <c r="G1611" s="85" t="b">
        <v>0</v>
      </c>
      <c r="H1611" s="85" t="b">
        <v>0</v>
      </c>
      <c r="I1611" s="85" t="b">
        <v>0</v>
      </c>
      <c r="J1611" s="85" t="b">
        <v>0</v>
      </c>
      <c r="K1611" s="85" t="b">
        <v>0</v>
      </c>
      <c r="L1611" s="85" t="b">
        <v>0</v>
      </c>
    </row>
    <row r="1612" spans="1:12" ht="15">
      <c r="A1612" s="85" t="s">
        <v>4084</v>
      </c>
      <c r="B1612" s="85" t="s">
        <v>428</v>
      </c>
      <c r="C1612" s="85">
        <v>2</v>
      </c>
      <c r="D1612" s="118">
        <v>0</v>
      </c>
      <c r="E1612" s="118">
        <v>0.9294189257142927</v>
      </c>
      <c r="F1612" s="85" t="s">
        <v>3913</v>
      </c>
      <c r="G1612" s="85" t="b">
        <v>0</v>
      </c>
      <c r="H1612" s="85" t="b">
        <v>0</v>
      </c>
      <c r="I1612" s="85" t="b">
        <v>0</v>
      </c>
      <c r="J1612" s="85" t="b">
        <v>0</v>
      </c>
      <c r="K1612" s="85" t="b">
        <v>0</v>
      </c>
      <c r="L1612" s="85" t="b">
        <v>0</v>
      </c>
    </row>
    <row r="1613" spans="1:12" ht="15">
      <c r="A1613" s="85" t="s">
        <v>483</v>
      </c>
      <c r="B1613" s="85" t="s">
        <v>4910</v>
      </c>
      <c r="C1613" s="85">
        <v>2</v>
      </c>
      <c r="D1613" s="118">
        <v>0</v>
      </c>
      <c r="E1613" s="118">
        <v>1.278753600952829</v>
      </c>
      <c r="F1613" s="85" t="s">
        <v>3914</v>
      </c>
      <c r="G1613" s="85" t="b">
        <v>0</v>
      </c>
      <c r="H1613" s="85" t="b">
        <v>0</v>
      </c>
      <c r="I1613" s="85" t="b">
        <v>0</v>
      </c>
      <c r="J1613" s="85" t="b">
        <v>0</v>
      </c>
      <c r="K1613" s="85" t="b">
        <v>0</v>
      </c>
      <c r="L1613" s="85" t="b">
        <v>0</v>
      </c>
    </row>
    <row r="1614" spans="1:12" ht="15">
      <c r="A1614" s="85" t="s">
        <v>4910</v>
      </c>
      <c r="B1614" s="85" t="s">
        <v>5253</v>
      </c>
      <c r="C1614" s="85">
        <v>2</v>
      </c>
      <c r="D1614" s="118">
        <v>0</v>
      </c>
      <c r="E1614" s="118">
        <v>1.278753600952829</v>
      </c>
      <c r="F1614" s="85" t="s">
        <v>3914</v>
      </c>
      <c r="G1614" s="85" t="b">
        <v>0</v>
      </c>
      <c r="H1614" s="85" t="b">
        <v>0</v>
      </c>
      <c r="I1614" s="85" t="b">
        <v>0</v>
      </c>
      <c r="J1614" s="85" t="b">
        <v>0</v>
      </c>
      <c r="K1614" s="85" t="b">
        <v>0</v>
      </c>
      <c r="L1614" s="85" t="b">
        <v>0</v>
      </c>
    </row>
    <row r="1615" spans="1:12" ht="15">
      <c r="A1615" s="85" t="s">
        <v>5253</v>
      </c>
      <c r="B1615" s="85" t="s">
        <v>5254</v>
      </c>
      <c r="C1615" s="85">
        <v>2</v>
      </c>
      <c r="D1615" s="118">
        <v>0</v>
      </c>
      <c r="E1615" s="118">
        <v>1.278753600952829</v>
      </c>
      <c r="F1615" s="85" t="s">
        <v>3914</v>
      </c>
      <c r="G1615" s="85" t="b">
        <v>0</v>
      </c>
      <c r="H1615" s="85" t="b">
        <v>0</v>
      </c>
      <c r="I1615" s="85" t="b">
        <v>0</v>
      </c>
      <c r="J1615" s="85" t="b">
        <v>0</v>
      </c>
      <c r="K1615" s="85" t="b">
        <v>1</v>
      </c>
      <c r="L1615" s="85" t="b">
        <v>0</v>
      </c>
    </row>
    <row r="1616" spans="1:12" ht="15">
      <c r="A1616" s="85" t="s">
        <v>5254</v>
      </c>
      <c r="B1616" s="85" t="s">
        <v>5255</v>
      </c>
      <c r="C1616" s="85">
        <v>2</v>
      </c>
      <c r="D1616" s="118">
        <v>0</v>
      </c>
      <c r="E1616" s="118">
        <v>1.278753600952829</v>
      </c>
      <c r="F1616" s="85" t="s">
        <v>3914</v>
      </c>
      <c r="G1616" s="85" t="b">
        <v>0</v>
      </c>
      <c r="H1616" s="85" t="b">
        <v>1</v>
      </c>
      <c r="I1616" s="85" t="b">
        <v>0</v>
      </c>
      <c r="J1616" s="85" t="b">
        <v>0</v>
      </c>
      <c r="K1616" s="85" t="b">
        <v>0</v>
      </c>
      <c r="L1616" s="85" t="b">
        <v>0</v>
      </c>
    </row>
    <row r="1617" spans="1:12" ht="15">
      <c r="A1617" s="85" t="s">
        <v>5255</v>
      </c>
      <c r="B1617" s="85" t="s">
        <v>5256</v>
      </c>
      <c r="C1617" s="85">
        <v>2</v>
      </c>
      <c r="D1617" s="118">
        <v>0</v>
      </c>
      <c r="E1617" s="118">
        <v>1.278753600952829</v>
      </c>
      <c r="F1617" s="85" t="s">
        <v>3914</v>
      </c>
      <c r="G1617" s="85" t="b">
        <v>0</v>
      </c>
      <c r="H1617" s="85" t="b">
        <v>0</v>
      </c>
      <c r="I1617" s="85" t="b">
        <v>0</v>
      </c>
      <c r="J1617" s="85" t="b">
        <v>0</v>
      </c>
      <c r="K1617" s="85" t="b">
        <v>0</v>
      </c>
      <c r="L1617" s="85" t="b">
        <v>0</v>
      </c>
    </row>
    <row r="1618" spans="1:12" ht="15">
      <c r="A1618" s="85" t="s">
        <v>5256</v>
      </c>
      <c r="B1618" s="85" t="s">
        <v>5257</v>
      </c>
      <c r="C1618" s="85">
        <v>2</v>
      </c>
      <c r="D1618" s="118">
        <v>0</v>
      </c>
      <c r="E1618" s="118">
        <v>1.278753600952829</v>
      </c>
      <c r="F1618" s="85" t="s">
        <v>3914</v>
      </c>
      <c r="G1618" s="85" t="b">
        <v>0</v>
      </c>
      <c r="H1618" s="85" t="b">
        <v>0</v>
      </c>
      <c r="I1618" s="85" t="b">
        <v>0</v>
      </c>
      <c r="J1618" s="85" t="b">
        <v>0</v>
      </c>
      <c r="K1618" s="85" t="b">
        <v>0</v>
      </c>
      <c r="L1618" s="85" t="b">
        <v>0</v>
      </c>
    </row>
    <row r="1619" spans="1:12" ht="15">
      <c r="A1619" s="85" t="s">
        <v>5257</v>
      </c>
      <c r="B1619" s="85" t="s">
        <v>5035</v>
      </c>
      <c r="C1619" s="85">
        <v>2</v>
      </c>
      <c r="D1619" s="118">
        <v>0</v>
      </c>
      <c r="E1619" s="118">
        <v>1.278753600952829</v>
      </c>
      <c r="F1619" s="85" t="s">
        <v>3914</v>
      </c>
      <c r="G1619" s="85" t="b">
        <v>0</v>
      </c>
      <c r="H1619" s="85" t="b">
        <v>0</v>
      </c>
      <c r="I1619" s="85" t="b">
        <v>0</v>
      </c>
      <c r="J1619" s="85" t="b">
        <v>0</v>
      </c>
      <c r="K1619" s="85" t="b">
        <v>0</v>
      </c>
      <c r="L1619" s="85" t="b">
        <v>0</v>
      </c>
    </row>
    <row r="1620" spans="1:12" ht="15">
      <c r="A1620" s="85" t="s">
        <v>5035</v>
      </c>
      <c r="B1620" s="85" t="s">
        <v>5258</v>
      </c>
      <c r="C1620" s="85">
        <v>2</v>
      </c>
      <c r="D1620" s="118">
        <v>0</v>
      </c>
      <c r="E1620" s="118">
        <v>1.278753600952829</v>
      </c>
      <c r="F1620" s="85" t="s">
        <v>3914</v>
      </c>
      <c r="G1620" s="85" t="b">
        <v>0</v>
      </c>
      <c r="H1620" s="85" t="b">
        <v>0</v>
      </c>
      <c r="I1620" s="85" t="b">
        <v>0</v>
      </c>
      <c r="J1620" s="85" t="b">
        <v>0</v>
      </c>
      <c r="K1620" s="85" t="b">
        <v>0</v>
      </c>
      <c r="L1620" s="85" t="b">
        <v>0</v>
      </c>
    </row>
    <row r="1621" spans="1:12" ht="15">
      <c r="A1621" s="85" t="s">
        <v>5258</v>
      </c>
      <c r="B1621" s="85" t="s">
        <v>5259</v>
      </c>
      <c r="C1621" s="85">
        <v>2</v>
      </c>
      <c r="D1621" s="118">
        <v>0</v>
      </c>
      <c r="E1621" s="118">
        <v>1.278753600952829</v>
      </c>
      <c r="F1621" s="85" t="s">
        <v>3914</v>
      </c>
      <c r="G1621" s="85" t="b">
        <v>0</v>
      </c>
      <c r="H1621" s="85" t="b">
        <v>0</v>
      </c>
      <c r="I1621" s="85" t="b">
        <v>0</v>
      </c>
      <c r="J1621" s="85" t="b">
        <v>0</v>
      </c>
      <c r="K1621" s="85" t="b">
        <v>0</v>
      </c>
      <c r="L1621" s="85" t="b">
        <v>0</v>
      </c>
    </row>
    <row r="1622" spans="1:12" ht="15">
      <c r="A1622" s="85" t="s">
        <v>5259</v>
      </c>
      <c r="B1622" s="85" t="s">
        <v>5260</v>
      </c>
      <c r="C1622" s="85">
        <v>2</v>
      </c>
      <c r="D1622" s="118">
        <v>0</v>
      </c>
      <c r="E1622" s="118">
        <v>1.278753600952829</v>
      </c>
      <c r="F1622" s="85" t="s">
        <v>3914</v>
      </c>
      <c r="G1622" s="85" t="b">
        <v>0</v>
      </c>
      <c r="H1622" s="85" t="b">
        <v>0</v>
      </c>
      <c r="I1622" s="85" t="b">
        <v>0</v>
      </c>
      <c r="J1622" s="85" t="b">
        <v>0</v>
      </c>
      <c r="K1622" s="85" t="b">
        <v>1</v>
      </c>
      <c r="L1622" s="85" t="b">
        <v>0</v>
      </c>
    </row>
    <row r="1623" spans="1:12" ht="15">
      <c r="A1623" s="85" t="s">
        <v>5260</v>
      </c>
      <c r="B1623" s="85" t="s">
        <v>5261</v>
      </c>
      <c r="C1623" s="85">
        <v>2</v>
      </c>
      <c r="D1623" s="118">
        <v>0</v>
      </c>
      <c r="E1623" s="118">
        <v>1.278753600952829</v>
      </c>
      <c r="F1623" s="85" t="s">
        <v>3914</v>
      </c>
      <c r="G1623" s="85" t="b">
        <v>0</v>
      </c>
      <c r="H1623" s="85" t="b">
        <v>1</v>
      </c>
      <c r="I1623" s="85" t="b">
        <v>0</v>
      </c>
      <c r="J1623" s="85" t="b">
        <v>0</v>
      </c>
      <c r="K1623" s="85" t="b">
        <v>0</v>
      </c>
      <c r="L1623" s="85" t="b">
        <v>0</v>
      </c>
    </row>
    <row r="1624" spans="1:12" ht="15">
      <c r="A1624" s="85" t="s">
        <v>5261</v>
      </c>
      <c r="B1624" s="85" t="s">
        <v>5262</v>
      </c>
      <c r="C1624" s="85">
        <v>2</v>
      </c>
      <c r="D1624" s="118">
        <v>0</v>
      </c>
      <c r="E1624" s="118">
        <v>1.278753600952829</v>
      </c>
      <c r="F1624" s="85" t="s">
        <v>3914</v>
      </c>
      <c r="G1624" s="85" t="b">
        <v>0</v>
      </c>
      <c r="H1624" s="85" t="b">
        <v>0</v>
      </c>
      <c r="I1624" s="85" t="b">
        <v>0</v>
      </c>
      <c r="J1624" s="85" t="b">
        <v>0</v>
      </c>
      <c r="K1624" s="85" t="b">
        <v>0</v>
      </c>
      <c r="L1624" s="85" t="b">
        <v>0</v>
      </c>
    </row>
    <row r="1625" spans="1:12" ht="15">
      <c r="A1625" s="85" t="s">
        <v>4862</v>
      </c>
      <c r="B1625" s="85" t="s">
        <v>4084</v>
      </c>
      <c r="C1625" s="85">
        <v>8</v>
      </c>
      <c r="D1625" s="118">
        <v>0</v>
      </c>
      <c r="E1625" s="118">
        <v>1.0606978403536116</v>
      </c>
      <c r="F1625" s="85" t="s">
        <v>3915</v>
      </c>
      <c r="G1625" s="85" t="b">
        <v>0</v>
      </c>
      <c r="H1625" s="85" t="b">
        <v>0</v>
      </c>
      <c r="I1625" s="85" t="b">
        <v>0</v>
      </c>
      <c r="J1625" s="85" t="b">
        <v>0</v>
      </c>
      <c r="K1625" s="85" t="b">
        <v>0</v>
      </c>
      <c r="L1625" s="85" t="b">
        <v>0</v>
      </c>
    </row>
    <row r="1626" spans="1:12" ht="15">
      <c r="A1626" s="85" t="s">
        <v>4084</v>
      </c>
      <c r="B1626" s="85" t="s">
        <v>4837</v>
      </c>
      <c r="C1626" s="85">
        <v>8</v>
      </c>
      <c r="D1626" s="118">
        <v>0</v>
      </c>
      <c r="E1626" s="118">
        <v>1.0606978403536116</v>
      </c>
      <c r="F1626" s="85" t="s">
        <v>3915</v>
      </c>
      <c r="G1626" s="85" t="b">
        <v>0</v>
      </c>
      <c r="H1626" s="85" t="b">
        <v>0</v>
      </c>
      <c r="I1626" s="85" t="b">
        <v>0</v>
      </c>
      <c r="J1626" s="85" t="b">
        <v>0</v>
      </c>
      <c r="K1626" s="85" t="b">
        <v>0</v>
      </c>
      <c r="L1626" s="85" t="b">
        <v>0</v>
      </c>
    </row>
    <row r="1627" spans="1:12" ht="15">
      <c r="A1627" s="85" t="s">
        <v>4837</v>
      </c>
      <c r="B1627" s="85" t="s">
        <v>4843</v>
      </c>
      <c r="C1627" s="85">
        <v>8</v>
      </c>
      <c r="D1627" s="118">
        <v>0</v>
      </c>
      <c r="E1627" s="118">
        <v>1.0606978403536116</v>
      </c>
      <c r="F1627" s="85" t="s">
        <v>3915</v>
      </c>
      <c r="G1627" s="85" t="b">
        <v>0</v>
      </c>
      <c r="H1627" s="85" t="b">
        <v>0</v>
      </c>
      <c r="I1627" s="85" t="b">
        <v>0</v>
      </c>
      <c r="J1627" s="85" t="b">
        <v>0</v>
      </c>
      <c r="K1627" s="85" t="b">
        <v>0</v>
      </c>
      <c r="L1627" s="85" t="b">
        <v>0</v>
      </c>
    </row>
    <row r="1628" spans="1:12" ht="15">
      <c r="A1628" s="85" t="s">
        <v>4833</v>
      </c>
      <c r="B1628" s="85" t="s">
        <v>910</v>
      </c>
      <c r="C1628" s="85">
        <v>5</v>
      </c>
      <c r="D1628" s="118">
        <v>0.01020599913279624</v>
      </c>
      <c r="E1628" s="118">
        <v>1.2648178230095364</v>
      </c>
      <c r="F1628" s="85" t="s">
        <v>3915</v>
      </c>
      <c r="G1628" s="85" t="b">
        <v>0</v>
      </c>
      <c r="H1628" s="85" t="b">
        <v>0</v>
      </c>
      <c r="I1628" s="85" t="b">
        <v>0</v>
      </c>
      <c r="J1628" s="85" t="b">
        <v>0</v>
      </c>
      <c r="K1628" s="85" t="b">
        <v>0</v>
      </c>
      <c r="L1628" s="85" t="b">
        <v>0</v>
      </c>
    </row>
    <row r="1629" spans="1:12" ht="15">
      <c r="A1629" s="85" t="s">
        <v>910</v>
      </c>
      <c r="B1629" s="85" t="s">
        <v>4978</v>
      </c>
      <c r="C1629" s="85">
        <v>5</v>
      </c>
      <c r="D1629" s="118">
        <v>0.01020599913279624</v>
      </c>
      <c r="E1629" s="118">
        <v>1.2648178230095364</v>
      </c>
      <c r="F1629" s="85" t="s">
        <v>3915</v>
      </c>
      <c r="G1629" s="85" t="b">
        <v>0</v>
      </c>
      <c r="H1629" s="85" t="b">
        <v>0</v>
      </c>
      <c r="I1629" s="85" t="b">
        <v>0</v>
      </c>
      <c r="J1629" s="85" t="b">
        <v>0</v>
      </c>
      <c r="K1629" s="85" t="b">
        <v>0</v>
      </c>
      <c r="L1629" s="85" t="b">
        <v>0</v>
      </c>
    </row>
    <row r="1630" spans="1:12" ht="15">
      <c r="A1630" s="85" t="s">
        <v>4978</v>
      </c>
      <c r="B1630" s="85" t="s">
        <v>4912</v>
      </c>
      <c r="C1630" s="85">
        <v>5</v>
      </c>
      <c r="D1630" s="118">
        <v>0.01020599913279624</v>
      </c>
      <c r="E1630" s="118">
        <v>1.2648178230095364</v>
      </c>
      <c r="F1630" s="85" t="s">
        <v>3915</v>
      </c>
      <c r="G1630" s="85" t="b">
        <v>0</v>
      </c>
      <c r="H1630" s="85" t="b">
        <v>0</v>
      </c>
      <c r="I1630" s="85" t="b">
        <v>0</v>
      </c>
      <c r="J1630" s="85" t="b">
        <v>0</v>
      </c>
      <c r="K1630" s="85" t="b">
        <v>0</v>
      </c>
      <c r="L1630" s="85" t="b">
        <v>0</v>
      </c>
    </row>
    <row r="1631" spans="1:12" ht="15">
      <c r="A1631" s="85" t="s">
        <v>4912</v>
      </c>
      <c r="B1631" s="85" t="s">
        <v>4979</v>
      </c>
      <c r="C1631" s="85">
        <v>5</v>
      </c>
      <c r="D1631" s="118">
        <v>0.01020599913279624</v>
      </c>
      <c r="E1631" s="118">
        <v>1.2648178230095364</v>
      </c>
      <c r="F1631" s="85" t="s">
        <v>3915</v>
      </c>
      <c r="G1631" s="85" t="b">
        <v>0</v>
      </c>
      <c r="H1631" s="85" t="b">
        <v>0</v>
      </c>
      <c r="I1631" s="85" t="b">
        <v>0</v>
      </c>
      <c r="J1631" s="85" t="b">
        <v>0</v>
      </c>
      <c r="K1631" s="85" t="b">
        <v>0</v>
      </c>
      <c r="L1631" s="85" t="b">
        <v>0</v>
      </c>
    </row>
    <row r="1632" spans="1:12" ht="15">
      <c r="A1632" s="85" t="s">
        <v>4979</v>
      </c>
      <c r="B1632" s="85" t="s">
        <v>4980</v>
      </c>
      <c r="C1632" s="85">
        <v>5</v>
      </c>
      <c r="D1632" s="118">
        <v>0.01020599913279624</v>
      </c>
      <c r="E1632" s="118">
        <v>1.2648178230095364</v>
      </c>
      <c r="F1632" s="85" t="s">
        <v>3915</v>
      </c>
      <c r="G1632" s="85" t="b">
        <v>0</v>
      </c>
      <c r="H1632" s="85" t="b">
        <v>0</v>
      </c>
      <c r="I1632" s="85" t="b">
        <v>0</v>
      </c>
      <c r="J1632" s="85" t="b">
        <v>0</v>
      </c>
      <c r="K1632" s="85" t="b">
        <v>0</v>
      </c>
      <c r="L1632" s="85" t="b">
        <v>0</v>
      </c>
    </row>
    <row r="1633" spans="1:12" ht="15">
      <c r="A1633" s="85" t="s">
        <v>4980</v>
      </c>
      <c r="B1633" s="85" t="s">
        <v>4981</v>
      </c>
      <c r="C1633" s="85">
        <v>5</v>
      </c>
      <c r="D1633" s="118">
        <v>0.01020599913279624</v>
      </c>
      <c r="E1633" s="118">
        <v>1.2648178230095364</v>
      </c>
      <c r="F1633" s="85" t="s">
        <v>3915</v>
      </c>
      <c r="G1633" s="85" t="b">
        <v>0</v>
      </c>
      <c r="H1633" s="85" t="b">
        <v>0</v>
      </c>
      <c r="I1633" s="85" t="b">
        <v>0</v>
      </c>
      <c r="J1633" s="85" t="b">
        <v>0</v>
      </c>
      <c r="K1633" s="85" t="b">
        <v>0</v>
      </c>
      <c r="L1633" s="85" t="b">
        <v>0</v>
      </c>
    </row>
    <row r="1634" spans="1:12" ht="15">
      <c r="A1634" s="85" t="s">
        <v>4981</v>
      </c>
      <c r="B1634" s="85" t="s">
        <v>4982</v>
      </c>
      <c r="C1634" s="85">
        <v>5</v>
      </c>
      <c r="D1634" s="118">
        <v>0.01020599913279624</v>
      </c>
      <c r="E1634" s="118">
        <v>1.2648178230095364</v>
      </c>
      <c r="F1634" s="85" t="s">
        <v>3915</v>
      </c>
      <c r="G1634" s="85" t="b">
        <v>0</v>
      </c>
      <c r="H1634" s="85" t="b">
        <v>0</v>
      </c>
      <c r="I1634" s="85" t="b">
        <v>0</v>
      </c>
      <c r="J1634" s="85" t="b">
        <v>0</v>
      </c>
      <c r="K1634" s="85" t="b">
        <v>0</v>
      </c>
      <c r="L1634" s="85" t="b">
        <v>0</v>
      </c>
    </row>
    <row r="1635" spans="1:12" ht="15">
      <c r="A1635" s="85" t="s">
        <v>4982</v>
      </c>
      <c r="B1635" s="85" t="s">
        <v>4054</v>
      </c>
      <c r="C1635" s="85">
        <v>5</v>
      </c>
      <c r="D1635" s="118">
        <v>0.01020599913279624</v>
      </c>
      <c r="E1635" s="118">
        <v>1.2648178230095364</v>
      </c>
      <c r="F1635" s="85" t="s">
        <v>3915</v>
      </c>
      <c r="G1635" s="85" t="b">
        <v>0</v>
      </c>
      <c r="H1635" s="85" t="b">
        <v>0</v>
      </c>
      <c r="I1635" s="85" t="b">
        <v>0</v>
      </c>
      <c r="J1635" s="85" t="b">
        <v>0</v>
      </c>
      <c r="K1635" s="85" t="b">
        <v>0</v>
      </c>
      <c r="L1635" s="85" t="b">
        <v>0</v>
      </c>
    </row>
    <row r="1636" spans="1:12" ht="15">
      <c r="A1636" s="85" t="s">
        <v>4054</v>
      </c>
      <c r="B1636" s="85" t="s">
        <v>4849</v>
      </c>
      <c r="C1636" s="85">
        <v>5</v>
      </c>
      <c r="D1636" s="118">
        <v>0.01020599913279624</v>
      </c>
      <c r="E1636" s="118">
        <v>1.2648178230095364</v>
      </c>
      <c r="F1636" s="85" t="s">
        <v>3915</v>
      </c>
      <c r="G1636" s="85" t="b">
        <v>0</v>
      </c>
      <c r="H1636" s="85" t="b">
        <v>0</v>
      </c>
      <c r="I1636" s="85" t="b">
        <v>0</v>
      </c>
      <c r="J1636" s="85" t="b">
        <v>0</v>
      </c>
      <c r="K1636" s="85" t="b">
        <v>0</v>
      </c>
      <c r="L1636" s="85" t="b">
        <v>0</v>
      </c>
    </row>
    <row r="1637" spans="1:12" ht="15">
      <c r="A1637" s="85" t="s">
        <v>4849</v>
      </c>
      <c r="B1637" s="85" t="s">
        <v>4983</v>
      </c>
      <c r="C1637" s="85">
        <v>5</v>
      </c>
      <c r="D1637" s="118">
        <v>0.01020599913279624</v>
      </c>
      <c r="E1637" s="118">
        <v>1.2648178230095364</v>
      </c>
      <c r="F1637" s="85" t="s">
        <v>3915</v>
      </c>
      <c r="G1637" s="85" t="b">
        <v>0</v>
      </c>
      <c r="H1637" s="85" t="b">
        <v>0</v>
      </c>
      <c r="I1637" s="85" t="b">
        <v>0</v>
      </c>
      <c r="J1637" s="85" t="b">
        <v>0</v>
      </c>
      <c r="K1637" s="85" t="b">
        <v>0</v>
      </c>
      <c r="L1637" s="85" t="b">
        <v>0</v>
      </c>
    </row>
    <row r="1638" spans="1:12" ht="15">
      <c r="A1638" s="85" t="s">
        <v>4983</v>
      </c>
      <c r="B1638" s="85" t="s">
        <v>4862</v>
      </c>
      <c r="C1638" s="85">
        <v>5</v>
      </c>
      <c r="D1638" s="118">
        <v>0.01020599913279624</v>
      </c>
      <c r="E1638" s="118">
        <v>1.0606978403536116</v>
      </c>
      <c r="F1638" s="85" t="s">
        <v>3915</v>
      </c>
      <c r="G1638" s="85" t="b">
        <v>0</v>
      </c>
      <c r="H1638" s="85" t="b">
        <v>0</v>
      </c>
      <c r="I1638" s="85" t="b">
        <v>0</v>
      </c>
      <c r="J1638" s="85" t="b">
        <v>0</v>
      </c>
      <c r="K1638" s="85" t="b">
        <v>0</v>
      </c>
      <c r="L1638" s="85" t="b">
        <v>0</v>
      </c>
    </row>
    <row r="1639" spans="1:12" ht="15">
      <c r="A1639" s="85" t="s">
        <v>4911</v>
      </c>
      <c r="B1639" s="85" t="s">
        <v>4086</v>
      </c>
      <c r="C1639" s="85">
        <v>3</v>
      </c>
      <c r="D1639" s="118">
        <v>0.012779061968168432</v>
      </c>
      <c r="E1639" s="118">
        <v>1.4866665726258927</v>
      </c>
      <c r="F1639" s="85" t="s">
        <v>3915</v>
      </c>
      <c r="G1639" s="85" t="b">
        <v>0</v>
      </c>
      <c r="H1639" s="85" t="b">
        <v>0</v>
      </c>
      <c r="I1639" s="85" t="b">
        <v>0</v>
      </c>
      <c r="J1639" s="85" t="b">
        <v>0</v>
      </c>
      <c r="K1639" s="85" t="b">
        <v>0</v>
      </c>
      <c r="L1639" s="85" t="b">
        <v>0</v>
      </c>
    </row>
    <row r="1640" spans="1:12" ht="15">
      <c r="A1640" s="85" t="s">
        <v>4086</v>
      </c>
      <c r="B1640" s="85" t="s">
        <v>4038</v>
      </c>
      <c r="C1640" s="85">
        <v>3</v>
      </c>
      <c r="D1640" s="118">
        <v>0.012779061968168432</v>
      </c>
      <c r="E1640" s="118">
        <v>1.4866665726258927</v>
      </c>
      <c r="F1640" s="85" t="s">
        <v>3915</v>
      </c>
      <c r="G1640" s="85" t="b">
        <v>0</v>
      </c>
      <c r="H1640" s="85" t="b">
        <v>0</v>
      </c>
      <c r="I1640" s="85" t="b">
        <v>0</v>
      </c>
      <c r="J1640" s="85" t="b">
        <v>0</v>
      </c>
      <c r="K1640" s="85" t="b">
        <v>0</v>
      </c>
      <c r="L1640" s="85" t="b">
        <v>0</v>
      </c>
    </row>
    <row r="1641" spans="1:12" ht="15">
      <c r="A1641" s="85" t="s">
        <v>4038</v>
      </c>
      <c r="B1641" s="85" t="s">
        <v>4977</v>
      </c>
      <c r="C1641" s="85">
        <v>3</v>
      </c>
      <c r="D1641" s="118">
        <v>0.012779061968168432</v>
      </c>
      <c r="E1641" s="118">
        <v>1.4866665726258927</v>
      </c>
      <c r="F1641" s="85" t="s">
        <v>3915</v>
      </c>
      <c r="G1641" s="85" t="b">
        <v>0</v>
      </c>
      <c r="H1641" s="85" t="b">
        <v>0</v>
      </c>
      <c r="I1641" s="85" t="b">
        <v>0</v>
      </c>
      <c r="J1641" s="85" t="b">
        <v>1</v>
      </c>
      <c r="K1641" s="85" t="b">
        <v>0</v>
      </c>
      <c r="L1641" s="85" t="b">
        <v>0</v>
      </c>
    </row>
    <row r="1642" spans="1:12" ht="15">
      <c r="A1642" s="85" t="s">
        <v>4977</v>
      </c>
      <c r="B1642" s="85" t="s">
        <v>4862</v>
      </c>
      <c r="C1642" s="85">
        <v>3</v>
      </c>
      <c r="D1642" s="118">
        <v>0.012779061968168432</v>
      </c>
      <c r="E1642" s="118">
        <v>1.0606978403536116</v>
      </c>
      <c r="F1642" s="85" t="s">
        <v>3915</v>
      </c>
      <c r="G1642" s="85" t="b">
        <v>1</v>
      </c>
      <c r="H1642" s="85" t="b">
        <v>0</v>
      </c>
      <c r="I1642" s="85" t="b">
        <v>0</v>
      </c>
      <c r="J1642" s="85" t="b">
        <v>0</v>
      </c>
      <c r="K1642" s="85" t="b">
        <v>0</v>
      </c>
      <c r="L1642" s="85" t="b">
        <v>0</v>
      </c>
    </row>
    <row r="1643" spans="1:12" ht="15">
      <c r="A1643" s="85" t="s">
        <v>5314</v>
      </c>
      <c r="B1643" s="85" t="s">
        <v>5315</v>
      </c>
      <c r="C1643" s="85">
        <v>2</v>
      </c>
      <c r="D1643" s="118">
        <v>0</v>
      </c>
      <c r="E1643" s="118">
        <v>1.130333768495006</v>
      </c>
      <c r="F1643" s="85" t="s">
        <v>3917</v>
      </c>
      <c r="G1643" s="85" t="b">
        <v>0</v>
      </c>
      <c r="H1643" s="85" t="b">
        <v>0</v>
      </c>
      <c r="I1643" s="85" t="b">
        <v>0</v>
      </c>
      <c r="J1643" s="85" t="b">
        <v>0</v>
      </c>
      <c r="K1643" s="85" t="b">
        <v>0</v>
      </c>
      <c r="L1643" s="85" t="b">
        <v>0</v>
      </c>
    </row>
    <row r="1644" spans="1:12" ht="15">
      <c r="A1644" s="85" t="s">
        <v>5315</v>
      </c>
      <c r="B1644" s="85" t="s">
        <v>4086</v>
      </c>
      <c r="C1644" s="85">
        <v>2</v>
      </c>
      <c r="D1644" s="118">
        <v>0</v>
      </c>
      <c r="E1644" s="118">
        <v>1.130333768495006</v>
      </c>
      <c r="F1644" s="85" t="s">
        <v>3917</v>
      </c>
      <c r="G1644" s="85" t="b">
        <v>0</v>
      </c>
      <c r="H1644" s="85" t="b">
        <v>0</v>
      </c>
      <c r="I1644" s="85" t="b">
        <v>0</v>
      </c>
      <c r="J1644" s="85" t="b">
        <v>0</v>
      </c>
      <c r="K1644" s="85" t="b">
        <v>0</v>
      </c>
      <c r="L1644" s="85" t="b">
        <v>0</v>
      </c>
    </row>
    <row r="1645" spans="1:12" ht="15">
      <c r="A1645" s="85" t="s">
        <v>4086</v>
      </c>
      <c r="B1645" s="85" t="s">
        <v>5316</v>
      </c>
      <c r="C1645" s="85">
        <v>2</v>
      </c>
      <c r="D1645" s="118">
        <v>0</v>
      </c>
      <c r="E1645" s="118">
        <v>1.130333768495006</v>
      </c>
      <c r="F1645" s="85" t="s">
        <v>3917</v>
      </c>
      <c r="G1645" s="85" t="b">
        <v>0</v>
      </c>
      <c r="H1645" s="85" t="b">
        <v>0</v>
      </c>
      <c r="I1645" s="85" t="b">
        <v>0</v>
      </c>
      <c r="J1645" s="85" t="b">
        <v>0</v>
      </c>
      <c r="K1645" s="85" t="b">
        <v>0</v>
      </c>
      <c r="L1645" s="85" t="b">
        <v>0</v>
      </c>
    </row>
    <row r="1646" spans="1:12" ht="15">
      <c r="A1646" s="85" t="s">
        <v>5316</v>
      </c>
      <c r="B1646" s="85" t="s">
        <v>5317</v>
      </c>
      <c r="C1646" s="85">
        <v>2</v>
      </c>
      <c r="D1646" s="118">
        <v>0</v>
      </c>
      <c r="E1646" s="118">
        <v>1.130333768495006</v>
      </c>
      <c r="F1646" s="85" t="s">
        <v>3917</v>
      </c>
      <c r="G1646" s="85" t="b">
        <v>0</v>
      </c>
      <c r="H1646" s="85" t="b">
        <v>0</v>
      </c>
      <c r="I1646" s="85" t="b">
        <v>0</v>
      </c>
      <c r="J1646" s="85" t="b">
        <v>0</v>
      </c>
      <c r="K1646" s="85" t="b">
        <v>0</v>
      </c>
      <c r="L1646" s="85" t="b">
        <v>0</v>
      </c>
    </row>
    <row r="1647" spans="1:12" ht="15">
      <c r="A1647" s="85" t="s">
        <v>5317</v>
      </c>
      <c r="B1647" s="85" t="s">
        <v>4011</v>
      </c>
      <c r="C1647" s="85">
        <v>2</v>
      </c>
      <c r="D1647" s="118">
        <v>0</v>
      </c>
      <c r="E1647" s="118">
        <v>1.130333768495006</v>
      </c>
      <c r="F1647" s="85" t="s">
        <v>3917</v>
      </c>
      <c r="G1647" s="85" t="b">
        <v>0</v>
      </c>
      <c r="H1647" s="85" t="b">
        <v>0</v>
      </c>
      <c r="I1647" s="85" t="b">
        <v>0</v>
      </c>
      <c r="J1647" s="85" t="b">
        <v>0</v>
      </c>
      <c r="K1647" s="85" t="b">
        <v>1</v>
      </c>
      <c r="L1647" s="85" t="b">
        <v>0</v>
      </c>
    </row>
    <row r="1648" spans="1:12" ht="15">
      <c r="A1648" s="85" t="s">
        <v>4011</v>
      </c>
      <c r="B1648" s="85" t="s">
        <v>4114</v>
      </c>
      <c r="C1648" s="85">
        <v>2</v>
      </c>
      <c r="D1648" s="118">
        <v>0</v>
      </c>
      <c r="E1648" s="118">
        <v>1.130333768495006</v>
      </c>
      <c r="F1648" s="85" t="s">
        <v>3917</v>
      </c>
      <c r="G1648" s="85" t="b">
        <v>0</v>
      </c>
      <c r="H1648" s="85" t="b">
        <v>1</v>
      </c>
      <c r="I1648" s="85" t="b">
        <v>0</v>
      </c>
      <c r="J1648" s="85" t="b">
        <v>0</v>
      </c>
      <c r="K1648" s="85" t="b">
        <v>1</v>
      </c>
      <c r="L1648" s="85" t="b">
        <v>0</v>
      </c>
    </row>
    <row r="1649" spans="1:12" ht="15">
      <c r="A1649" s="85" t="s">
        <v>4114</v>
      </c>
      <c r="B1649" s="85" t="s">
        <v>5046</v>
      </c>
      <c r="C1649" s="85">
        <v>2</v>
      </c>
      <c r="D1649" s="118">
        <v>0</v>
      </c>
      <c r="E1649" s="118">
        <v>1.130333768495006</v>
      </c>
      <c r="F1649" s="85" t="s">
        <v>3917</v>
      </c>
      <c r="G1649" s="85" t="b">
        <v>0</v>
      </c>
      <c r="H1649" s="85" t="b">
        <v>1</v>
      </c>
      <c r="I1649" s="85" t="b">
        <v>0</v>
      </c>
      <c r="J1649" s="85" t="b">
        <v>0</v>
      </c>
      <c r="K1649" s="85" t="b">
        <v>0</v>
      </c>
      <c r="L1649" s="85" t="b">
        <v>0</v>
      </c>
    </row>
    <row r="1650" spans="1:12" ht="15">
      <c r="A1650" s="85" t="s">
        <v>5046</v>
      </c>
      <c r="B1650" s="85" t="s">
        <v>5318</v>
      </c>
      <c r="C1650" s="85">
        <v>2</v>
      </c>
      <c r="D1650" s="118">
        <v>0</v>
      </c>
      <c r="E1650" s="118">
        <v>1.130333768495006</v>
      </c>
      <c r="F1650" s="85" t="s">
        <v>3917</v>
      </c>
      <c r="G1650" s="85" t="b">
        <v>0</v>
      </c>
      <c r="H1650" s="85" t="b">
        <v>0</v>
      </c>
      <c r="I1650" s="85" t="b">
        <v>0</v>
      </c>
      <c r="J1650" s="85" t="b">
        <v>0</v>
      </c>
      <c r="K1650" s="85" t="b">
        <v>0</v>
      </c>
      <c r="L1650" s="85" t="b">
        <v>0</v>
      </c>
    </row>
    <row r="1651" spans="1:12" ht="15">
      <c r="A1651" s="85" t="s">
        <v>5059</v>
      </c>
      <c r="B1651" s="85" t="s">
        <v>910</v>
      </c>
      <c r="C1651" s="85">
        <v>4</v>
      </c>
      <c r="D1651" s="118">
        <v>0.006353935913367175</v>
      </c>
      <c r="E1651" s="118">
        <v>1.3192548157701802</v>
      </c>
      <c r="F1651" s="85" t="s">
        <v>3920</v>
      </c>
      <c r="G1651" s="85" t="b">
        <v>0</v>
      </c>
      <c r="H1651" s="85" t="b">
        <v>0</v>
      </c>
      <c r="I1651" s="85" t="b">
        <v>0</v>
      </c>
      <c r="J1651" s="85" t="b">
        <v>0</v>
      </c>
      <c r="K1651" s="85" t="b">
        <v>0</v>
      </c>
      <c r="L1651" s="85" t="b">
        <v>0</v>
      </c>
    </row>
    <row r="1652" spans="1:12" ht="15">
      <c r="A1652" s="85" t="s">
        <v>910</v>
      </c>
      <c r="B1652" s="85" t="s">
        <v>5060</v>
      </c>
      <c r="C1652" s="85">
        <v>4</v>
      </c>
      <c r="D1652" s="118">
        <v>0.006353935913367175</v>
      </c>
      <c r="E1652" s="118">
        <v>1.3192548157701802</v>
      </c>
      <c r="F1652" s="85" t="s">
        <v>3920</v>
      </c>
      <c r="G1652" s="85" t="b">
        <v>0</v>
      </c>
      <c r="H1652" s="85" t="b">
        <v>0</v>
      </c>
      <c r="I1652" s="85" t="b">
        <v>0</v>
      </c>
      <c r="J1652" s="85" t="b">
        <v>0</v>
      </c>
      <c r="K1652" s="85" t="b">
        <v>0</v>
      </c>
      <c r="L1652" s="85" t="b">
        <v>0</v>
      </c>
    </row>
    <row r="1653" spans="1:12" ht="15">
      <c r="A1653" s="85" t="s">
        <v>5060</v>
      </c>
      <c r="B1653" s="85" t="s">
        <v>4890</v>
      </c>
      <c r="C1653" s="85">
        <v>4</v>
      </c>
      <c r="D1653" s="118">
        <v>0.006353935913367175</v>
      </c>
      <c r="E1653" s="118">
        <v>1.2612628687924936</v>
      </c>
      <c r="F1653" s="85" t="s">
        <v>3920</v>
      </c>
      <c r="G1653" s="85" t="b">
        <v>0</v>
      </c>
      <c r="H1653" s="85" t="b">
        <v>0</v>
      </c>
      <c r="I1653" s="85" t="b">
        <v>0</v>
      </c>
      <c r="J1653" s="85" t="b">
        <v>0</v>
      </c>
      <c r="K1653" s="85" t="b">
        <v>0</v>
      </c>
      <c r="L1653" s="85" t="b">
        <v>0</v>
      </c>
    </row>
    <row r="1654" spans="1:12" ht="15">
      <c r="A1654" s="85" t="s">
        <v>4890</v>
      </c>
      <c r="B1654" s="85" t="s">
        <v>5061</v>
      </c>
      <c r="C1654" s="85">
        <v>4</v>
      </c>
      <c r="D1654" s="118">
        <v>0.006353935913367175</v>
      </c>
      <c r="E1654" s="118">
        <v>1.2612628687924936</v>
      </c>
      <c r="F1654" s="85" t="s">
        <v>3920</v>
      </c>
      <c r="G1654" s="85" t="b">
        <v>0</v>
      </c>
      <c r="H1654" s="85" t="b">
        <v>0</v>
      </c>
      <c r="I1654" s="85" t="b">
        <v>0</v>
      </c>
      <c r="J1654" s="85" t="b">
        <v>0</v>
      </c>
      <c r="K1654" s="85" t="b">
        <v>0</v>
      </c>
      <c r="L1654" s="85" t="b">
        <v>0</v>
      </c>
    </row>
    <row r="1655" spans="1:12" ht="15">
      <c r="A1655" s="85" t="s">
        <v>5061</v>
      </c>
      <c r="B1655" s="85" t="s">
        <v>4124</v>
      </c>
      <c r="C1655" s="85">
        <v>4</v>
      </c>
      <c r="D1655" s="118">
        <v>0.006353935913367175</v>
      </c>
      <c r="E1655" s="118">
        <v>1.5622928644564746</v>
      </c>
      <c r="F1655" s="85" t="s">
        <v>3920</v>
      </c>
      <c r="G1655" s="85" t="b">
        <v>0</v>
      </c>
      <c r="H1655" s="85" t="b">
        <v>0</v>
      </c>
      <c r="I1655" s="85" t="b">
        <v>0</v>
      </c>
      <c r="J1655" s="85" t="b">
        <v>0</v>
      </c>
      <c r="K1655" s="85" t="b">
        <v>0</v>
      </c>
      <c r="L1655" s="85" t="b">
        <v>0</v>
      </c>
    </row>
    <row r="1656" spans="1:12" ht="15">
      <c r="A1656" s="85" t="s">
        <v>5063</v>
      </c>
      <c r="B1656" s="85" t="s">
        <v>4938</v>
      </c>
      <c r="C1656" s="85">
        <v>4</v>
      </c>
      <c r="D1656" s="118">
        <v>0.006353935913367175</v>
      </c>
      <c r="E1656" s="118">
        <v>1.5622928644564746</v>
      </c>
      <c r="F1656" s="85" t="s">
        <v>3920</v>
      </c>
      <c r="G1656" s="85" t="b">
        <v>0</v>
      </c>
      <c r="H1656" s="85" t="b">
        <v>0</v>
      </c>
      <c r="I1656" s="85" t="b">
        <v>0</v>
      </c>
      <c r="J1656" s="85" t="b">
        <v>0</v>
      </c>
      <c r="K1656" s="85" t="b">
        <v>0</v>
      </c>
      <c r="L1656" s="85" t="b">
        <v>0</v>
      </c>
    </row>
    <row r="1657" spans="1:12" ht="15">
      <c r="A1657" s="85" t="s">
        <v>4938</v>
      </c>
      <c r="B1657" s="85" t="s">
        <v>4890</v>
      </c>
      <c r="C1657" s="85">
        <v>4</v>
      </c>
      <c r="D1657" s="118">
        <v>0.006353935913367175</v>
      </c>
      <c r="E1657" s="118">
        <v>1.2612628687924936</v>
      </c>
      <c r="F1657" s="85" t="s">
        <v>3920</v>
      </c>
      <c r="G1657" s="85" t="b">
        <v>0</v>
      </c>
      <c r="H1657" s="85" t="b">
        <v>0</v>
      </c>
      <c r="I1657" s="85" t="b">
        <v>0</v>
      </c>
      <c r="J1657" s="85" t="b">
        <v>0</v>
      </c>
      <c r="K1657" s="85" t="b">
        <v>0</v>
      </c>
      <c r="L1657" s="85" t="b">
        <v>0</v>
      </c>
    </row>
    <row r="1658" spans="1:12" ht="15">
      <c r="A1658" s="85" t="s">
        <v>4085</v>
      </c>
      <c r="B1658" s="85" t="s">
        <v>4084</v>
      </c>
      <c r="C1658" s="85">
        <v>4</v>
      </c>
      <c r="D1658" s="118">
        <v>0.006353935913367175</v>
      </c>
      <c r="E1658" s="118">
        <v>0.8799221219399177</v>
      </c>
      <c r="F1658" s="85" t="s">
        <v>3920</v>
      </c>
      <c r="G1658" s="85" t="b">
        <v>0</v>
      </c>
      <c r="H1658" s="85" t="b">
        <v>0</v>
      </c>
      <c r="I1658" s="85" t="b">
        <v>0</v>
      </c>
      <c r="J1658" s="85" t="b">
        <v>0</v>
      </c>
      <c r="K1658" s="85" t="b">
        <v>0</v>
      </c>
      <c r="L1658" s="85" t="b">
        <v>0</v>
      </c>
    </row>
    <row r="1659" spans="1:12" ht="15">
      <c r="A1659" s="85" t="s">
        <v>4084</v>
      </c>
      <c r="B1659" s="85" t="s">
        <v>4947</v>
      </c>
      <c r="C1659" s="85">
        <v>4</v>
      </c>
      <c r="D1659" s="118">
        <v>0.006353935913367175</v>
      </c>
      <c r="E1659" s="118">
        <v>1.143163556714499</v>
      </c>
      <c r="F1659" s="85" t="s">
        <v>3920</v>
      </c>
      <c r="G1659" s="85" t="b">
        <v>0</v>
      </c>
      <c r="H1659" s="85" t="b">
        <v>0</v>
      </c>
      <c r="I1659" s="85" t="b">
        <v>0</v>
      </c>
      <c r="J1659" s="85" t="b">
        <v>0</v>
      </c>
      <c r="K1659" s="85" t="b">
        <v>0</v>
      </c>
      <c r="L1659" s="85" t="b">
        <v>0</v>
      </c>
    </row>
    <row r="1660" spans="1:12" ht="15">
      <c r="A1660" s="85" t="s">
        <v>4947</v>
      </c>
      <c r="B1660" s="85" t="s">
        <v>4836</v>
      </c>
      <c r="C1660" s="85">
        <v>4</v>
      </c>
      <c r="D1660" s="118">
        <v>0.006353935913367175</v>
      </c>
      <c r="E1660" s="118">
        <v>1.2101103463451124</v>
      </c>
      <c r="F1660" s="85" t="s">
        <v>3920</v>
      </c>
      <c r="G1660" s="85" t="b">
        <v>0</v>
      </c>
      <c r="H1660" s="85" t="b">
        <v>0</v>
      </c>
      <c r="I1660" s="85" t="b">
        <v>0</v>
      </c>
      <c r="J1660" s="85" t="b">
        <v>0</v>
      </c>
      <c r="K1660" s="85" t="b">
        <v>0</v>
      </c>
      <c r="L1660" s="85" t="b">
        <v>0</v>
      </c>
    </row>
    <row r="1661" spans="1:12" ht="15">
      <c r="A1661" s="85" t="s">
        <v>4836</v>
      </c>
      <c r="B1661" s="85" t="s">
        <v>5064</v>
      </c>
      <c r="C1661" s="85">
        <v>4</v>
      </c>
      <c r="D1661" s="118">
        <v>0.006353935913367175</v>
      </c>
      <c r="E1661" s="118">
        <v>1.5622928644564746</v>
      </c>
      <c r="F1661" s="85" t="s">
        <v>3920</v>
      </c>
      <c r="G1661" s="85" t="b">
        <v>0</v>
      </c>
      <c r="H1661" s="85" t="b">
        <v>0</v>
      </c>
      <c r="I1661" s="85" t="b">
        <v>0</v>
      </c>
      <c r="J1661" s="85" t="b">
        <v>0</v>
      </c>
      <c r="K1661" s="85" t="b">
        <v>0</v>
      </c>
      <c r="L1661" s="85" t="b">
        <v>0</v>
      </c>
    </row>
    <row r="1662" spans="1:12" ht="15">
      <c r="A1662" s="85" t="s">
        <v>5064</v>
      </c>
      <c r="B1662" s="85" t="s">
        <v>4943</v>
      </c>
      <c r="C1662" s="85">
        <v>4</v>
      </c>
      <c r="D1662" s="118">
        <v>0.006353935913367175</v>
      </c>
      <c r="E1662" s="118">
        <v>1.4653828514484184</v>
      </c>
      <c r="F1662" s="85" t="s">
        <v>3920</v>
      </c>
      <c r="G1662" s="85" t="b">
        <v>0</v>
      </c>
      <c r="H1662" s="85" t="b">
        <v>0</v>
      </c>
      <c r="I1662" s="85" t="b">
        <v>0</v>
      </c>
      <c r="J1662" s="85" t="b">
        <v>0</v>
      </c>
      <c r="K1662" s="85" t="b">
        <v>0</v>
      </c>
      <c r="L1662" s="85" t="b">
        <v>0</v>
      </c>
    </row>
    <row r="1663" spans="1:12" ht="15">
      <c r="A1663" s="85" t="s">
        <v>5157</v>
      </c>
      <c r="B1663" s="85" t="s">
        <v>5062</v>
      </c>
      <c r="C1663" s="85">
        <v>3</v>
      </c>
      <c r="D1663" s="118">
        <v>0.007215231084207734</v>
      </c>
      <c r="E1663" s="118">
        <v>1.6872316010647748</v>
      </c>
      <c r="F1663" s="85" t="s">
        <v>3920</v>
      </c>
      <c r="G1663" s="85" t="b">
        <v>0</v>
      </c>
      <c r="H1663" s="85" t="b">
        <v>0</v>
      </c>
      <c r="I1663" s="85" t="b">
        <v>0</v>
      </c>
      <c r="J1663" s="85" t="b">
        <v>0</v>
      </c>
      <c r="K1663" s="85" t="b">
        <v>0</v>
      </c>
      <c r="L1663" s="85" t="b">
        <v>0</v>
      </c>
    </row>
    <row r="1664" spans="1:12" ht="15">
      <c r="A1664" s="85" t="s">
        <v>5062</v>
      </c>
      <c r="B1664" s="85" t="s">
        <v>5158</v>
      </c>
      <c r="C1664" s="85">
        <v>3</v>
      </c>
      <c r="D1664" s="118">
        <v>0.007215231084207734</v>
      </c>
      <c r="E1664" s="118">
        <v>1.6872316010647748</v>
      </c>
      <c r="F1664" s="85" t="s">
        <v>3920</v>
      </c>
      <c r="G1664" s="85" t="b">
        <v>0</v>
      </c>
      <c r="H1664" s="85" t="b">
        <v>0</v>
      </c>
      <c r="I1664" s="85" t="b">
        <v>0</v>
      </c>
      <c r="J1664" s="85" t="b">
        <v>0</v>
      </c>
      <c r="K1664" s="85" t="b">
        <v>0</v>
      </c>
      <c r="L1664" s="85" t="b">
        <v>0</v>
      </c>
    </row>
    <row r="1665" spans="1:12" ht="15">
      <c r="A1665" s="85" t="s">
        <v>5158</v>
      </c>
      <c r="B1665" s="85" t="s">
        <v>5159</v>
      </c>
      <c r="C1665" s="85">
        <v>3</v>
      </c>
      <c r="D1665" s="118">
        <v>0.007215231084207734</v>
      </c>
      <c r="E1665" s="118">
        <v>1.6872316010647748</v>
      </c>
      <c r="F1665" s="85" t="s">
        <v>3920</v>
      </c>
      <c r="G1665" s="85" t="b">
        <v>0</v>
      </c>
      <c r="H1665" s="85" t="b">
        <v>0</v>
      </c>
      <c r="I1665" s="85" t="b">
        <v>0</v>
      </c>
      <c r="J1665" s="85" t="b">
        <v>1</v>
      </c>
      <c r="K1665" s="85" t="b">
        <v>0</v>
      </c>
      <c r="L1665" s="85" t="b">
        <v>0</v>
      </c>
    </row>
    <row r="1666" spans="1:12" ht="15">
      <c r="A1666" s="85" t="s">
        <v>5159</v>
      </c>
      <c r="B1666" s="85" t="s">
        <v>4946</v>
      </c>
      <c r="C1666" s="85">
        <v>3</v>
      </c>
      <c r="D1666" s="118">
        <v>0.007215231084207734</v>
      </c>
      <c r="E1666" s="118">
        <v>1.6872316010647748</v>
      </c>
      <c r="F1666" s="85" t="s">
        <v>3920</v>
      </c>
      <c r="G1666" s="85" t="b">
        <v>1</v>
      </c>
      <c r="H1666" s="85" t="b">
        <v>0</v>
      </c>
      <c r="I1666" s="85" t="b">
        <v>0</v>
      </c>
      <c r="J1666" s="85" t="b">
        <v>0</v>
      </c>
      <c r="K1666" s="85" t="b">
        <v>0</v>
      </c>
      <c r="L1666" s="85" t="b">
        <v>0</v>
      </c>
    </row>
    <row r="1667" spans="1:12" ht="15">
      <c r="A1667" s="85" t="s">
        <v>4946</v>
      </c>
      <c r="B1667" s="85" t="s">
        <v>5059</v>
      </c>
      <c r="C1667" s="85">
        <v>3</v>
      </c>
      <c r="D1667" s="118">
        <v>0.007215231084207734</v>
      </c>
      <c r="E1667" s="118">
        <v>1.5622928644564749</v>
      </c>
      <c r="F1667" s="85" t="s">
        <v>3920</v>
      </c>
      <c r="G1667" s="85" t="b">
        <v>0</v>
      </c>
      <c r="H1667" s="85" t="b">
        <v>0</v>
      </c>
      <c r="I1667" s="85" t="b">
        <v>0</v>
      </c>
      <c r="J1667" s="85" t="b">
        <v>0</v>
      </c>
      <c r="K1667" s="85" t="b">
        <v>0</v>
      </c>
      <c r="L1667" s="85" t="b">
        <v>0</v>
      </c>
    </row>
    <row r="1668" spans="1:12" ht="15">
      <c r="A1668" s="85" t="s">
        <v>4890</v>
      </c>
      <c r="B1668" s="85" t="s">
        <v>5160</v>
      </c>
      <c r="C1668" s="85">
        <v>3</v>
      </c>
      <c r="D1668" s="118">
        <v>0.007215231084207734</v>
      </c>
      <c r="E1668" s="118">
        <v>1.2612628687924936</v>
      </c>
      <c r="F1668" s="85" t="s">
        <v>3920</v>
      </c>
      <c r="G1668" s="85" t="b">
        <v>0</v>
      </c>
      <c r="H1668" s="85" t="b">
        <v>0</v>
      </c>
      <c r="I1668" s="85" t="b">
        <v>0</v>
      </c>
      <c r="J1668" s="85" t="b">
        <v>0</v>
      </c>
      <c r="K1668" s="85" t="b">
        <v>0</v>
      </c>
      <c r="L1668" s="85" t="b">
        <v>0</v>
      </c>
    </row>
    <row r="1669" spans="1:12" ht="15">
      <c r="A1669" s="85" t="s">
        <v>5160</v>
      </c>
      <c r="B1669" s="85" t="s">
        <v>4854</v>
      </c>
      <c r="C1669" s="85">
        <v>3</v>
      </c>
      <c r="D1669" s="118">
        <v>0.007215231084207734</v>
      </c>
      <c r="E1669" s="118">
        <v>1.6872316010647748</v>
      </c>
      <c r="F1669" s="85" t="s">
        <v>3920</v>
      </c>
      <c r="G1669" s="85" t="b">
        <v>0</v>
      </c>
      <c r="H1669" s="85" t="b">
        <v>0</v>
      </c>
      <c r="I1669" s="85" t="b">
        <v>0</v>
      </c>
      <c r="J1669" s="85" t="b">
        <v>0</v>
      </c>
      <c r="K1669" s="85" t="b">
        <v>0</v>
      </c>
      <c r="L1669" s="85" t="b">
        <v>0</v>
      </c>
    </row>
    <row r="1670" spans="1:12" ht="15">
      <c r="A1670" s="85" t="s">
        <v>4854</v>
      </c>
      <c r="B1670" s="85" t="s">
        <v>5063</v>
      </c>
      <c r="C1670" s="85">
        <v>3</v>
      </c>
      <c r="D1670" s="118">
        <v>0.007215231084207734</v>
      </c>
      <c r="E1670" s="118">
        <v>1.5622928644564749</v>
      </c>
      <c r="F1670" s="85" t="s">
        <v>3920</v>
      </c>
      <c r="G1670" s="85" t="b">
        <v>0</v>
      </c>
      <c r="H1670" s="85" t="b">
        <v>0</v>
      </c>
      <c r="I1670" s="85" t="b">
        <v>0</v>
      </c>
      <c r="J1670" s="85" t="b">
        <v>0</v>
      </c>
      <c r="K1670" s="85" t="b">
        <v>0</v>
      </c>
      <c r="L1670" s="85" t="b">
        <v>0</v>
      </c>
    </row>
    <row r="1671" spans="1:12" ht="15">
      <c r="A1671" s="85" t="s">
        <v>4124</v>
      </c>
      <c r="B1671" s="85" t="s">
        <v>4085</v>
      </c>
      <c r="C1671" s="85">
        <v>3</v>
      </c>
      <c r="D1671" s="118">
        <v>0.007215231084207734</v>
      </c>
      <c r="E1671" s="118">
        <v>0.9980214340179121</v>
      </c>
      <c r="F1671" s="85" t="s">
        <v>3920</v>
      </c>
      <c r="G1671" s="85" t="b">
        <v>0</v>
      </c>
      <c r="H1671" s="85" t="b">
        <v>0</v>
      </c>
      <c r="I1671" s="85" t="b">
        <v>0</v>
      </c>
      <c r="J1671" s="85" t="b">
        <v>0</v>
      </c>
      <c r="K1671" s="85" t="b">
        <v>0</v>
      </c>
      <c r="L1671" s="85" t="b">
        <v>0</v>
      </c>
    </row>
    <row r="1672" spans="1:12" ht="15">
      <c r="A1672" s="85" t="s">
        <v>5352</v>
      </c>
      <c r="B1672" s="85" t="s">
        <v>4085</v>
      </c>
      <c r="C1672" s="85">
        <v>2</v>
      </c>
      <c r="D1672" s="118">
        <v>0.007112000579742166</v>
      </c>
      <c r="E1672" s="118">
        <v>1.122960170626212</v>
      </c>
      <c r="F1672" s="85" t="s">
        <v>3920</v>
      </c>
      <c r="G1672" s="85" t="b">
        <v>0</v>
      </c>
      <c r="H1672" s="85" t="b">
        <v>0</v>
      </c>
      <c r="I1672" s="85" t="b">
        <v>0</v>
      </c>
      <c r="J1672" s="85" t="b">
        <v>0</v>
      </c>
      <c r="K1672" s="85" t="b">
        <v>0</v>
      </c>
      <c r="L1672" s="85" t="b">
        <v>0</v>
      </c>
    </row>
    <row r="1673" spans="1:12" ht="15">
      <c r="A1673" s="85" t="s">
        <v>4943</v>
      </c>
      <c r="B1673" s="85" t="s">
        <v>5353</v>
      </c>
      <c r="C1673" s="85">
        <v>2</v>
      </c>
      <c r="D1673" s="118">
        <v>0.007112000579742166</v>
      </c>
      <c r="E1673" s="118">
        <v>1.863322860120456</v>
      </c>
      <c r="F1673" s="85" t="s">
        <v>3920</v>
      </c>
      <c r="G1673" s="85" t="b">
        <v>0</v>
      </c>
      <c r="H1673" s="85" t="b">
        <v>0</v>
      </c>
      <c r="I1673" s="85" t="b">
        <v>0</v>
      </c>
      <c r="J1673" s="85" t="b">
        <v>0</v>
      </c>
      <c r="K1673" s="85" t="b">
        <v>0</v>
      </c>
      <c r="L1673" s="85" t="b">
        <v>0</v>
      </c>
    </row>
    <row r="1674" spans="1:12" ht="15">
      <c r="A1674" s="85" t="s">
        <v>4853</v>
      </c>
      <c r="B1674" s="85" t="s">
        <v>4105</v>
      </c>
      <c r="C1674" s="85">
        <v>2</v>
      </c>
      <c r="D1674" s="118">
        <v>0.007112000579742166</v>
      </c>
      <c r="E1674" s="118">
        <v>1.863322860120456</v>
      </c>
      <c r="F1674" s="85" t="s">
        <v>3920</v>
      </c>
      <c r="G1674" s="85" t="b">
        <v>0</v>
      </c>
      <c r="H1674" s="85" t="b">
        <v>0</v>
      </c>
      <c r="I1674" s="85" t="b">
        <v>0</v>
      </c>
      <c r="J1674" s="85" t="b">
        <v>0</v>
      </c>
      <c r="K1674" s="85" t="b">
        <v>0</v>
      </c>
      <c r="L1674" s="85" t="b">
        <v>0</v>
      </c>
    </row>
    <row r="1675" spans="1:12" ht="15">
      <c r="A1675" s="85" t="s">
        <v>4105</v>
      </c>
      <c r="B1675" s="85" t="s">
        <v>5161</v>
      </c>
      <c r="C1675" s="85">
        <v>2</v>
      </c>
      <c r="D1675" s="118">
        <v>0.007112000579742166</v>
      </c>
      <c r="E1675" s="118">
        <v>1.863322860120456</v>
      </c>
      <c r="F1675" s="85" t="s">
        <v>3920</v>
      </c>
      <c r="G1675" s="85" t="b">
        <v>0</v>
      </c>
      <c r="H1675" s="85" t="b">
        <v>0</v>
      </c>
      <c r="I1675" s="85" t="b">
        <v>0</v>
      </c>
      <c r="J1675" s="85" t="b">
        <v>0</v>
      </c>
      <c r="K1675" s="85" t="b">
        <v>0</v>
      </c>
      <c r="L1675" s="85" t="b">
        <v>0</v>
      </c>
    </row>
    <row r="1676" spans="1:12" ht="15">
      <c r="A1676" s="85" t="s">
        <v>5161</v>
      </c>
      <c r="B1676" s="85" t="s">
        <v>4861</v>
      </c>
      <c r="C1676" s="85">
        <v>2</v>
      </c>
      <c r="D1676" s="118">
        <v>0.007112000579742166</v>
      </c>
      <c r="E1676" s="118">
        <v>1.5622928644564746</v>
      </c>
      <c r="F1676" s="85" t="s">
        <v>3920</v>
      </c>
      <c r="G1676" s="85" t="b">
        <v>0</v>
      </c>
      <c r="H1676" s="85" t="b">
        <v>0</v>
      </c>
      <c r="I1676" s="85" t="b">
        <v>0</v>
      </c>
      <c r="J1676" s="85" t="b">
        <v>0</v>
      </c>
      <c r="K1676" s="85" t="b">
        <v>0</v>
      </c>
      <c r="L1676" s="85" t="b">
        <v>0</v>
      </c>
    </row>
    <row r="1677" spans="1:12" ht="15">
      <c r="A1677" s="85" t="s">
        <v>4861</v>
      </c>
      <c r="B1677" s="85" t="s">
        <v>5354</v>
      </c>
      <c r="C1677" s="85">
        <v>2</v>
      </c>
      <c r="D1677" s="118">
        <v>0.007112000579742166</v>
      </c>
      <c r="E1677" s="118">
        <v>1.5622928644564746</v>
      </c>
      <c r="F1677" s="85" t="s">
        <v>3920</v>
      </c>
      <c r="G1677" s="85" t="b">
        <v>0</v>
      </c>
      <c r="H1677" s="85" t="b">
        <v>0</v>
      </c>
      <c r="I1677" s="85" t="b">
        <v>0</v>
      </c>
      <c r="J1677" s="85" t="b">
        <v>0</v>
      </c>
      <c r="K1677" s="85" t="b">
        <v>0</v>
      </c>
      <c r="L1677" s="85" t="b">
        <v>0</v>
      </c>
    </row>
    <row r="1678" spans="1:12" ht="15">
      <c r="A1678" s="85" t="s">
        <v>5354</v>
      </c>
      <c r="B1678" s="85" t="s">
        <v>4085</v>
      </c>
      <c r="C1678" s="85">
        <v>2</v>
      </c>
      <c r="D1678" s="118">
        <v>0.007112000579742166</v>
      </c>
      <c r="E1678" s="118">
        <v>1.122960170626212</v>
      </c>
      <c r="F1678" s="85" t="s">
        <v>3920</v>
      </c>
      <c r="G1678" s="85" t="b">
        <v>0</v>
      </c>
      <c r="H1678" s="85" t="b">
        <v>0</v>
      </c>
      <c r="I1678" s="85" t="b">
        <v>0</v>
      </c>
      <c r="J1678" s="85" t="b">
        <v>0</v>
      </c>
      <c r="K1678" s="85" t="b">
        <v>0</v>
      </c>
      <c r="L1678" s="85" t="b">
        <v>0</v>
      </c>
    </row>
    <row r="1679" spans="1:12" ht="15">
      <c r="A1679" s="85" t="s">
        <v>4085</v>
      </c>
      <c r="B1679" s="85" t="s">
        <v>5355</v>
      </c>
      <c r="C1679" s="85">
        <v>2</v>
      </c>
      <c r="D1679" s="118">
        <v>0.007112000579742166</v>
      </c>
      <c r="E1679" s="118">
        <v>1.122960170626212</v>
      </c>
      <c r="F1679" s="85" t="s">
        <v>3920</v>
      </c>
      <c r="G1679" s="85" t="b">
        <v>0</v>
      </c>
      <c r="H1679" s="85" t="b">
        <v>0</v>
      </c>
      <c r="I1679" s="85" t="b">
        <v>0</v>
      </c>
      <c r="J1679" s="85" t="b">
        <v>0</v>
      </c>
      <c r="K1679" s="85" t="b">
        <v>0</v>
      </c>
      <c r="L1679" s="85" t="b">
        <v>0</v>
      </c>
    </row>
    <row r="1680" spans="1:12" ht="15">
      <c r="A1680" s="85" t="s">
        <v>5355</v>
      </c>
      <c r="B1680" s="85" t="s">
        <v>5162</v>
      </c>
      <c r="C1680" s="85">
        <v>2</v>
      </c>
      <c r="D1680" s="118">
        <v>0.007112000579742166</v>
      </c>
      <c r="E1680" s="118">
        <v>1.863322860120456</v>
      </c>
      <c r="F1680" s="85" t="s">
        <v>3920</v>
      </c>
      <c r="G1680" s="85" t="b">
        <v>0</v>
      </c>
      <c r="H1680" s="85" t="b">
        <v>0</v>
      </c>
      <c r="I1680" s="85" t="b">
        <v>0</v>
      </c>
      <c r="J1680" s="85" t="b">
        <v>0</v>
      </c>
      <c r="K1680" s="85" t="b">
        <v>0</v>
      </c>
      <c r="L1680" s="85" t="b">
        <v>0</v>
      </c>
    </row>
    <row r="1681" spans="1:12" ht="15">
      <c r="A1681" s="85" t="s">
        <v>5162</v>
      </c>
      <c r="B1681" s="85" t="s">
        <v>910</v>
      </c>
      <c r="C1681" s="85">
        <v>2</v>
      </c>
      <c r="D1681" s="118">
        <v>0.007112000579742166</v>
      </c>
      <c r="E1681" s="118">
        <v>1.3192548157701802</v>
      </c>
      <c r="F1681" s="85" t="s">
        <v>3920</v>
      </c>
      <c r="G1681" s="85" t="b">
        <v>0</v>
      </c>
      <c r="H1681" s="85" t="b">
        <v>0</v>
      </c>
      <c r="I1681" s="85" t="b">
        <v>0</v>
      </c>
      <c r="J1681" s="85" t="b">
        <v>0</v>
      </c>
      <c r="K1681" s="85" t="b">
        <v>0</v>
      </c>
      <c r="L1681" s="85" t="b">
        <v>0</v>
      </c>
    </row>
    <row r="1682" spans="1:12" ht="15">
      <c r="A1682" s="85" t="s">
        <v>910</v>
      </c>
      <c r="B1682" s="85" t="s">
        <v>5356</v>
      </c>
      <c r="C1682" s="85">
        <v>2</v>
      </c>
      <c r="D1682" s="118">
        <v>0.007112000579742166</v>
      </c>
      <c r="E1682" s="118">
        <v>1.3192548157701802</v>
      </c>
      <c r="F1682" s="85" t="s">
        <v>3920</v>
      </c>
      <c r="G1682" s="85" t="b">
        <v>0</v>
      </c>
      <c r="H1682" s="85" t="b">
        <v>0</v>
      </c>
      <c r="I1682" s="85" t="b">
        <v>0</v>
      </c>
      <c r="J1682" s="85" t="b">
        <v>0</v>
      </c>
      <c r="K1682" s="85" t="b">
        <v>0</v>
      </c>
      <c r="L1682" s="85" t="b">
        <v>0</v>
      </c>
    </row>
    <row r="1683" spans="1:12" ht="15">
      <c r="A1683" s="85" t="s">
        <v>5356</v>
      </c>
      <c r="B1683" s="85" t="s">
        <v>4948</v>
      </c>
      <c r="C1683" s="85">
        <v>2</v>
      </c>
      <c r="D1683" s="118">
        <v>0.007112000579742166</v>
      </c>
      <c r="E1683" s="118">
        <v>1.863322860120456</v>
      </c>
      <c r="F1683" s="85" t="s">
        <v>3920</v>
      </c>
      <c r="G1683" s="85" t="b">
        <v>0</v>
      </c>
      <c r="H1683" s="85" t="b">
        <v>0</v>
      </c>
      <c r="I1683" s="85" t="b">
        <v>0</v>
      </c>
      <c r="J1683" s="85" t="b">
        <v>0</v>
      </c>
      <c r="K1683" s="85" t="b">
        <v>0</v>
      </c>
      <c r="L1683" s="85" t="b">
        <v>0</v>
      </c>
    </row>
    <row r="1684" spans="1:12" ht="15">
      <c r="A1684" s="85" t="s">
        <v>4948</v>
      </c>
      <c r="B1684" s="85" t="s">
        <v>4864</v>
      </c>
      <c r="C1684" s="85">
        <v>2</v>
      </c>
      <c r="D1684" s="118">
        <v>0.007112000579742166</v>
      </c>
      <c r="E1684" s="118">
        <v>1.6872316010647748</v>
      </c>
      <c r="F1684" s="85" t="s">
        <v>3920</v>
      </c>
      <c r="G1684" s="85" t="b">
        <v>0</v>
      </c>
      <c r="H1684" s="85" t="b">
        <v>0</v>
      </c>
      <c r="I1684" s="85" t="b">
        <v>0</v>
      </c>
      <c r="J1684" s="85" t="b">
        <v>0</v>
      </c>
      <c r="K1684" s="85" t="b">
        <v>0</v>
      </c>
      <c r="L1684" s="85" t="b">
        <v>0</v>
      </c>
    </row>
    <row r="1685" spans="1:12" ht="15">
      <c r="A1685" s="85" t="s">
        <v>4864</v>
      </c>
      <c r="B1685" s="85" t="s">
        <v>4085</v>
      </c>
      <c r="C1685" s="85">
        <v>2</v>
      </c>
      <c r="D1685" s="118">
        <v>0.007112000579742166</v>
      </c>
      <c r="E1685" s="118">
        <v>0.9468689115705309</v>
      </c>
      <c r="F1685" s="85" t="s">
        <v>3920</v>
      </c>
      <c r="G1685" s="85" t="b">
        <v>0</v>
      </c>
      <c r="H1685" s="85" t="b">
        <v>0</v>
      </c>
      <c r="I1685" s="85" t="b">
        <v>0</v>
      </c>
      <c r="J1685" s="85" t="b">
        <v>0</v>
      </c>
      <c r="K1685" s="85" t="b">
        <v>0</v>
      </c>
      <c r="L1685" s="85" t="b">
        <v>0</v>
      </c>
    </row>
    <row r="1686" spans="1:12" ht="15">
      <c r="A1686" s="85" t="s">
        <v>4085</v>
      </c>
      <c r="B1686" s="85" t="s">
        <v>4902</v>
      </c>
      <c r="C1686" s="85">
        <v>2</v>
      </c>
      <c r="D1686" s="118">
        <v>0.007112000579742166</v>
      </c>
      <c r="E1686" s="118">
        <v>1.122960170626212</v>
      </c>
      <c r="F1686" s="85" t="s">
        <v>3920</v>
      </c>
      <c r="G1686" s="85" t="b">
        <v>0</v>
      </c>
      <c r="H1686" s="85" t="b">
        <v>0</v>
      </c>
      <c r="I1686" s="85" t="b">
        <v>0</v>
      </c>
      <c r="J1686" s="85" t="b">
        <v>0</v>
      </c>
      <c r="K1686" s="85" t="b">
        <v>0</v>
      </c>
      <c r="L1686" s="85" t="b">
        <v>0</v>
      </c>
    </row>
    <row r="1687" spans="1:12" ht="15">
      <c r="A1687" s="85" t="s">
        <v>4902</v>
      </c>
      <c r="B1687" s="85" t="s">
        <v>4947</v>
      </c>
      <c r="C1687" s="85">
        <v>2</v>
      </c>
      <c r="D1687" s="118">
        <v>0.007112000579742166</v>
      </c>
      <c r="E1687" s="118">
        <v>1.3862016054007935</v>
      </c>
      <c r="F1687" s="85" t="s">
        <v>3920</v>
      </c>
      <c r="G1687" s="85" t="b">
        <v>0</v>
      </c>
      <c r="H1687" s="85" t="b">
        <v>0</v>
      </c>
      <c r="I1687" s="85" t="b">
        <v>0</v>
      </c>
      <c r="J1687" s="85" t="b">
        <v>0</v>
      </c>
      <c r="K1687" s="85" t="b">
        <v>0</v>
      </c>
      <c r="L1687" s="85" t="b">
        <v>0</v>
      </c>
    </row>
    <row r="1688" spans="1:12" ht="15">
      <c r="A1688" s="85" t="s">
        <v>4947</v>
      </c>
      <c r="B1688" s="85" t="s">
        <v>4084</v>
      </c>
      <c r="C1688" s="85">
        <v>2</v>
      </c>
      <c r="D1688" s="118">
        <v>0.007112000579742166</v>
      </c>
      <c r="E1688" s="118">
        <v>0.8421335610505178</v>
      </c>
      <c r="F1688" s="85" t="s">
        <v>3920</v>
      </c>
      <c r="G1688" s="85" t="b">
        <v>0</v>
      </c>
      <c r="H1688" s="85" t="b">
        <v>0</v>
      </c>
      <c r="I1688" s="85" t="b">
        <v>0</v>
      </c>
      <c r="J1688" s="85" t="b">
        <v>0</v>
      </c>
      <c r="K1688" s="85" t="b">
        <v>0</v>
      </c>
      <c r="L1688" s="85" t="b">
        <v>0</v>
      </c>
    </row>
    <row r="1689" spans="1:12" ht="15">
      <c r="A1689" s="85" t="s">
        <v>4084</v>
      </c>
      <c r="B1689" s="85" t="s">
        <v>5357</v>
      </c>
      <c r="C1689" s="85">
        <v>2</v>
      </c>
      <c r="D1689" s="118">
        <v>0.007112000579742166</v>
      </c>
      <c r="E1689" s="118">
        <v>1.3192548157701802</v>
      </c>
      <c r="F1689" s="85" t="s">
        <v>3920</v>
      </c>
      <c r="G1689" s="85" t="b">
        <v>0</v>
      </c>
      <c r="H1689" s="85" t="b">
        <v>0</v>
      </c>
      <c r="I1689" s="85" t="b">
        <v>0</v>
      </c>
      <c r="J1689" s="85" t="b">
        <v>0</v>
      </c>
      <c r="K1689" s="85" t="b">
        <v>0</v>
      </c>
      <c r="L1689" s="85" t="b">
        <v>0</v>
      </c>
    </row>
    <row r="1690" spans="1:12" ht="15">
      <c r="A1690" s="85" t="s">
        <v>5357</v>
      </c>
      <c r="B1690" s="85" t="s">
        <v>4085</v>
      </c>
      <c r="C1690" s="85">
        <v>2</v>
      </c>
      <c r="D1690" s="118">
        <v>0.007112000579742166</v>
      </c>
      <c r="E1690" s="118">
        <v>1.122960170626212</v>
      </c>
      <c r="F1690" s="85" t="s">
        <v>3920</v>
      </c>
      <c r="G1690" s="85" t="b">
        <v>0</v>
      </c>
      <c r="H1690" s="85" t="b">
        <v>0</v>
      </c>
      <c r="I1690" s="85" t="b">
        <v>0</v>
      </c>
      <c r="J1690" s="85" t="b">
        <v>0</v>
      </c>
      <c r="K1690" s="85" t="b">
        <v>0</v>
      </c>
      <c r="L1690" s="85" t="b">
        <v>0</v>
      </c>
    </row>
    <row r="1691" spans="1:12" ht="15">
      <c r="A1691" s="85" t="s">
        <v>4085</v>
      </c>
      <c r="B1691" s="85" t="s">
        <v>5156</v>
      </c>
      <c r="C1691" s="85">
        <v>2</v>
      </c>
      <c r="D1691" s="118">
        <v>0.007112000579742166</v>
      </c>
      <c r="E1691" s="118">
        <v>0.9468689115705309</v>
      </c>
      <c r="F1691" s="85" t="s">
        <v>3920</v>
      </c>
      <c r="G1691" s="85" t="b">
        <v>0</v>
      </c>
      <c r="H1691" s="85" t="b">
        <v>0</v>
      </c>
      <c r="I1691" s="85" t="b">
        <v>0</v>
      </c>
      <c r="J1691" s="85" t="b">
        <v>0</v>
      </c>
      <c r="K1691" s="85" t="b">
        <v>0</v>
      </c>
      <c r="L1691" s="85" t="b">
        <v>0</v>
      </c>
    </row>
    <row r="1692" spans="1:12" ht="15">
      <c r="A1692" s="85" t="s">
        <v>5156</v>
      </c>
      <c r="B1692" s="85" t="s">
        <v>5358</v>
      </c>
      <c r="C1692" s="85">
        <v>2</v>
      </c>
      <c r="D1692" s="118">
        <v>0.007112000579742166</v>
      </c>
      <c r="E1692" s="118">
        <v>1.6872316010647748</v>
      </c>
      <c r="F1692" s="85" t="s">
        <v>3920</v>
      </c>
      <c r="G1692" s="85" t="b">
        <v>0</v>
      </c>
      <c r="H1692" s="85" t="b">
        <v>0</v>
      </c>
      <c r="I1692" s="85" t="b">
        <v>0</v>
      </c>
      <c r="J1692" s="85" t="b">
        <v>0</v>
      </c>
      <c r="K1692" s="85" t="b">
        <v>0</v>
      </c>
      <c r="L1692" s="85" t="b">
        <v>0</v>
      </c>
    </row>
    <row r="1693" spans="1:12" ht="15">
      <c r="A1693" s="85" t="s">
        <v>5358</v>
      </c>
      <c r="B1693" s="85" t="s">
        <v>5359</v>
      </c>
      <c r="C1693" s="85">
        <v>2</v>
      </c>
      <c r="D1693" s="118">
        <v>0.007112000579742166</v>
      </c>
      <c r="E1693" s="118">
        <v>1.863322860120456</v>
      </c>
      <c r="F1693" s="85" t="s">
        <v>3920</v>
      </c>
      <c r="G1693" s="85" t="b">
        <v>0</v>
      </c>
      <c r="H1693" s="85" t="b">
        <v>0</v>
      </c>
      <c r="I1693" s="85" t="b">
        <v>0</v>
      </c>
      <c r="J1693" s="85" t="b">
        <v>0</v>
      </c>
      <c r="K1693" s="85" t="b">
        <v>0</v>
      </c>
      <c r="L1693" s="85" t="b">
        <v>0</v>
      </c>
    </row>
    <row r="1694" spans="1:12" ht="15">
      <c r="A1694" s="85" t="s">
        <v>5359</v>
      </c>
      <c r="B1694" s="85" t="s">
        <v>4836</v>
      </c>
      <c r="C1694" s="85">
        <v>2</v>
      </c>
      <c r="D1694" s="118">
        <v>0.007112000579742166</v>
      </c>
      <c r="E1694" s="118">
        <v>1.3862016054007935</v>
      </c>
      <c r="F1694" s="85" t="s">
        <v>3920</v>
      </c>
      <c r="G1694" s="85" t="b">
        <v>0</v>
      </c>
      <c r="H1694" s="85" t="b">
        <v>0</v>
      </c>
      <c r="I1694" s="85" t="b">
        <v>0</v>
      </c>
      <c r="J1694" s="85" t="b">
        <v>0</v>
      </c>
      <c r="K1694" s="85" t="b">
        <v>0</v>
      </c>
      <c r="L1694" s="85" t="b">
        <v>0</v>
      </c>
    </row>
    <row r="1695" spans="1:12" ht="15">
      <c r="A1695" s="85" t="s">
        <v>5404</v>
      </c>
      <c r="B1695" s="85" t="s">
        <v>4914</v>
      </c>
      <c r="C1695" s="85">
        <v>2</v>
      </c>
      <c r="D1695" s="118">
        <v>0</v>
      </c>
      <c r="E1695" s="118">
        <v>1.2304489213782739</v>
      </c>
      <c r="F1695" s="85" t="s">
        <v>3922</v>
      </c>
      <c r="G1695" s="85" t="b">
        <v>0</v>
      </c>
      <c r="H1695" s="85" t="b">
        <v>0</v>
      </c>
      <c r="I1695" s="85" t="b">
        <v>0</v>
      </c>
      <c r="J1695" s="85" t="b">
        <v>0</v>
      </c>
      <c r="K1695" s="85" t="b">
        <v>0</v>
      </c>
      <c r="L1695" s="85" t="b">
        <v>0</v>
      </c>
    </row>
    <row r="1696" spans="1:12" ht="15">
      <c r="A1696" s="85" t="s">
        <v>4914</v>
      </c>
      <c r="B1696" s="85" t="s">
        <v>5002</v>
      </c>
      <c r="C1696" s="85">
        <v>2</v>
      </c>
      <c r="D1696" s="118">
        <v>0</v>
      </c>
      <c r="E1696" s="118">
        <v>0.9294189257142927</v>
      </c>
      <c r="F1696" s="85" t="s">
        <v>3922</v>
      </c>
      <c r="G1696" s="85" t="b">
        <v>0</v>
      </c>
      <c r="H1696" s="85" t="b">
        <v>0</v>
      </c>
      <c r="I1696" s="85" t="b">
        <v>0</v>
      </c>
      <c r="J1696" s="85" t="b">
        <v>0</v>
      </c>
      <c r="K1696" s="85" t="b">
        <v>0</v>
      </c>
      <c r="L1696" s="85" t="b">
        <v>0</v>
      </c>
    </row>
    <row r="1697" spans="1:12" ht="15">
      <c r="A1697" s="85" t="s">
        <v>5002</v>
      </c>
      <c r="B1697" s="85" t="s">
        <v>4842</v>
      </c>
      <c r="C1697" s="85">
        <v>2</v>
      </c>
      <c r="D1697" s="118">
        <v>0</v>
      </c>
      <c r="E1697" s="118">
        <v>0.9294189257142927</v>
      </c>
      <c r="F1697" s="85" t="s">
        <v>3922</v>
      </c>
      <c r="G1697" s="85" t="b">
        <v>0</v>
      </c>
      <c r="H1697" s="85" t="b">
        <v>0</v>
      </c>
      <c r="I1697" s="85" t="b">
        <v>0</v>
      </c>
      <c r="J1697" s="85" t="b">
        <v>0</v>
      </c>
      <c r="K1697" s="85" t="b">
        <v>0</v>
      </c>
      <c r="L1697" s="85" t="b">
        <v>0</v>
      </c>
    </row>
    <row r="1698" spans="1:12" ht="15">
      <c r="A1698" s="85" t="s">
        <v>4842</v>
      </c>
      <c r="B1698" s="85" t="s">
        <v>5002</v>
      </c>
      <c r="C1698" s="85">
        <v>2</v>
      </c>
      <c r="D1698" s="118">
        <v>0</v>
      </c>
      <c r="E1698" s="118">
        <v>0.9294189257142927</v>
      </c>
      <c r="F1698" s="85" t="s">
        <v>3922</v>
      </c>
      <c r="G1698" s="85" t="b">
        <v>0</v>
      </c>
      <c r="H1698" s="85" t="b">
        <v>0</v>
      </c>
      <c r="I1698" s="85" t="b">
        <v>0</v>
      </c>
      <c r="J1698" s="85" t="b">
        <v>0</v>
      </c>
      <c r="K1698" s="85" t="b">
        <v>0</v>
      </c>
      <c r="L1698" s="85" t="b">
        <v>0</v>
      </c>
    </row>
    <row r="1699" spans="1:12" ht="15">
      <c r="A1699" s="85" t="s">
        <v>5002</v>
      </c>
      <c r="B1699" s="85" t="s">
        <v>4855</v>
      </c>
      <c r="C1699" s="85">
        <v>2</v>
      </c>
      <c r="D1699" s="118">
        <v>0</v>
      </c>
      <c r="E1699" s="118">
        <v>0.7533276666586114</v>
      </c>
      <c r="F1699" s="85" t="s">
        <v>3922</v>
      </c>
      <c r="G1699" s="85" t="b">
        <v>0</v>
      </c>
      <c r="H1699" s="85" t="b">
        <v>0</v>
      </c>
      <c r="I1699" s="85" t="b">
        <v>0</v>
      </c>
      <c r="J1699" s="85" t="b">
        <v>0</v>
      </c>
      <c r="K1699" s="85" t="b">
        <v>0</v>
      </c>
      <c r="L1699" s="85" t="b">
        <v>0</v>
      </c>
    </row>
    <row r="1700" spans="1:12" ht="15">
      <c r="A1700" s="85" t="s">
        <v>4855</v>
      </c>
      <c r="B1700" s="85" t="s">
        <v>5405</v>
      </c>
      <c r="C1700" s="85">
        <v>2</v>
      </c>
      <c r="D1700" s="118">
        <v>0</v>
      </c>
      <c r="E1700" s="118">
        <v>1.0543576623225925</v>
      </c>
      <c r="F1700" s="85" t="s">
        <v>3922</v>
      </c>
      <c r="G1700" s="85" t="b">
        <v>0</v>
      </c>
      <c r="H1700" s="85" t="b">
        <v>0</v>
      </c>
      <c r="I1700" s="85" t="b">
        <v>0</v>
      </c>
      <c r="J1700" s="85" t="b">
        <v>0</v>
      </c>
      <c r="K1700" s="85" t="b">
        <v>0</v>
      </c>
      <c r="L1700" s="85" t="b">
        <v>0</v>
      </c>
    </row>
    <row r="1701" spans="1:12" ht="15">
      <c r="A1701" s="85" t="s">
        <v>5405</v>
      </c>
      <c r="B1701" s="85" t="s">
        <v>5406</v>
      </c>
      <c r="C1701" s="85">
        <v>2</v>
      </c>
      <c r="D1701" s="118">
        <v>0</v>
      </c>
      <c r="E1701" s="118">
        <v>1.2304489213782739</v>
      </c>
      <c r="F1701" s="85" t="s">
        <v>3922</v>
      </c>
      <c r="G1701" s="85" t="b">
        <v>0</v>
      </c>
      <c r="H1701" s="85" t="b">
        <v>0</v>
      </c>
      <c r="I1701" s="85" t="b">
        <v>0</v>
      </c>
      <c r="J1701" s="85" t="b">
        <v>0</v>
      </c>
      <c r="K1701" s="85" t="b">
        <v>0</v>
      </c>
      <c r="L1701" s="85" t="b">
        <v>0</v>
      </c>
    </row>
    <row r="1702" spans="1:12" ht="15">
      <c r="A1702" s="85" t="s">
        <v>5406</v>
      </c>
      <c r="B1702" s="85" t="s">
        <v>4952</v>
      </c>
      <c r="C1702" s="85">
        <v>2</v>
      </c>
      <c r="D1702" s="118">
        <v>0</v>
      </c>
      <c r="E1702" s="118">
        <v>1.2304489213782739</v>
      </c>
      <c r="F1702" s="85" t="s">
        <v>3922</v>
      </c>
      <c r="G1702" s="85" t="b">
        <v>0</v>
      </c>
      <c r="H1702" s="85" t="b">
        <v>0</v>
      </c>
      <c r="I1702" s="85" t="b">
        <v>0</v>
      </c>
      <c r="J1702" s="85" t="b">
        <v>0</v>
      </c>
      <c r="K1702" s="85" t="b">
        <v>0</v>
      </c>
      <c r="L1702" s="85" t="b">
        <v>0</v>
      </c>
    </row>
    <row r="1703" spans="1:12" ht="15">
      <c r="A1703" s="85" t="s">
        <v>4952</v>
      </c>
      <c r="B1703" s="85" t="s">
        <v>5407</v>
      </c>
      <c r="C1703" s="85">
        <v>2</v>
      </c>
      <c r="D1703" s="118">
        <v>0</v>
      </c>
      <c r="E1703" s="118">
        <v>1.2304489213782739</v>
      </c>
      <c r="F1703" s="85" t="s">
        <v>3922</v>
      </c>
      <c r="G1703" s="85" t="b">
        <v>0</v>
      </c>
      <c r="H1703" s="85" t="b">
        <v>0</v>
      </c>
      <c r="I1703" s="85" t="b">
        <v>0</v>
      </c>
      <c r="J1703" s="85" t="b">
        <v>0</v>
      </c>
      <c r="K1703" s="85" t="b">
        <v>0</v>
      </c>
      <c r="L1703" s="85" t="b">
        <v>0</v>
      </c>
    </row>
    <row r="1704" spans="1:12" ht="15">
      <c r="A1704" s="85" t="s">
        <v>5407</v>
      </c>
      <c r="B1704" s="85" t="s">
        <v>4998</v>
      </c>
      <c r="C1704" s="85">
        <v>2</v>
      </c>
      <c r="D1704" s="118">
        <v>0</v>
      </c>
      <c r="E1704" s="118">
        <v>1.2304489213782739</v>
      </c>
      <c r="F1704" s="85" t="s">
        <v>3922</v>
      </c>
      <c r="G1704" s="85" t="b">
        <v>0</v>
      </c>
      <c r="H1704" s="85" t="b">
        <v>0</v>
      </c>
      <c r="I1704" s="85" t="b">
        <v>0</v>
      </c>
      <c r="J1704" s="85" t="b">
        <v>1</v>
      </c>
      <c r="K1704" s="85" t="b">
        <v>0</v>
      </c>
      <c r="L1704" s="85" t="b">
        <v>0</v>
      </c>
    </row>
    <row r="1705" spans="1:12" ht="15">
      <c r="A1705" s="85" t="s">
        <v>4998</v>
      </c>
      <c r="B1705" s="85" t="s">
        <v>4100</v>
      </c>
      <c r="C1705" s="85">
        <v>2</v>
      </c>
      <c r="D1705" s="118">
        <v>0</v>
      </c>
      <c r="E1705" s="118">
        <v>1.2304489213782739</v>
      </c>
      <c r="F1705" s="85" t="s">
        <v>3922</v>
      </c>
      <c r="G1705" s="85" t="b">
        <v>1</v>
      </c>
      <c r="H1705" s="85" t="b">
        <v>0</v>
      </c>
      <c r="I1705" s="85" t="b">
        <v>0</v>
      </c>
      <c r="J1705" s="85" t="b">
        <v>0</v>
      </c>
      <c r="K1705" s="85" t="b">
        <v>0</v>
      </c>
      <c r="L1705" s="85" t="b">
        <v>0</v>
      </c>
    </row>
    <row r="1706" spans="1:12" ht="15">
      <c r="A1706" s="85" t="s">
        <v>4100</v>
      </c>
      <c r="B1706" s="85" t="s">
        <v>5065</v>
      </c>
      <c r="C1706" s="85">
        <v>2</v>
      </c>
      <c r="D1706" s="118">
        <v>0</v>
      </c>
      <c r="E1706" s="118">
        <v>1.2304489213782739</v>
      </c>
      <c r="F1706" s="85" t="s">
        <v>3922</v>
      </c>
      <c r="G1706" s="85" t="b">
        <v>0</v>
      </c>
      <c r="H1706" s="85" t="b">
        <v>0</v>
      </c>
      <c r="I1706" s="85" t="b">
        <v>0</v>
      </c>
      <c r="J1706" s="85" t="b">
        <v>1</v>
      </c>
      <c r="K1706" s="85" t="b">
        <v>0</v>
      </c>
      <c r="L1706" s="85" t="b">
        <v>0</v>
      </c>
    </row>
    <row r="1707" spans="1:12" ht="15">
      <c r="A1707" s="85" t="s">
        <v>5065</v>
      </c>
      <c r="B1707" s="85" t="s">
        <v>5408</v>
      </c>
      <c r="C1707" s="85">
        <v>2</v>
      </c>
      <c r="D1707" s="118">
        <v>0</v>
      </c>
      <c r="E1707" s="118">
        <v>1.2304489213782739</v>
      </c>
      <c r="F1707" s="85" t="s">
        <v>3922</v>
      </c>
      <c r="G1707" s="85" t="b">
        <v>1</v>
      </c>
      <c r="H1707" s="85" t="b">
        <v>0</v>
      </c>
      <c r="I1707" s="85" t="b">
        <v>0</v>
      </c>
      <c r="J1707" s="85" t="b">
        <v>0</v>
      </c>
      <c r="K1707" s="85" t="b">
        <v>0</v>
      </c>
      <c r="L1707" s="85" t="b">
        <v>0</v>
      </c>
    </row>
    <row r="1708" spans="1:12" ht="15">
      <c r="A1708" s="85" t="s">
        <v>5423</v>
      </c>
      <c r="B1708" s="85" t="s">
        <v>4922</v>
      </c>
      <c r="C1708" s="85">
        <v>2</v>
      </c>
      <c r="D1708" s="118">
        <v>0</v>
      </c>
      <c r="E1708" s="118">
        <v>1.161368002234975</v>
      </c>
      <c r="F1708" s="85" t="s">
        <v>3923</v>
      </c>
      <c r="G1708" s="85" t="b">
        <v>0</v>
      </c>
      <c r="H1708" s="85" t="b">
        <v>0</v>
      </c>
      <c r="I1708" s="85" t="b">
        <v>0</v>
      </c>
      <c r="J1708" s="85" t="b">
        <v>0</v>
      </c>
      <c r="K1708" s="85" t="b">
        <v>0</v>
      </c>
      <c r="L1708" s="85" t="b">
        <v>0</v>
      </c>
    </row>
    <row r="1709" spans="1:12" ht="15">
      <c r="A1709" s="85" t="s">
        <v>4922</v>
      </c>
      <c r="B1709" s="85" t="s">
        <v>5187</v>
      </c>
      <c r="C1709" s="85">
        <v>2</v>
      </c>
      <c r="D1709" s="118">
        <v>0</v>
      </c>
      <c r="E1709" s="118">
        <v>1.161368002234975</v>
      </c>
      <c r="F1709" s="85" t="s">
        <v>3923</v>
      </c>
      <c r="G1709" s="85" t="b">
        <v>0</v>
      </c>
      <c r="H1709" s="85" t="b">
        <v>0</v>
      </c>
      <c r="I1709" s="85" t="b">
        <v>0</v>
      </c>
      <c r="J1709" s="85" t="b">
        <v>0</v>
      </c>
      <c r="K1709" s="85" t="b">
        <v>0</v>
      </c>
      <c r="L1709" s="85" t="b">
        <v>0</v>
      </c>
    </row>
    <row r="1710" spans="1:12" ht="15">
      <c r="A1710" s="85" t="s">
        <v>5187</v>
      </c>
      <c r="B1710" s="85" t="s">
        <v>5026</v>
      </c>
      <c r="C1710" s="85">
        <v>2</v>
      </c>
      <c r="D1710" s="118">
        <v>0</v>
      </c>
      <c r="E1710" s="118">
        <v>1.161368002234975</v>
      </c>
      <c r="F1710" s="85" t="s">
        <v>3923</v>
      </c>
      <c r="G1710" s="85" t="b">
        <v>0</v>
      </c>
      <c r="H1710" s="85" t="b">
        <v>0</v>
      </c>
      <c r="I1710" s="85" t="b">
        <v>0</v>
      </c>
      <c r="J1710" s="85" t="b">
        <v>0</v>
      </c>
      <c r="K1710" s="85" t="b">
        <v>0</v>
      </c>
      <c r="L1710" s="85" t="b">
        <v>0</v>
      </c>
    </row>
    <row r="1711" spans="1:12" ht="15">
      <c r="A1711" s="85" t="s">
        <v>5026</v>
      </c>
      <c r="B1711" s="85" t="s">
        <v>4907</v>
      </c>
      <c r="C1711" s="85">
        <v>2</v>
      </c>
      <c r="D1711" s="118">
        <v>0</v>
      </c>
      <c r="E1711" s="118">
        <v>1.161368002234975</v>
      </c>
      <c r="F1711" s="85" t="s">
        <v>3923</v>
      </c>
      <c r="G1711" s="85" t="b">
        <v>0</v>
      </c>
      <c r="H1711" s="85" t="b">
        <v>0</v>
      </c>
      <c r="I1711" s="85" t="b">
        <v>0</v>
      </c>
      <c r="J1711" s="85" t="b">
        <v>0</v>
      </c>
      <c r="K1711" s="85" t="b">
        <v>0</v>
      </c>
      <c r="L1711" s="85" t="b">
        <v>0</v>
      </c>
    </row>
    <row r="1712" spans="1:12" ht="15">
      <c r="A1712" s="85" t="s">
        <v>4907</v>
      </c>
      <c r="B1712" s="85" t="s">
        <v>910</v>
      </c>
      <c r="C1712" s="85">
        <v>2</v>
      </c>
      <c r="D1712" s="118">
        <v>0</v>
      </c>
      <c r="E1712" s="118">
        <v>1.161368002234975</v>
      </c>
      <c r="F1712" s="85" t="s">
        <v>3923</v>
      </c>
      <c r="G1712" s="85" t="b">
        <v>0</v>
      </c>
      <c r="H1712" s="85" t="b">
        <v>0</v>
      </c>
      <c r="I1712" s="85" t="b">
        <v>0</v>
      </c>
      <c r="J1712" s="85" t="b">
        <v>0</v>
      </c>
      <c r="K1712" s="85" t="b">
        <v>0</v>
      </c>
      <c r="L1712" s="85" t="b">
        <v>0</v>
      </c>
    </row>
    <row r="1713" spans="1:12" ht="15">
      <c r="A1713" s="85" t="s">
        <v>910</v>
      </c>
      <c r="B1713" s="85" t="s">
        <v>5147</v>
      </c>
      <c r="C1713" s="85">
        <v>2</v>
      </c>
      <c r="D1713" s="118">
        <v>0</v>
      </c>
      <c r="E1713" s="118">
        <v>1.161368002234975</v>
      </c>
      <c r="F1713" s="85" t="s">
        <v>3923</v>
      </c>
      <c r="G1713" s="85" t="b">
        <v>0</v>
      </c>
      <c r="H1713" s="85" t="b">
        <v>0</v>
      </c>
      <c r="I1713" s="85" t="b">
        <v>0</v>
      </c>
      <c r="J1713" s="85" t="b">
        <v>0</v>
      </c>
      <c r="K1713" s="85" t="b">
        <v>0</v>
      </c>
      <c r="L1713" s="85" t="b">
        <v>0</v>
      </c>
    </row>
    <row r="1714" spans="1:12" ht="15">
      <c r="A1714" s="85" t="s">
        <v>5147</v>
      </c>
      <c r="B1714" s="85" t="s">
        <v>5424</v>
      </c>
      <c r="C1714" s="85">
        <v>2</v>
      </c>
      <c r="D1714" s="118">
        <v>0</v>
      </c>
      <c r="E1714" s="118">
        <v>1.161368002234975</v>
      </c>
      <c r="F1714" s="85" t="s">
        <v>3923</v>
      </c>
      <c r="G1714" s="85" t="b">
        <v>0</v>
      </c>
      <c r="H1714" s="85" t="b">
        <v>0</v>
      </c>
      <c r="I1714" s="85" t="b">
        <v>0</v>
      </c>
      <c r="J1714" s="85" t="b">
        <v>0</v>
      </c>
      <c r="K1714" s="85" t="b">
        <v>0</v>
      </c>
      <c r="L1714" s="85" t="b">
        <v>0</v>
      </c>
    </row>
    <row r="1715" spans="1:12" ht="15">
      <c r="A1715" s="85" t="s">
        <v>5424</v>
      </c>
      <c r="B1715" s="85" t="s">
        <v>5425</v>
      </c>
      <c r="C1715" s="85">
        <v>2</v>
      </c>
      <c r="D1715" s="118">
        <v>0</v>
      </c>
      <c r="E1715" s="118">
        <v>1.161368002234975</v>
      </c>
      <c r="F1715" s="85" t="s">
        <v>3923</v>
      </c>
      <c r="G1715" s="85" t="b">
        <v>0</v>
      </c>
      <c r="H1715" s="85" t="b">
        <v>0</v>
      </c>
      <c r="I1715" s="85" t="b">
        <v>0</v>
      </c>
      <c r="J1715" s="85" t="b">
        <v>0</v>
      </c>
      <c r="K1715" s="85" t="b">
        <v>0</v>
      </c>
      <c r="L1715" s="85" t="b">
        <v>0</v>
      </c>
    </row>
    <row r="1716" spans="1:12" ht="15">
      <c r="A1716" s="85" t="s">
        <v>5431</v>
      </c>
      <c r="B1716" s="85" t="s">
        <v>5432</v>
      </c>
      <c r="C1716" s="85">
        <v>2</v>
      </c>
      <c r="D1716" s="118">
        <v>0</v>
      </c>
      <c r="E1716" s="118">
        <v>1.0969100130080565</v>
      </c>
      <c r="F1716" s="85" t="s">
        <v>3924</v>
      </c>
      <c r="G1716" s="85" t="b">
        <v>0</v>
      </c>
      <c r="H1716" s="85" t="b">
        <v>0</v>
      </c>
      <c r="I1716" s="85" t="b">
        <v>0</v>
      </c>
      <c r="J1716" s="85" t="b">
        <v>0</v>
      </c>
      <c r="K1716" s="85" t="b">
        <v>0</v>
      </c>
      <c r="L1716" s="85" t="b">
        <v>0</v>
      </c>
    </row>
    <row r="1717" spans="1:12" ht="15">
      <c r="A1717" s="85" t="s">
        <v>5432</v>
      </c>
      <c r="B1717" s="85" t="s">
        <v>5433</v>
      </c>
      <c r="C1717" s="85">
        <v>2</v>
      </c>
      <c r="D1717" s="118">
        <v>0</v>
      </c>
      <c r="E1717" s="118">
        <v>1.0969100130080565</v>
      </c>
      <c r="F1717" s="85" t="s">
        <v>3924</v>
      </c>
      <c r="G1717" s="85" t="b">
        <v>0</v>
      </c>
      <c r="H1717" s="85" t="b">
        <v>0</v>
      </c>
      <c r="I1717" s="85" t="b">
        <v>0</v>
      </c>
      <c r="J1717" s="85" t="b">
        <v>0</v>
      </c>
      <c r="K1717" s="85" t="b">
        <v>0</v>
      </c>
      <c r="L1717" s="85" t="b">
        <v>0</v>
      </c>
    </row>
    <row r="1718" spans="1:12" ht="15">
      <c r="A1718" s="85" t="s">
        <v>5433</v>
      </c>
      <c r="B1718" s="85" t="s">
        <v>5434</v>
      </c>
      <c r="C1718" s="85">
        <v>2</v>
      </c>
      <c r="D1718" s="118">
        <v>0</v>
      </c>
      <c r="E1718" s="118">
        <v>1.0969100130080565</v>
      </c>
      <c r="F1718" s="85" t="s">
        <v>3924</v>
      </c>
      <c r="G1718" s="85" t="b">
        <v>0</v>
      </c>
      <c r="H1718" s="85" t="b">
        <v>0</v>
      </c>
      <c r="I1718" s="85" t="b">
        <v>0</v>
      </c>
      <c r="J1718" s="85" t="b">
        <v>0</v>
      </c>
      <c r="K1718" s="85" t="b">
        <v>0</v>
      </c>
      <c r="L1718" s="85" t="b">
        <v>0</v>
      </c>
    </row>
    <row r="1719" spans="1:12" ht="15">
      <c r="A1719" s="85" t="s">
        <v>5434</v>
      </c>
      <c r="B1719" s="85" t="s">
        <v>4847</v>
      </c>
      <c r="C1719" s="85">
        <v>2</v>
      </c>
      <c r="D1719" s="118">
        <v>0</v>
      </c>
      <c r="E1719" s="118">
        <v>1.0969100130080565</v>
      </c>
      <c r="F1719" s="85" t="s">
        <v>3924</v>
      </c>
      <c r="G1719" s="85" t="b">
        <v>0</v>
      </c>
      <c r="H1719" s="85" t="b">
        <v>0</v>
      </c>
      <c r="I1719" s="85" t="b">
        <v>0</v>
      </c>
      <c r="J1719" s="85" t="b">
        <v>0</v>
      </c>
      <c r="K1719" s="85" t="b">
        <v>0</v>
      </c>
      <c r="L1719" s="85" t="b">
        <v>0</v>
      </c>
    </row>
    <row r="1720" spans="1:12" ht="15">
      <c r="A1720" s="85" t="s">
        <v>4847</v>
      </c>
      <c r="B1720" s="85" t="s">
        <v>5435</v>
      </c>
      <c r="C1720" s="85">
        <v>2</v>
      </c>
      <c r="D1720" s="118">
        <v>0</v>
      </c>
      <c r="E1720" s="118">
        <v>1.0969100130080565</v>
      </c>
      <c r="F1720" s="85" t="s">
        <v>3924</v>
      </c>
      <c r="G1720" s="85" t="b">
        <v>0</v>
      </c>
      <c r="H1720" s="85" t="b">
        <v>0</v>
      </c>
      <c r="I1720" s="85" t="b">
        <v>0</v>
      </c>
      <c r="J1720" s="85" t="b">
        <v>1</v>
      </c>
      <c r="K1720" s="85" t="b">
        <v>0</v>
      </c>
      <c r="L1720" s="85" t="b">
        <v>0</v>
      </c>
    </row>
    <row r="1721" spans="1:12" ht="15">
      <c r="A1721" s="85" t="s">
        <v>5435</v>
      </c>
      <c r="B1721" s="85" t="s">
        <v>5436</v>
      </c>
      <c r="C1721" s="85">
        <v>2</v>
      </c>
      <c r="D1721" s="118">
        <v>0</v>
      </c>
      <c r="E1721" s="118">
        <v>1.0969100130080565</v>
      </c>
      <c r="F1721" s="85" t="s">
        <v>3924</v>
      </c>
      <c r="G1721" s="85" t="b">
        <v>1</v>
      </c>
      <c r="H1721" s="85" t="b">
        <v>0</v>
      </c>
      <c r="I1721" s="85" t="b">
        <v>0</v>
      </c>
      <c r="J1721" s="85" t="b">
        <v>0</v>
      </c>
      <c r="K1721" s="85" t="b">
        <v>0</v>
      </c>
      <c r="L1721" s="85" t="b">
        <v>0</v>
      </c>
    </row>
    <row r="1722" spans="1:12" ht="15">
      <c r="A1722" s="85" t="s">
        <v>5436</v>
      </c>
      <c r="B1722" s="85" t="s">
        <v>4948</v>
      </c>
      <c r="C1722" s="85">
        <v>2</v>
      </c>
      <c r="D1722" s="118">
        <v>0</v>
      </c>
      <c r="E1722" s="118">
        <v>1.0969100130080565</v>
      </c>
      <c r="F1722" s="85" t="s">
        <v>3924</v>
      </c>
      <c r="G1722" s="85" t="b">
        <v>0</v>
      </c>
      <c r="H1722" s="85" t="b">
        <v>0</v>
      </c>
      <c r="I1722" s="85" t="b">
        <v>0</v>
      </c>
      <c r="J1722" s="85" t="b">
        <v>0</v>
      </c>
      <c r="K1722" s="85" t="b">
        <v>0</v>
      </c>
      <c r="L1722" s="85" t="b">
        <v>0</v>
      </c>
    </row>
    <row r="1723" spans="1:12" ht="15">
      <c r="A1723" s="85" t="s">
        <v>4948</v>
      </c>
      <c r="B1723" s="85" t="s">
        <v>4864</v>
      </c>
      <c r="C1723" s="85">
        <v>2</v>
      </c>
      <c r="D1723" s="118">
        <v>0</v>
      </c>
      <c r="E1723" s="118">
        <v>1.0969100130080565</v>
      </c>
      <c r="F1723" s="85" t="s">
        <v>3924</v>
      </c>
      <c r="G1723" s="85" t="b">
        <v>0</v>
      </c>
      <c r="H1723" s="85" t="b">
        <v>0</v>
      </c>
      <c r="I1723" s="85" t="b">
        <v>0</v>
      </c>
      <c r="J1723" s="85" t="b">
        <v>0</v>
      </c>
      <c r="K1723" s="85" t="b">
        <v>0</v>
      </c>
      <c r="L1723" s="85" t="b">
        <v>0</v>
      </c>
    </row>
    <row r="1724" spans="1:12" ht="15">
      <c r="A1724" s="85" t="s">
        <v>4864</v>
      </c>
      <c r="B1724" s="85" t="s">
        <v>5012</v>
      </c>
      <c r="C1724" s="85">
        <v>2</v>
      </c>
      <c r="D1724" s="118">
        <v>0</v>
      </c>
      <c r="E1724" s="118">
        <v>1.0969100130080565</v>
      </c>
      <c r="F1724" s="85" t="s">
        <v>3924</v>
      </c>
      <c r="G1724" s="85" t="b">
        <v>0</v>
      </c>
      <c r="H1724" s="85" t="b">
        <v>0</v>
      </c>
      <c r="I1724" s="85" t="b">
        <v>0</v>
      </c>
      <c r="J1724" s="85" t="b">
        <v>0</v>
      </c>
      <c r="K1724" s="85" t="b">
        <v>0</v>
      </c>
      <c r="L1724" s="85" t="b">
        <v>0</v>
      </c>
    </row>
    <row r="1725" spans="1:12" ht="15">
      <c r="A1725" s="85" t="s">
        <v>5014</v>
      </c>
      <c r="B1725" s="85" t="s">
        <v>5015</v>
      </c>
      <c r="C1725" s="85">
        <v>2</v>
      </c>
      <c r="D1725" s="118">
        <v>0</v>
      </c>
      <c r="E1725" s="118">
        <v>1.2304489213782739</v>
      </c>
      <c r="F1725" s="85" t="s">
        <v>3928</v>
      </c>
      <c r="G1725" s="85" t="b">
        <v>0</v>
      </c>
      <c r="H1725" s="85" t="b">
        <v>0</v>
      </c>
      <c r="I1725" s="85" t="b">
        <v>0</v>
      </c>
      <c r="J1725" s="85" t="b">
        <v>0</v>
      </c>
      <c r="K1725" s="85" t="b">
        <v>0</v>
      </c>
      <c r="L1725" s="85" t="b">
        <v>0</v>
      </c>
    </row>
    <row r="1726" spans="1:12" ht="15">
      <c r="A1726" s="85" t="s">
        <v>5015</v>
      </c>
      <c r="B1726" s="85" t="s">
        <v>4054</v>
      </c>
      <c r="C1726" s="85">
        <v>2</v>
      </c>
      <c r="D1726" s="118">
        <v>0</v>
      </c>
      <c r="E1726" s="118">
        <v>0.9294189257142927</v>
      </c>
      <c r="F1726" s="85" t="s">
        <v>3928</v>
      </c>
      <c r="G1726" s="85" t="b">
        <v>0</v>
      </c>
      <c r="H1726" s="85" t="b">
        <v>0</v>
      </c>
      <c r="I1726" s="85" t="b">
        <v>0</v>
      </c>
      <c r="J1726" s="85" t="b">
        <v>0</v>
      </c>
      <c r="K1726" s="85" t="b">
        <v>0</v>
      </c>
      <c r="L1726" s="85" t="b">
        <v>0</v>
      </c>
    </row>
    <row r="1727" spans="1:12" ht="15">
      <c r="A1727" s="85" t="s">
        <v>4054</v>
      </c>
      <c r="B1727" s="85" t="s">
        <v>5016</v>
      </c>
      <c r="C1727" s="85">
        <v>2</v>
      </c>
      <c r="D1727" s="118">
        <v>0</v>
      </c>
      <c r="E1727" s="118">
        <v>0.9294189257142927</v>
      </c>
      <c r="F1727" s="85" t="s">
        <v>3928</v>
      </c>
      <c r="G1727" s="85" t="b">
        <v>0</v>
      </c>
      <c r="H1727" s="85" t="b">
        <v>0</v>
      </c>
      <c r="I1727" s="85" t="b">
        <v>0</v>
      </c>
      <c r="J1727" s="85" t="b">
        <v>0</v>
      </c>
      <c r="K1727" s="85" t="b">
        <v>0</v>
      </c>
      <c r="L1727" s="85" t="b">
        <v>0</v>
      </c>
    </row>
    <row r="1728" spans="1:12" ht="15">
      <c r="A1728" s="85" t="s">
        <v>5016</v>
      </c>
      <c r="B1728" s="85" t="s">
        <v>4954</v>
      </c>
      <c r="C1728" s="85">
        <v>2</v>
      </c>
      <c r="D1728" s="118">
        <v>0</v>
      </c>
      <c r="E1728" s="118">
        <v>1.2304489213782739</v>
      </c>
      <c r="F1728" s="85" t="s">
        <v>3928</v>
      </c>
      <c r="G1728" s="85" t="b">
        <v>0</v>
      </c>
      <c r="H1728" s="85" t="b">
        <v>0</v>
      </c>
      <c r="I1728" s="85" t="b">
        <v>0</v>
      </c>
      <c r="J1728" s="85" t="b">
        <v>0</v>
      </c>
      <c r="K1728" s="85" t="b">
        <v>1</v>
      </c>
      <c r="L1728" s="85" t="b">
        <v>0</v>
      </c>
    </row>
    <row r="1729" spans="1:12" ht="15">
      <c r="A1729" s="85" t="s">
        <v>4954</v>
      </c>
      <c r="B1729" s="85" t="s">
        <v>4866</v>
      </c>
      <c r="C1729" s="85">
        <v>2</v>
      </c>
      <c r="D1729" s="118">
        <v>0</v>
      </c>
      <c r="E1729" s="118">
        <v>1.0543576623225925</v>
      </c>
      <c r="F1729" s="85" t="s">
        <v>3928</v>
      </c>
      <c r="G1729" s="85" t="b">
        <v>0</v>
      </c>
      <c r="H1729" s="85" t="b">
        <v>1</v>
      </c>
      <c r="I1729" s="85" t="b">
        <v>0</v>
      </c>
      <c r="J1729" s="85" t="b">
        <v>0</v>
      </c>
      <c r="K1729" s="85" t="b">
        <v>0</v>
      </c>
      <c r="L1729" s="85" t="b">
        <v>0</v>
      </c>
    </row>
    <row r="1730" spans="1:12" ht="15">
      <c r="A1730" s="85" t="s">
        <v>4866</v>
      </c>
      <c r="B1730" s="85" t="s">
        <v>5017</v>
      </c>
      <c r="C1730" s="85">
        <v>2</v>
      </c>
      <c r="D1730" s="118">
        <v>0</v>
      </c>
      <c r="E1730" s="118">
        <v>1.0543576623225925</v>
      </c>
      <c r="F1730" s="85" t="s">
        <v>3928</v>
      </c>
      <c r="G1730" s="85" t="b">
        <v>0</v>
      </c>
      <c r="H1730" s="85" t="b">
        <v>0</v>
      </c>
      <c r="I1730" s="85" t="b">
        <v>0</v>
      </c>
      <c r="J1730" s="85" t="b">
        <v>0</v>
      </c>
      <c r="K1730" s="85" t="b">
        <v>0</v>
      </c>
      <c r="L1730" s="85" t="b">
        <v>0</v>
      </c>
    </row>
    <row r="1731" spans="1:12" ht="15">
      <c r="A1731" s="85" t="s">
        <v>5017</v>
      </c>
      <c r="B1731" s="85" t="s">
        <v>4925</v>
      </c>
      <c r="C1731" s="85">
        <v>2</v>
      </c>
      <c r="D1731" s="118">
        <v>0</v>
      </c>
      <c r="E1731" s="118">
        <v>1.2304489213782739</v>
      </c>
      <c r="F1731" s="85" t="s">
        <v>3928</v>
      </c>
      <c r="G1731" s="85" t="b">
        <v>0</v>
      </c>
      <c r="H1731" s="85" t="b">
        <v>0</v>
      </c>
      <c r="I1731" s="85" t="b">
        <v>0</v>
      </c>
      <c r="J1731" s="85" t="b">
        <v>0</v>
      </c>
      <c r="K1731" s="85" t="b">
        <v>0</v>
      </c>
      <c r="L1731" s="85" t="b">
        <v>0</v>
      </c>
    </row>
    <row r="1732" spans="1:12" ht="15">
      <c r="A1732" s="85" t="s">
        <v>4925</v>
      </c>
      <c r="B1732" s="85" t="s">
        <v>4054</v>
      </c>
      <c r="C1732" s="85">
        <v>2</v>
      </c>
      <c r="D1732" s="118">
        <v>0</v>
      </c>
      <c r="E1732" s="118">
        <v>0.9294189257142927</v>
      </c>
      <c r="F1732" s="85" t="s">
        <v>3928</v>
      </c>
      <c r="G1732" s="85" t="b">
        <v>0</v>
      </c>
      <c r="H1732" s="85" t="b">
        <v>0</v>
      </c>
      <c r="I1732" s="85" t="b">
        <v>0</v>
      </c>
      <c r="J1732" s="85" t="b">
        <v>0</v>
      </c>
      <c r="K1732" s="85" t="b">
        <v>0</v>
      </c>
      <c r="L1732" s="85" t="b">
        <v>0</v>
      </c>
    </row>
    <row r="1733" spans="1:12" ht="15">
      <c r="A1733" s="85" t="s">
        <v>4054</v>
      </c>
      <c r="B1733" s="85" t="s">
        <v>5018</v>
      </c>
      <c r="C1733" s="85">
        <v>2</v>
      </c>
      <c r="D1733" s="118">
        <v>0</v>
      </c>
      <c r="E1733" s="118">
        <v>0.9294189257142927</v>
      </c>
      <c r="F1733" s="85" t="s">
        <v>3928</v>
      </c>
      <c r="G1733" s="85" t="b">
        <v>0</v>
      </c>
      <c r="H1733" s="85" t="b">
        <v>0</v>
      </c>
      <c r="I1733" s="85" t="b">
        <v>0</v>
      </c>
      <c r="J1733" s="85" t="b">
        <v>0</v>
      </c>
      <c r="K1733" s="85" t="b">
        <v>0</v>
      </c>
      <c r="L1733" s="85" t="b">
        <v>0</v>
      </c>
    </row>
    <row r="1734" spans="1:12" ht="15">
      <c r="A1734" s="85" t="s">
        <v>5018</v>
      </c>
      <c r="B1734" s="85" t="s">
        <v>4955</v>
      </c>
      <c r="C1734" s="85">
        <v>2</v>
      </c>
      <c r="D1734" s="118">
        <v>0</v>
      </c>
      <c r="E1734" s="118">
        <v>1.2304489213782739</v>
      </c>
      <c r="F1734" s="85" t="s">
        <v>3928</v>
      </c>
      <c r="G1734" s="85" t="b">
        <v>0</v>
      </c>
      <c r="H1734" s="85" t="b">
        <v>0</v>
      </c>
      <c r="I1734" s="85" t="b">
        <v>0</v>
      </c>
      <c r="J1734" s="85" t="b">
        <v>0</v>
      </c>
      <c r="K1734" s="85" t="b">
        <v>0</v>
      </c>
      <c r="L1734" s="85" t="b">
        <v>0</v>
      </c>
    </row>
    <row r="1735" spans="1:12" ht="15">
      <c r="A1735" s="85" t="s">
        <v>4955</v>
      </c>
      <c r="B1735" s="85" t="s">
        <v>4962</v>
      </c>
      <c r="C1735" s="85">
        <v>2</v>
      </c>
      <c r="D1735" s="118">
        <v>0</v>
      </c>
      <c r="E1735" s="118">
        <v>1.2304489213782739</v>
      </c>
      <c r="F1735" s="85" t="s">
        <v>3928</v>
      </c>
      <c r="G1735" s="85" t="b">
        <v>0</v>
      </c>
      <c r="H1735" s="85" t="b">
        <v>0</v>
      </c>
      <c r="I1735" s="85" t="b">
        <v>0</v>
      </c>
      <c r="J1735" s="85" t="b">
        <v>0</v>
      </c>
      <c r="K1735" s="85" t="b">
        <v>0</v>
      </c>
      <c r="L1735" s="85" t="b">
        <v>0</v>
      </c>
    </row>
    <row r="1736" spans="1:12" ht="15">
      <c r="A1736" s="85" t="s">
        <v>910</v>
      </c>
      <c r="B1736" s="85" t="s">
        <v>5461</v>
      </c>
      <c r="C1736" s="85">
        <v>2</v>
      </c>
      <c r="D1736" s="118">
        <v>0</v>
      </c>
      <c r="E1736" s="118">
        <v>1.146128035678238</v>
      </c>
      <c r="F1736" s="85" t="s">
        <v>3929</v>
      </c>
      <c r="G1736" s="85" t="b">
        <v>0</v>
      </c>
      <c r="H1736" s="85" t="b">
        <v>0</v>
      </c>
      <c r="I1736" s="85" t="b">
        <v>0</v>
      </c>
      <c r="J1736" s="85" t="b">
        <v>0</v>
      </c>
      <c r="K1736" s="85" t="b">
        <v>0</v>
      </c>
      <c r="L1736" s="85" t="b">
        <v>0</v>
      </c>
    </row>
    <row r="1737" spans="1:12" ht="15">
      <c r="A1737" s="85" t="s">
        <v>5461</v>
      </c>
      <c r="B1737" s="85" t="s">
        <v>4086</v>
      </c>
      <c r="C1737" s="85">
        <v>2</v>
      </c>
      <c r="D1737" s="118">
        <v>0</v>
      </c>
      <c r="E1737" s="118">
        <v>1.146128035678238</v>
      </c>
      <c r="F1737" s="85" t="s">
        <v>3929</v>
      </c>
      <c r="G1737" s="85" t="b">
        <v>0</v>
      </c>
      <c r="H1737" s="85" t="b">
        <v>0</v>
      </c>
      <c r="I1737" s="85" t="b">
        <v>0</v>
      </c>
      <c r="J1737" s="85" t="b">
        <v>0</v>
      </c>
      <c r="K1737" s="85" t="b">
        <v>0</v>
      </c>
      <c r="L1737" s="85" t="b">
        <v>0</v>
      </c>
    </row>
    <row r="1738" spans="1:12" ht="15">
      <c r="A1738" s="85" t="s">
        <v>4086</v>
      </c>
      <c r="B1738" s="85" t="s">
        <v>5462</v>
      </c>
      <c r="C1738" s="85">
        <v>2</v>
      </c>
      <c r="D1738" s="118">
        <v>0</v>
      </c>
      <c r="E1738" s="118">
        <v>1.146128035678238</v>
      </c>
      <c r="F1738" s="85" t="s">
        <v>3929</v>
      </c>
      <c r="G1738" s="85" t="b">
        <v>0</v>
      </c>
      <c r="H1738" s="85" t="b">
        <v>0</v>
      </c>
      <c r="I1738" s="85" t="b">
        <v>0</v>
      </c>
      <c r="J1738" s="85" t="b">
        <v>0</v>
      </c>
      <c r="K1738" s="85" t="b">
        <v>0</v>
      </c>
      <c r="L1738" s="85" t="b">
        <v>0</v>
      </c>
    </row>
    <row r="1739" spans="1:12" ht="15">
      <c r="A1739" s="85" t="s">
        <v>5462</v>
      </c>
      <c r="B1739" s="85" t="s">
        <v>5046</v>
      </c>
      <c r="C1739" s="85">
        <v>2</v>
      </c>
      <c r="D1739" s="118">
        <v>0</v>
      </c>
      <c r="E1739" s="118">
        <v>1.146128035678238</v>
      </c>
      <c r="F1739" s="85" t="s">
        <v>3929</v>
      </c>
      <c r="G1739" s="85" t="b">
        <v>0</v>
      </c>
      <c r="H1739" s="85" t="b">
        <v>0</v>
      </c>
      <c r="I1739" s="85" t="b">
        <v>0</v>
      </c>
      <c r="J1739" s="85" t="b">
        <v>0</v>
      </c>
      <c r="K1739" s="85" t="b">
        <v>0</v>
      </c>
      <c r="L1739" s="85" t="b">
        <v>0</v>
      </c>
    </row>
    <row r="1740" spans="1:12" ht="15">
      <c r="A1740" s="85" t="s">
        <v>5046</v>
      </c>
      <c r="B1740" s="85" t="s">
        <v>5102</v>
      </c>
      <c r="C1740" s="85">
        <v>2</v>
      </c>
      <c r="D1740" s="118">
        <v>0</v>
      </c>
      <c r="E1740" s="118">
        <v>1.146128035678238</v>
      </c>
      <c r="F1740" s="85" t="s">
        <v>3929</v>
      </c>
      <c r="G1740" s="85" t="b">
        <v>0</v>
      </c>
      <c r="H1740" s="85" t="b">
        <v>0</v>
      </c>
      <c r="I1740" s="85" t="b">
        <v>0</v>
      </c>
      <c r="J1740" s="85" t="b">
        <v>0</v>
      </c>
      <c r="K1740" s="85" t="b">
        <v>0</v>
      </c>
      <c r="L1740" s="85" t="b">
        <v>0</v>
      </c>
    </row>
    <row r="1741" spans="1:12" ht="15">
      <c r="A1741" s="85" t="s">
        <v>5102</v>
      </c>
      <c r="B1741" s="85" t="s">
        <v>5463</v>
      </c>
      <c r="C1741" s="85">
        <v>2</v>
      </c>
      <c r="D1741" s="118">
        <v>0</v>
      </c>
      <c r="E1741" s="118">
        <v>1.146128035678238</v>
      </c>
      <c r="F1741" s="85" t="s">
        <v>3929</v>
      </c>
      <c r="G1741" s="85" t="b">
        <v>0</v>
      </c>
      <c r="H1741" s="85" t="b">
        <v>0</v>
      </c>
      <c r="I1741" s="85" t="b">
        <v>0</v>
      </c>
      <c r="J1741" s="85" t="b">
        <v>0</v>
      </c>
      <c r="K1741" s="85" t="b">
        <v>0</v>
      </c>
      <c r="L1741" s="85" t="b">
        <v>0</v>
      </c>
    </row>
    <row r="1742" spans="1:12" ht="15">
      <c r="A1742" s="85" t="s">
        <v>5463</v>
      </c>
      <c r="B1742" s="85" t="s">
        <v>4892</v>
      </c>
      <c r="C1742" s="85">
        <v>2</v>
      </c>
      <c r="D1742" s="118">
        <v>0</v>
      </c>
      <c r="E1742" s="118">
        <v>1.146128035678238</v>
      </c>
      <c r="F1742" s="85" t="s">
        <v>3929</v>
      </c>
      <c r="G1742" s="85" t="b">
        <v>0</v>
      </c>
      <c r="H1742" s="85" t="b">
        <v>0</v>
      </c>
      <c r="I1742" s="85" t="b">
        <v>0</v>
      </c>
      <c r="J1742" s="85" t="b">
        <v>0</v>
      </c>
      <c r="K1742" s="85" t="b">
        <v>0</v>
      </c>
      <c r="L1742" s="85" t="b">
        <v>0</v>
      </c>
    </row>
    <row r="1743" spans="1:12" ht="15">
      <c r="A1743" s="85" t="s">
        <v>4892</v>
      </c>
      <c r="B1743" s="85" t="s">
        <v>4853</v>
      </c>
      <c r="C1743" s="85">
        <v>2</v>
      </c>
      <c r="D1743" s="118">
        <v>0</v>
      </c>
      <c r="E1743" s="118">
        <v>1.146128035678238</v>
      </c>
      <c r="F1743" s="85" t="s">
        <v>3929</v>
      </c>
      <c r="G1743" s="85" t="b">
        <v>0</v>
      </c>
      <c r="H1743" s="85" t="b">
        <v>0</v>
      </c>
      <c r="I1743" s="85" t="b">
        <v>0</v>
      </c>
      <c r="J1743" s="85" t="b">
        <v>0</v>
      </c>
      <c r="K1743" s="85" t="b">
        <v>0</v>
      </c>
      <c r="L1743" s="85" t="b">
        <v>0</v>
      </c>
    </row>
    <row r="1744" spans="1:12" ht="15">
      <c r="A1744" s="85" t="s">
        <v>4853</v>
      </c>
      <c r="B1744" s="85" t="s">
        <v>4116</v>
      </c>
      <c r="C1744" s="85">
        <v>2</v>
      </c>
      <c r="D1744" s="118">
        <v>0</v>
      </c>
      <c r="E1744" s="118">
        <v>1.146128035678238</v>
      </c>
      <c r="F1744" s="85" t="s">
        <v>3929</v>
      </c>
      <c r="G1744" s="85" t="b">
        <v>0</v>
      </c>
      <c r="H1744" s="85" t="b">
        <v>0</v>
      </c>
      <c r="I1744" s="85" t="b">
        <v>0</v>
      </c>
      <c r="J1744" s="85" t="b">
        <v>0</v>
      </c>
      <c r="K1744" s="85" t="b">
        <v>0</v>
      </c>
      <c r="L1744" s="85" t="b">
        <v>0</v>
      </c>
    </row>
    <row r="1745" spans="1:12" ht="15">
      <c r="A1745" s="85" t="s">
        <v>4116</v>
      </c>
      <c r="B1745" s="85" t="s">
        <v>4855</v>
      </c>
      <c r="C1745" s="85">
        <v>2</v>
      </c>
      <c r="D1745" s="118">
        <v>0</v>
      </c>
      <c r="E1745" s="118">
        <v>1.146128035678238</v>
      </c>
      <c r="F1745" s="85" t="s">
        <v>3929</v>
      </c>
      <c r="G1745" s="85" t="b">
        <v>0</v>
      </c>
      <c r="H1745" s="85" t="b">
        <v>0</v>
      </c>
      <c r="I1745" s="85" t="b">
        <v>0</v>
      </c>
      <c r="J1745" s="85" t="b">
        <v>0</v>
      </c>
      <c r="K1745" s="85" t="b">
        <v>0</v>
      </c>
      <c r="L1745" s="85" t="b">
        <v>0</v>
      </c>
    </row>
    <row r="1746" spans="1:12" ht="15">
      <c r="A1746" s="85" t="s">
        <v>4855</v>
      </c>
      <c r="B1746" s="85" t="s">
        <v>4101</v>
      </c>
      <c r="C1746" s="85">
        <v>2</v>
      </c>
      <c r="D1746" s="118">
        <v>0</v>
      </c>
      <c r="E1746" s="118">
        <v>1.146128035678238</v>
      </c>
      <c r="F1746" s="85" t="s">
        <v>3929</v>
      </c>
      <c r="G1746" s="85" t="b">
        <v>0</v>
      </c>
      <c r="H1746" s="85" t="b">
        <v>0</v>
      </c>
      <c r="I1746" s="85" t="b">
        <v>0</v>
      </c>
      <c r="J1746" s="85" t="b">
        <v>0</v>
      </c>
      <c r="K1746" s="85" t="b">
        <v>0</v>
      </c>
      <c r="L1746" s="85" t="b">
        <v>0</v>
      </c>
    </row>
    <row r="1747" spans="1:12" ht="15">
      <c r="A1747" s="85" t="s">
        <v>4910</v>
      </c>
      <c r="B1747" s="85" t="s">
        <v>4130</v>
      </c>
      <c r="C1747" s="85">
        <v>2</v>
      </c>
      <c r="D1747" s="118">
        <v>0</v>
      </c>
      <c r="E1747" s="118">
        <v>0.9030899869919435</v>
      </c>
      <c r="F1747" s="85" t="s">
        <v>3931</v>
      </c>
      <c r="G1747" s="85" t="b">
        <v>0</v>
      </c>
      <c r="H1747" s="85" t="b">
        <v>0</v>
      </c>
      <c r="I1747" s="85" t="b">
        <v>0</v>
      </c>
      <c r="J1747" s="85" t="b">
        <v>0</v>
      </c>
      <c r="K1747" s="85" t="b">
        <v>0</v>
      </c>
      <c r="L1747" s="85" t="b">
        <v>0</v>
      </c>
    </row>
    <row r="1748" spans="1:12" ht="15">
      <c r="A1748" s="85" t="s">
        <v>4130</v>
      </c>
      <c r="B1748" s="85" t="s">
        <v>5185</v>
      </c>
      <c r="C1748" s="85">
        <v>2</v>
      </c>
      <c r="D1748" s="118">
        <v>0</v>
      </c>
      <c r="E1748" s="118">
        <v>0.9030899869919435</v>
      </c>
      <c r="F1748" s="85" t="s">
        <v>3931</v>
      </c>
      <c r="G1748" s="85" t="b">
        <v>0</v>
      </c>
      <c r="H1748" s="85" t="b">
        <v>0</v>
      </c>
      <c r="I1748" s="85" t="b">
        <v>0</v>
      </c>
      <c r="J1748" s="85" t="b">
        <v>0</v>
      </c>
      <c r="K1748" s="85" t="b">
        <v>0</v>
      </c>
      <c r="L1748" s="85" t="b">
        <v>0</v>
      </c>
    </row>
    <row r="1749" spans="1:12" ht="15">
      <c r="A1749" s="85" t="s">
        <v>5185</v>
      </c>
      <c r="B1749" s="85" t="s">
        <v>5464</v>
      </c>
      <c r="C1749" s="85">
        <v>2</v>
      </c>
      <c r="D1749" s="118">
        <v>0</v>
      </c>
      <c r="E1749" s="118">
        <v>0.9030899869919435</v>
      </c>
      <c r="F1749" s="85" t="s">
        <v>3931</v>
      </c>
      <c r="G1749" s="85" t="b">
        <v>0</v>
      </c>
      <c r="H1749" s="85" t="b">
        <v>0</v>
      </c>
      <c r="I1749" s="85" t="b">
        <v>0</v>
      </c>
      <c r="J1749" s="85" t="b">
        <v>0</v>
      </c>
      <c r="K1749" s="85" t="b">
        <v>0</v>
      </c>
      <c r="L1749" s="85" t="b">
        <v>0</v>
      </c>
    </row>
    <row r="1750" spans="1:12" ht="15">
      <c r="A1750" s="85" t="s">
        <v>5464</v>
      </c>
      <c r="B1750" s="85" t="s">
        <v>4085</v>
      </c>
      <c r="C1750" s="85">
        <v>2</v>
      </c>
      <c r="D1750" s="118">
        <v>0</v>
      </c>
      <c r="E1750" s="118">
        <v>0.9030899869919435</v>
      </c>
      <c r="F1750" s="85" t="s">
        <v>3931</v>
      </c>
      <c r="G1750" s="85" t="b">
        <v>0</v>
      </c>
      <c r="H1750" s="85" t="b">
        <v>0</v>
      </c>
      <c r="I1750" s="85" t="b">
        <v>0</v>
      </c>
      <c r="J1750" s="85" t="b">
        <v>0</v>
      </c>
      <c r="K1750" s="85" t="b">
        <v>0</v>
      </c>
      <c r="L1750" s="85" t="b">
        <v>0</v>
      </c>
    </row>
    <row r="1751" spans="1:12" ht="15">
      <c r="A1751" s="85" t="s">
        <v>4085</v>
      </c>
      <c r="B1751" s="85" t="s">
        <v>4084</v>
      </c>
      <c r="C1751" s="85">
        <v>2</v>
      </c>
      <c r="D1751" s="118">
        <v>0</v>
      </c>
      <c r="E1751" s="118">
        <v>0.9030899869919435</v>
      </c>
      <c r="F1751" s="85" t="s">
        <v>3931</v>
      </c>
      <c r="G1751" s="85" t="b">
        <v>0</v>
      </c>
      <c r="H1751" s="85" t="b">
        <v>0</v>
      </c>
      <c r="I1751" s="85" t="b">
        <v>0</v>
      </c>
      <c r="J1751" s="85" t="b">
        <v>0</v>
      </c>
      <c r="K1751" s="85" t="b">
        <v>0</v>
      </c>
      <c r="L1751" s="85" t="b">
        <v>0</v>
      </c>
    </row>
    <row r="1752" spans="1:12" ht="15">
      <c r="A1752" s="85" t="s">
        <v>4084</v>
      </c>
      <c r="B1752" s="85" t="s">
        <v>5019</v>
      </c>
      <c r="C1752" s="85">
        <v>2</v>
      </c>
      <c r="D1752" s="118">
        <v>0</v>
      </c>
      <c r="E1752" s="118">
        <v>0.9030899869919435</v>
      </c>
      <c r="F1752" s="85" t="s">
        <v>3931</v>
      </c>
      <c r="G1752" s="85" t="b">
        <v>0</v>
      </c>
      <c r="H1752" s="85" t="b">
        <v>0</v>
      </c>
      <c r="I1752" s="85" t="b">
        <v>0</v>
      </c>
      <c r="J1752" s="85" t="b">
        <v>0</v>
      </c>
      <c r="K1752" s="85" t="b">
        <v>0</v>
      </c>
      <c r="L175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5493</v>
      </c>
      <c r="B2" s="122" t="s">
        <v>5494</v>
      </c>
      <c r="C2" s="119" t="s">
        <v>5495</v>
      </c>
    </row>
    <row r="3" spans="1:3" ht="15">
      <c r="A3" s="121" t="s">
        <v>3882</v>
      </c>
      <c r="B3" s="121" t="s">
        <v>3882</v>
      </c>
      <c r="C3" s="34">
        <v>71</v>
      </c>
    </row>
    <row r="4" spans="1:3" ht="15">
      <c r="A4" s="121" t="s">
        <v>3882</v>
      </c>
      <c r="B4" s="121" t="s">
        <v>3883</v>
      </c>
      <c r="C4" s="34">
        <v>3</v>
      </c>
    </row>
    <row r="5" spans="1:3" ht="15">
      <c r="A5" s="121" t="s">
        <v>3882</v>
      </c>
      <c r="B5" s="121" t="s">
        <v>3891</v>
      </c>
      <c r="C5" s="34">
        <v>1</v>
      </c>
    </row>
    <row r="6" spans="1:3" ht="15">
      <c r="A6" s="121" t="s">
        <v>3883</v>
      </c>
      <c r="B6" s="121" t="s">
        <v>3882</v>
      </c>
      <c r="C6" s="34">
        <v>2</v>
      </c>
    </row>
    <row r="7" spans="1:3" ht="15">
      <c r="A7" s="121" t="s">
        <v>3883</v>
      </c>
      <c r="B7" s="121" t="s">
        <v>3883</v>
      </c>
      <c r="C7" s="34">
        <v>50</v>
      </c>
    </row>
    <row r="8" spans="1:3" ht="15">
      <c r="A8" s="121" t="s">
        <v>3883</v>
      </c>
      <c r="B8" s="121" t="s">
        <v>3890</v>
      </c>
      <c r="C8" s="34">
        <v>1</v>
      </c>
    </row>
    <row r="9" spans="1:3" ht="15">
      <c r="A9" s="121" t="s">
        <v>3883</v>
      </c>
      <c r="B9" s="121" t="s">
        <v>3896</v>
      </c>
      <c r="C9" s="34">
        <v>1</v>
      </c>
    </row>
    <row r="10" spans="1:3" ht="15">
      <c r="A10" s="121" t="s">
        <v>3884</v>
      </c>
      <c r="B10" s="121" t="s">
        <v>3884</v>
      </c>
      <c r="C10" s="34">
        <v>29</v>
      </c>
    </row>
    <row r="11" spans="1:3" ht="15">
      <c r="A11" s="121" t="s">
        <v>3885</v>
      </c>
      <c r="B11" s="121" t="s">
        <v>3883</v>
      </c>
      <c r="C11" s="34">
        <v>1</v>
      </c>
    </row>
    <row r="12" spans="1:3" ht="15">
      <c r="A12" s="121" t="s">
        <v>3885</v>
      </c>
      <c r="B12" s="121" t="s">
        <v>3885</v>
      </c>
      <c r="C12" s="34">
        <v>33</v>
      </c>
    </row>
    <row r="13" spans="1:3" ht="15">
      <c r="A13" s="121" t="s">
        <v>3886</v>
      </c>
      <c r="B13" s="121" t="s">
        <v>3886</v>
      </c>
      <c r="C13" s="34">
        <v>32</v>
      </c>
    </row>
    <row r="14" spans="1:3" ht="15">
      <c r="A14" s="121" t="s">
        <v>3887</v>
      </c>
      <c r="B14" s="121" t="s">
        <v>3882</v>
      </c>
      <c r="C14" s="34">
        <v>1</v>
      </c>
    </row>
    <row r="15" spans="1:3" ht="15">
      <c r="A15" s="121" t="s">
        <v>3887</v>
      </c>
      <c r="B15" s="121" t="s">
        <v>3887</v>
      </c>
      <c r="C15" s="34">
        <v>26</v>
      </c>
    </row>
    <row r="16" spans="1:3" ht="15">
      <c r="A16" s="121" t="s">
        <v>3888</v>
      </c>
      <c r="B16" s="121" t="s">
        <v>3888</v>
      </c>
      <c r="C16" s="34">
        <v>22</v>
      </c>
    </row>
    <row r="17" spans="1:3" ht="15">
      <c r="A17" s="121" t="s">
        <v>3889</v>
      </c>
      <c r="B17" s="121" t="s">
        <v>3889</v>
      </c>
      <c r="C17" s="34">
        <v>4</v>
      </c>
    </row>
    <row r="18" spans="1:3" ht="15">
      <c r="A18" s="121" t="s">
        <v>3890</v>
      </c>
      <c r="B18" s="121" t="s">
        <v>3890</v>
      </c>
      <c r="C18" s="34">
        <v>7</v>
      </c>
    </row>
    <row r="19" spans="1:3" ht="15">
      <c r="A19" s="121" t="s">
        <v>3891</v>
      </c>
      <c r="B19" s="121" t="s">
        <v>3891</v>
      </c>
      <c r="C19" s="34">
        <v>4</v>
      </c>
    </row>
    <row r="20" spans="1:3" ht="15">
      <c r="A20" s="121" t="s">
        <v>3892</v>
      </c>
      <c r="B20" s="121" t="s">
        <v>3892</v>
      </c>
      <c r="C20" s="34">
        <v>6</v>
      </c>
    </row>
    <row r="21" spans="1:3" ht="15">
      <c r="A21" s="121" t="s">
        <v>3893</v>
      </c>
      <c r="B21" s="121" t="s">
        <v>3893</v>
      </c>
      <c r="C21" s="34">
        <v>7</v>
      </c>
    </row>
    <row r="22" spans="1:3" ht="15">
      <c r="A22" s="121" t="s">
        <v>3894</v>
      </c>
      <c r="B22" s="121" t="s">
        <v>3894</v>
      </c>
      <c r="C22" s="34">
        <v>6</v>
      </c>
    </row>
    <row r="23" spans="1:3" ht="15">
      <c r="A23" s="121" t="s">
        <v>3895</v>
      </c>
      <c r="B23" s="121" t="s">
        <v>3895</v>
      </c>
      <c r="C23" s="34">
        <v>5</v>
      </c>
    </row>
    <row r="24" spans="1:3" ht="15">
      <c r="A24" s="121" t="s">
        <v>3896</v>
      </c>
      <c r="B24" s="121" t="s">
        <v>3896</v>
      </c>
      <c r="C24" s="34">
        <v>4</v>
      </c>
    </row>
    <row r="25" spans="1:3" ht="15">
      <c r="A25" s="121" t="s">
        <v>3897</v>
      </c>
      <c r="B25" s="121" t="s">
        <v>3897</v>
      </c>
      <c r="C25" s="34">
        <v>14</v>
      </c>
    </row>
    <row r="26" spans="1:3" ht="15">
      <c r="A26" s="121" t="s">
        <v>3898</v>
      </c>
      <c r="B26" s="121" t="s">
        <v>3898</v>
      </c>
      <c r="C26" s="34">
        <v>4</v>
      </c>
    </row>
    <row r="27" spans="1:3" ht="15">
      <c r="A27" s="121" t="s">
        <v>3899</v>
      </c>
      <c r="B27" s="121" t="s">
        <v>3899</v>
      </c>
      <c r="C27" s="34">
        <v>4</v>
      </c>
    </row>
    <row r="28" spans="1:3" ht="15">
      <c r="A28" s="121" t="s">
        <v>3900</v>
      </c>
      <c r="B28" s="121" t="s">
        <v>3900</v>
      </c>
      <c r="C28" s="34">
        <v>3</v>
      </c>
    </row>
    <row r="29" spans="1:3" ht="15">
      <c r="A29" s="121" t="s">
        <v>3901</v>
      </c>
      <c r="B29" s="121" t="s">
        <v>3901</v>
      </c>
      <c r="C29" s="34">
        <v>4</v>
      </c>
    </row>
    <row r="30" spans="1:3" ht="15">
      <c r="A30" s="121" t="s">
        <v>3902</v>
      </c>
      <c r="B30" s="121" t="s">
        <v>3902</v>
      </c>
      <c r="C30" s="34">
        <v>4</v>
      </c>
    </row>
    <row r="31" spans="1:3" ht="15">
      <c r="A31" s="121" t="s">
        <v>3903</v>
      </c>
      <c r="B31" s="121" t="s">
        <v>3903</v>
      </c>
      <c r="C31" s="34">
        <v>2</v>
      </c>
    </row>
    <row r="32" spans="1:3" ht="15">
      <c r="A32" s="121" t="s">
        <v>3904</v>
      </c>
      <c r="B32" s="121" t="s">
        <v>3904</v>
      </c>
      <c r="C32" s="34">
        <v>4</v>
      </c>
    </row>
    <row r="33" spans="1:3" ht="15">
      <c r="A33" s="121" t="s">
        <v>3905</v>
      </c>
      <c r="B33" s="121" t="s">
        <v>3905</v>
      </c>
      <c r="C33" s="34">
        <v>2</v>
      </c>
    </row>
    <row r="34" spans="1:3" ht="15">
      <c r="A34" s="121" t="s">
        <v>3906</v>
      </c>
      <c r="B34" s="121" t="s">
        <v>3906</v>
      </c>
      <c r="C34" s="34">
        <v>3</v>
      </c>
    </row>
    <row r="35" spans="1:3" ht="15">
      <c r="A35" s="121" t="s">
        <v>3907</v>
      </c>
      <c r="B35" s="121" t="s">
        <v>3907</v>
      </c>
      <c r="C35" s="34">
        <v>2</v>
      </c>
    </row>
    <row r="36" spans="1:3" ht="15">
      <c r="A36" s="121" t="s">
        <v>3908</v>
      </c>
      <c r="B36" s="121" t="s">
        <v>3908</v>
      </c>
      <c r="C36" s="34">
        <v>3</v>
      </c>
    </row>
    <row r="37" spans="1:3" ht="15">
      <c r="A37" s="121" t="s">
        <v>3909</v>
      </c>
      <c r="B37" s="121" t="s">
        <v>3909</v>
      </c>
      <c r="C37" s="34">
        <v>9</v>
      </c>
    </row>
    <row r="38" spans="1:3" ht="15">
      <c r="A38" s="121" t="s">
        <v>3910</v>
      </c>
      <c r="B38" s="121" t="s">
        <v>3910</v>
      </c>
      <c r="C38" s="34">
        <v>2</v>
      </c>
    </row>
    <row r="39" spans="1:3" ht="15">
      <c r="A39" s="121" t="s">
        <v>3911</v>
      </c>
      <c r="B39" s="121" t="s">
        <v>3911</v>
      </c>
      <c r="C39" s="34">
        <v>3</v>
      </c>
    </row>
    <row r="40" spans="1:3" ht="15">
      <c r="A40" s="121" t="s">
        <v>3912</v>
      </c>
      <c r="B40" s="121" t="s">
        <v>3912</v>
      </c>
      <c r="C40" s="34">
        <v>3</v>
      </c>
    </row>
    <row r="41" spans="1:3" ht="15">
      <c r="A41" s="121" t="s">
        <v>3913</v>
      </c>
      <c r="B41" s="121" t="s">
        <v>3913</v>
      </c>
      <c r="C41" s="34">
        <v>3</v>
      </c>
    </row>
    <row r="42" spans="1:3" ht="15">
      <c r="A42" s="121" t="s">
        <v>3914</v>
      </c>
      <c r="B42" s="121" t="s">
        <v>3914</v>
      </c>
      <c r="C42" s="34">
        <v>2</v>
      </c>
    </row>
    <row r="43" spans="1:3" ht="15">
      <c r="A43" s="121" t="s">
        <v>3915</v>
      </c>
      <c r="B43" s="121" t="s">
        <v>3915</v>
      </c>
      <c r="C43" s="34">
        <v>8</v>
      </c>
    </row>
    <row r="44" spans="1:3" ht="15">
      <c r="A44" s="121" t="s">
        <v>3916</v>
      </c>
      <c r="B44" s="121" t="s">
        <v>3916</v>
      </c>
      <c r="C44" s="34">
        <v>1</v>
      </c>
    </row>
    <row r="45" spans="1:3" ht="15">
      <c r="A45" s="121" t="s">
        <v>3917</v>
      </c>
      <c r="B45" s="121" t="s">
        <v>3917</v>
      </c>
      <c r="C45" s="34">
        <v>2</v>
      </c>
    </row>
    <row r="46" spans="1:3" ht="15">
      <c r="A46" s="121" t="s">
        <v>3918</v>
      </c>
      <c r="B46" s="121" t="s">
        <v>3918</v>
      </c>
      <c r="C46" s="34">
        <v>1</v>
      </c>
    </row>
    <row r="47" spans="1:3" ht="15">
      <c r="A47" s="121" t="s">
        <v>3919</v>
      </c>
      <c r="B47" s="121" t="s">
        <v>3919</v>
      </c>
      <c r="C47" s="34">
        <v>1</v>
      </c>
    </row>
    <row r="48" spans="1:3" ht="15">
      <c r="A48" s="121" t="s">
        <v>3920</v>
      </c>
      <c r="B48" s="121" t="s">
        <v>3920</v>
      </c>
      <c r="C48" s="34">
        <v>7</v>
      </c>
    </row>
    <row r="49" spans="1:3" ht="15">
      <c r="A49" s="121" t="s">
        <v>3921</v>
      </c>
      <c r="B49" s="121" t="s">
        <v>3921</v>
      </c>
      <c r="C49" s="34">
        <v>1</v>
      </c>
    </row>
    <row r="50" spans="1:3" ht="15">
      <c r="A50" s="121" t="s">
        <v>3922</v>
      </c>
      <c r="B50" s="121" t="s">
        <v>3922</v>
      </c>
      <c r="C50" s="34">
        <v>2</v>
      </c>
    </row>
    <row r="51" spans="1:3" ht="15">
      <c r="A51" s="121" t="s">
        <v>3923</v>
      </c>
      <c r="B51" s="121" t="s">
        <v>3923</v>
      </c>
      <c r="C51" s="34">
        <v>2</v>
      </c>
    </row>
    <row r="52" spans="1:3" ht="15">
      <c r="A52" s="121" t="s">
        <v>3924</v>
      </c>
      <c r="B52" s="121" t="s">
        <v>3924</v>
      </c>
      <c r="C52" s="34">
        <v>2</v>
      </c>
    </row>
    <row r="53" spans="1:3" ht="15">
      <c r="A53" s="121" t="s">
        <v>3925</v>
      </c>
      <c r="B53" s="121" t="s">
        <v>3925</v>
      </c>
      <c r="C53" s="34">
        <v>1</v>
      </c>
    </row>
    <row r="54" spans="1:3" ht="15">
      <c r="A54" s="121" t="s">
        <v>3926</v>
      </c>
      <c r="B54" s="121" t="s">
        <v>3926</v>
      </c>
      <c r="C54" s="34">
        <v>1</v>
      </c>
    </row>
    <row r="55" spans="1:3" ht="15">
      <c r="A55" s="121" t="s">
        <v>3927</v>
      </c>
      <c r="B55" s="121" t="s">
        <v>3927</v>
      </c>
      <c r="C55" s="34">
        <v>1</v>
      </c>
    </row>
    <row r="56" spans="1:3" ht="15">
      <c r="A56" s="121" t="s">
        <v>3928</v>
      </c>
      <c r="B56" s="121" t="s">
        <v>3928</v>
      </c>
      <c r="C56" s="34">
        <v>2</v>
      </c>
    </row>
    <row r="57" spans="1:3" ht="15">
      <c r="A57" s="121" t="s">
        <v>3929</v>
      </c>
      <c r="B57" s="121" t="s">
        <v>3929</v>
      </c>
      <c r="C57" s="34">
        <v>2</v>
      </c>
    </row>
    <row r="58" spans="1:3" ht="15">
      <c r="A58" s="121" t="s">
        <v>3930</v>
      </c>
      <c r="B58" s="121" t="s">
        <v>3930</v>
      </c>
      <c r="C58" s="34">
        <v>1</v>
      </c>
    </row>
    <row r="59" spans="1:3" ht="15">
      <c r="A59" s="121" t="s">
        <v>3931</v>
      </c>
      <c r="B59" s="121" t="s">
        <v>3931</v>
      </c>
      <c r="C59" s="34">
        <v>2</v>
      </c>
    </row>
    <row r="60" spans="1:3" ht="15">
      <c r="A60" s="121" t="s">
        <v>3932</v>
      </c>
      <c r="B60" s="121" t="s">
        <v>3932</v>
      </c>
      <c r="C6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5501</v>
      </c>
      <c r="B1" s="13" t="s">
        <v>17</v>
      </c>
    </row>
    <row r="2" spans="1:2" ht="15">
      <c r="A2" s="78" t="s">
        <v>5502</v>
      </c>
      <c r="B2" s="78" t="s">
        <v>5508</v>
      </c>
    </row>
    <row r="3" spans="1:2" ht="15">
      <c r="A3" s="78" t="s">
        <v>5503</v>
      </c>
      <c r="B3" s="78" t="s">
        <v>5509</v>
      </c>
    </row>
    <row r="4" spans="1:2" ht="15">
      <c r="A4" s="78" t="s">
        <v>5504</v>
      </c>
      <c r="B4" s="78" t="s">
        <v>5510</v>
      </c>
    </row>
    <row r="5" spans="1:2" ht="15">
      <c r="A5" s="78" t="s">
        <v>5505</v>
      </c>
      <c r="B5" s="78" t="s">
        <v>5511</v>
      </c>
    </row>
    <row r="6" spans="1:2" ht="15">
      <c r="A6" s="78" t="s">
        <v>5506</v>
      </c>
      <c r="B6" s="78" t="s">
        <v>5512</v>
      </c>
    </row>
    <row r="7" spans="1:2" ht="15">
      <c r="A7" s="78" t="s">
        <v>5507</v>
      </c>
      <c r="B7" s="78" t="s">
        <v>5509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3881</v>
      </c>
      <c r="BB2" s="13" t="s">
        <v>3946</v>
      </c>
      <c r="BC2" s="13" t="s">
        <v>3947</v>
      </c>
      <c r="BD2" s="119" t="s">
        <v>5482</v>
      </c>
      <c r="BE2" s="119" t="s">
        <v>5483</v>
      </c>
      <c r="BF2" s="119" t="s">
        <v>5484</v>
      </c>
      <c r="BG2" s="119" t="s">
        <v>5485</v>
      </c>
      <c r="BH2" s="119" t="s">
        <v>5486</v>
      </c>
      <c r="BI2" s="119" t="s">
        <v>5487</v>
      </c>
      <c r="BJ2" s="119" t="s">
        <v>5488</v>
      </c>
      <c r="BK2" s="119" t="s">
        <v>5489</v>
      </c>
      <c r="BL2" s="119" t="s">
        <v>5490</v>
      </c>
    </row>
    <row r="3" spans="1:64" ht="15" customHeight="1">
      <c r="A3" s="64" t="s">
        <v>212</v>
      </c>
      <c r="B3" s="64" t="s">
        <v>421</v>
      </c>
      <c r="C3" s="65"/>
      <c r="D3" s="66"/>
      <c r="E3" s="67"/>
      <c r="F3" s="68"/>
      <c r="G3" s="65"/>
      <c r="H3" s="69"/>
      <c r="I3" s="70"/>
      <c r="J3" s="70"/>
      <c r="K3" s="34" t="s">
        <v>65</v>
      </c>
      <c r="L3" s="71">
        <v>3</v>
      </c>
      <c r="M3" s="71"/>
      <c r="N3" s="72"/>
      <c r="O3" s="78" t="s">
        <v>495</v>
      </c>
      <c r="P3" s="80">
        <v>43677.84636574074</v>
      </c>
      <c r="Q3" s="78" t="s">
        <v>497</v>
      </c>
      <c r="R3" s="83" t="s">
        <v>733</v>
      </c>
      <c r="S3" s="78" t="s">
        <v>826</v>
      </c>
      <c r="T3" s="78" t="s">
        <v>886</v>
      </c>
      <c r="U3" s="83" t="s">
        <v>1026</v>
      </c>
      <c r="V3" s="83" t="s">
        <v>1026</v>
      </c>
      <c r="W3" s="80">
        <v>43677.84636574074</v>
      </c>
      <c r="X3" s="83" t="s">
        <v>1285</v>
      </c>
      <c r="Y3" s="78"/>
      <c r="Z3" s="78"/>
      <c r="AA3" s="85" t="s">
        <v>1606</v>
      </c>
      <c r="AB3" s="85" t="s">
        <v>1927</v>
      </c>
      <c r="AC3" s="78" t="b">
        <v>0</v>
      </c>
      <c r="AD3" s="78">
        <v>1</v>
      </c>
      <c r="AE3" s="85" t="s">
        <v>1936</v>
      </c>
      <c r="AF3" s="78" t="b">
        <v>0</v>
      </c>
      <c r="AG3" s="78" t="s">
        <v>1948</v>
      </c>
      <c r="AH3" s="78"/>
      <c r="AI3" s="85" t="s">
        <v>1938</v>
      </c>
      <c r="AJ3" s="78" t="b">
        <v>0</v>
      </c>
      <c r="AK3" s="78">
        <v>0</v>
      </c>
      <c r="AL3" s="85" t="s">
        <v>1938</v>
      </c>
      <c r="AM3" s="78" t="s">
        <v>1959</v>
      </c>
      <c r="AN3" s="78" t="b">
        <v>0</v>
      </c>
      <c r="AO3" s="85" t="s">
        <v>1927</v>
      </c>
      <c r="AP3" s="78" t="s">
        <v>176</v>
      </c>
      <c r="AQ3" s="78">
        <v>0</v>
      </c>
      <c r="AR3" s="78">
        <v>0</v>
      </c>
      <c r="AS3" s="78"/>
      <c r="AT3" s="78"/>
      <c r="AU3" s="78"/>
      <c r="AV3" s="78"/>
      <c r="AW3" s="78"/>
      <c r="AX3" s="78"/>
      <c r="AY3" s="78"/>
      <c r="AZ3" s="78"/>
      <c r="BA3">
        <v>1</v>
      </c>
      <c r="BB3" s="78" t="str">
        <f>REPLACE(INDEX(GroupVertices[Group],MATCH(Edges25[[#This Row],[Vertex 1]],GroupVertices[Vertex],0)),1,1,"")</f>
        <v>21</v>
      </c>
      <c r="BC3" s="78" t="str">
        <f>REPLACE(INDEX(GroupVertices[Group],MATCH(Edges25[[#This Row],[Vertex 2]],GroupVertices[Vertex],0)),1,1,"")</f>
        <v>21</v>
      </c>
      <c r="BD3" s="48"/>
      <c r="BE3" s="49"/>
      <c r="BF3" s="48"/>
      <c r="BG3" s="49"/>
      <c r="BH3" s="48"/>
      <c r="BI3" s="49"/>
      <c r="BJ3" s="48"/>
      <c r="BK3" s="49"/>
      <c r="BL3" s="48"/>
    </row>
    <row r="4" spans="1:64" ht="15" customHeight="1">
      <c r="A4" s="64" t="s">
        <v>212</v>
      </c>
      <c r="B4" s="64" t="s">
        <v>423</v>
      </c>
      <c r="C4" s="65"/>
      <c r="D4" s="66"/>
      <c r="E4" s="67"/>
      <c r="F4" s="68"/>
      <c r="G4" s="65"/>
      <c r="H4" s="69"/>
      <c r="I4" s="70"/>
      <c r="J4" s="70"/>
      <c r="K4" s="34" t="s">
        <v>65</v>
      </c>
      <c r="L4" s="77">
        <v>5</v>
      </c>
      <c r="M4" s="77"/>
      <c r="N4" s="72"/>
      <c r="O4" s="79" t="s">
        <v>496</v>
      </c>
      <c r="P4" s="81">
        <v>43677.84744212963</v>
      </c>
      <c r="Q4" s="79" t="s">
        <v>498</v>
      </c>
      <c r="R4" s="84" t="s">
        <v>733</v>
      </c>
      <c r="S4" s="79" t="s">
        <v>826</v>
      </c>
      <c r="T4" s="79" t="s">
        <v>886</v>
      </c>
      <c r="U4" s="84" t="s">
        <v>1027</v>
      </c>
      <c r="V4" s="84" t="s">
        <v>1027</v>
      </c>
      <c r="W4" s="81">
        <v>43677.84744212963</v>
      </c>
      <c r="X4" s="84" t="s">
        <v>1286</v>
      </c>
      <c r="Y4" s="79"/>
      <c r="Z4" s="79"/>
      <c r="AA4" s="82" t="s">
        <v>1607</v>
      </c>
      <c r="AB4" s="82" t="s">
        <v>1928</v>
      </c>
      <c r="AC4" s="79" t="b">
        <v>0</v>
      </c>
      <c r="AD4" s="79">
        <v>1</v>
      </c>
      <c r="AE4" s="82" t="s">
        <v>1937</v>
      </c>
      <c r="AF4" s="79" t="b">
        <v>0</v>
      </c>
      <c r="AG4" s="79" t="s">
        <v>1948</v>
      </c>
      <c r="AH4" s="79"/>
      <c r="AI4" s="82" t="s">
        <v>1938</v>
      </c>
      <c r="AJ4" s="79" t="b">
        <v>0</v>
      </c>
      <c r="AK4" s="79">
        <v>0</v>
      </c>
      <c r="AL4" s="82" t="s">
        <v>1938</v>
      </c>
      <c r="AM4" s="79" t="s">
        <v>1959</v>
      </c>
      <c r="AN4" s="79" t="b">
        <v>0</v>
      </c>
      <c r="AO4" s="82" t="s">
        <v>1928</v>
      </c>
      <c r="AP4" s="79" t="s">
        <v>176</v>
      </c>
      <c r="AQ4" s="79">
        <v>0</v>
      </c>
      <c r="AR4" s="79">
        <v>0</v>
      </c>
      <c r="AS4" s="79"/>
      <c r="AT4" s="79"/>
      <c r="AU4" s="79"/>
      <c r="AV4" s="79"/>
      <c r="AW4" s="79"/>
      <c r="AX4" s="79"/>
      <c r="AY4" s="79"/>
      <c r="AZ4" s="79"/>
      <c r="BA4">
        <v>1</v>
      </c>
      <c r="BB4" s="78" t="str">
        <f>REPLACE(INDEX(GroupVertices[Group],MATCH(Edges25[[#This Row],[Vertex 1]],GroupVertices[Vertex],0)),1,1,"")</f>
        <v>21</v>
      </c>
      <c r="BC4" s="78" t="str">
        <f>REPLACE(INDEX(GroupVertices[Group],MATCH(Edges25[[#This Row],[Vertex 2]],GroupVertices[Vertex],0)),1,1,"")</f>
        <v>21</v>
      </c>
      <c r="BD4" s="48">
        <v>0</v>
      </c>
      <c r="BE4" s="49">
        <v>0</v>
      </c>
      <c r="BF4" s="48">
        <v>1</v>
      </c>
      <c r="BG4" s="49">
        <v>2.857142857142857</v>
      </c>
      <c r="BH4" s="48">
        <v>0</v>
      </c>
      <c r="BI4" s="49">
        <v>0</v>
      </c>
      <c r="BJ4" s="48">
        <v>34</v>
      </c>
      <c r="BK4" s="49">
        <v>97.14285714285714</v>
      </c>
      <c r="BL4" s="48">
        <v>35</v>
      </c>
    </row>
    <row r="5" spans="1:64" ht="15">
      <c r="A5" s="64" t="s">
        <v>212</v>
      </c>
      <c r="B5" s="64" t="s">
        <v>212</v>
      </c>
      <c r="C5" s="65"/>
      <c r="D5" s="66"/>
      <c r="E5" s="67"/>
      <c r="F5" s="68"/>
      <c r="G5" s="65"/>
      <c r="H5" s="69"/>
      <c r="I5" s="70"/>
      <c r="J5" s="70"/>
      <c r="K5" s="34" t="s">
        <v>65</v>
      </c>
      <c r="L5" s="77">
        <v>6</v>
      </c>
      <c r="M5" s="77"/>
      <c r="N5" s="72"/>
      <c r="O5" s="79" t="s">
        <v>176</v>
      </c>
      <c r="P5" s="81">
        <v>43677.83194444444</v>
      </c>
      <c r="Q5" s="79" t="s">
        <v>499</v>
      </c>
      <c r="R5" s="84" t="s">
        <v>733</v>
      </c>
      <c r="S5" s="79" t="s">
        <v>826</v>
      </c>
      <c r="T5" s="79" t="s">
        <v>886</v>
      </c>
      <c r="U5" s="84" t="s">
        <v>1028</v>
      </c>
      <c r="V5" s="84" t="s">
        <v>1028</v>
      </c>
      <c r="W5" s="81">
        <v>43677.83194444444</v>
      </c>
      <c r="X5" s="84" t="s">
        <v>1287</v>
      </c>
      <c r="Y5" s="79"/>
      <c r="Z5" s="79"/>
      <c r="AA5" s="82" t="s">
        <v>1608</v>
      </c>
      <c r="AB5" s="79"/>
      <c r="AC5" s="79" t="b">
        <v>0</v>
      </c>
      <c r="AD5" s="79">
        <v>0</v>
      </c>
      <c r="AE5" s="82" t="s">
        <v>1938</v>
      </c>
      <c r="AF5" s="79" t="b">
        <v>0</v>
      </c>
      <c r="AG5" s="79" t="s">
        <v>1948</v>
      </c>
      <c r="AH5" s="79"/>
      <c r="AI5" s="82" t="s">
        <v>1938</v>
      </c>
      <c r="AJ5" s="79" t="b">
        <v>0</v>
      </c>
      <c r="AK5" s="79">
        <v>0</v>
      </c>
      <c r="AL5" s="82" t="s">
        <v>1938</v>
      </c>
      <c r="AM5" s="79" t="s">
        <v>1959</v>
      </c>
      <c r="AN5" s="79" t="b">
        <v>0</v>
      </c>
      <c r="AO5" s="82" t="s">
        <v>1608</v>
      </c>
      <c r="AP5" s="79" t="s">
        <v>176</v>
      </c>
      <c r="AQ5" s="79">
        <v>0</v>
      </c>
      <c r="AR5" s="79">
        <v>0</v>
      </c>
      <c r="AS5" s="79"/>
      <c r="AT5" s="79"/>
      <c r="AU5" s="79"/>
      <c r="AV5" s="79"/>
      <c r="AW5" s="79"/>
      <c r="AX5" s="79"/>
      <c r="AY5" s="79"/>
      <c r="AZ5" s="79"/>
      <c r="BA5">
        <v>1</v>
      </c>
      <c r="BB5" s="78" t="str">
        <f>REPLACE(INDEX(GroupVertices[Group],MATCH(Edges25[[#This Row],[Vertex 1]],GroupVertices[Vertex],0)),1,1,"")</f>
        <v>21</v>
      </c>
      <c r="BC5" s="78" t="str">
        <f>REPLACE(INDEX(GroupVertices[Group],MATCH(Edges25[[#This Row],[Vertex 2]],GroupVertices[Vertex],0)),1,1,"")</f>
        <v>21</v>
      </c>
      <c r="BD5" s="48">
        <v>0</v>
      </c>
      <c r="BE5" s="49">
        <v>0</v>
      </c>
      <c r="BF5" s="48">
        <v>1</v>
      </c>
      <c r="BG5" s="49">
        <v>2.9411764705882355</v>
      </c>
      <c r="BH5" s="48">
        <v>0</v>
      </c>
      <c r="BI5" s="49">
        <v>0</v>
      </c>
      <c r="BJ5" s="48">
        <v>33</v>
      </c>
      <c r="BK5" s="49">
        <v>97.05882352941177</v>
      </c>
      <c r="BL5" s="48">
        <v>34</v>
      </c>
    </row>
    <row r="6" spans="1:64" ht="15">
      <c r="A6" s="64" t="s">
        <v>213</v>
      </c>
      <c r="B6" s="64" t="s">
        <v>424</v>
      </c>
      <c r="C6" s="65"/>
      <c r="D6" s="66"/>
      <c r="E6" s="67"/>
      <c r="F6" s="68"/>
      <c r="G6" s="65"/>
      <c r="H6" s="69"/>
      <c r="I6" s="70"/>
      <c r="J6" s="70"/>
      <c r="K6" s="34" t="s">
        <v>65</v>
      </c>
      <c r="L6" s="77">
        <v>7</v>
      </c>
      <c r="M6" s="77"/>
      <c r="N6" s="72"/>
      <c r="O6" s="79" t="s">
        <v>495</v>
      </c>
      <c r="P6" s="81">
        <v>43585.75001157408</v>
      </c>
      <c r="Q6" s="79" t="s">
        <v>500</v>
      </c>
      <c r="R6" s="84" t="s">
        <v>734</v>
      </c>
      <c r="S6" s="79" t="s">
        <v>827</v>
      </c>
      <c r="T6" s="79" t="s">
        <v>887</v>
      </c>
      <c r="U6" s="84" t="s">
        <v>1029</v>
      </c>
      <c r="V6" s="84" t="s">
        <v>1029</v>
      </c>
      <c r="W6" s="81">
        <v>43585.75001157408</v>
      </c>
      <c r="X6" s="84" t="s">
        <v>1288</v>
      </c>
      <c r="Y6" s="79"/>
      <c r="Z6" s="79"/>
      <c r="AA6" s="82" t="s">
        <v>1609</v>
      </c>
      <c r="AB6" s="79"/>
      <c r="AC6" s="79" t="b">
        <v>0</v>
      </c>
      <c r="AD6" s="79">
        <v>16</v>
      </c>
      <c r="AE6" s="82" t="s">
        <v>1938</v>
      </c>
      <c r="AF6" s="79" t="b">
        <v>0</v>
      </c>
      <c r="AG6" s="79" t="s">
        <v>1948</v>
      </c>
      <c r="AH6" s="79"/>
      <c r="AI6" s="82" t="s">
        <v>1938</v>
      </c>
      <c r="AJ6" s="79" t="b">
        <v>0</v>
      </c>
      <c r="AK6" s="79">
        <v>21</v>
      </c>
      <c r="AL6" s="82" t="s">
        <v>1938</v>
      </c>
      <c r="AM6" s="79" t="s">
        <v>1960</v>
      </c>
      <c r="AN6" s="79" t="b">
        <v>0</v>
      </c>
      <c r="AO6" s="82" t="s">
        <v>1609</v>
      </c>
      <c r="AP6" s="79" t="s">
        <v>1985</v>
      </c>
      <c r="AQ6" s="79">
        <v>0</v>
      </c>
      <c r="AR6" s="79">
        <v>0</v>
      </c>
      <c r="AS6" s="79"/>
      <c r="AT6" s="79"/>
      <c r="AU6" s="79"/>
      <c r="AV6" s="79"/>
      <c r="AW6" s="79"/>
      <c r="AX6" s="79"/>
      <c r="AY6" s="79"/>
      <c r="AZ6" s="79"/>
      <c r="BA6">
        <v>1</v>
      </c>
      <c r="BB6" s="78" t="str">
        <f>REPLACE(INDEX(GroupVertices[Group],MATCH(Edges25[[#This Row],[Vertex 1]],GroupVertices[Vertex],0)),1,1,"")</f>
        <v>13</v>
      </c>
      <c r="BC6" s="78" t="str">
        <f>REPLACE(INDEX(GroupVertices[Group],MATCH(Edges25[[#This Row],[Vertex 2]],GroupVertices[Vertex],0)),1,1,"")</f>
        <v>13</v>
      </c>
      <c r="BD6" s="48"/>
      <c r="BE6" s="49"/>
      <c r="BF6" s="48"/>
      <c r="BG6" s="49"/>
      <c r="BH6" s="48"/>
      <c r="BI6" s="49"/>
      <c r="BJ6" s="48"/>
      <c r="BK6" s="49"/>
      <c r="BL6" s="48"/>
    </row>
    <row r="7" spans="1:64" ht="15">
      <c r="A7" s="64" t="s">
        <v>214</v>
      </c>
      <c r="B7" s="64" t="s">
        <v>424</v>
      </c>
      <c r="C7" s="65"/>
      <c r="D7" s="66"/>
      <c r="E7" s="67"/>
      <c r="F7" s="68"/>
      <c r="G7" s="65"/>
      <c r="H7" s="69"/>
      <c r="I7" s="70"/>
      <c r="J7" s="70"/>
      <c r="K7" s="34" t="s">
        <v>65</v>
      </c>
      <c r="L7" s="77">
        <v>8</v>
      </c>
      <c r="M7" s="77"/>
      <c r="N7" s="72"/>
      <c r="O7" s="79" t="s">
        <v>495</v>
      </c>
      <c r="P7" s="81">
        <v>43677.852638888886</v>
      </c>
      <c r="Q7" s="79" t="s">
        <v>501</v>
      </c>
      <c r="R7" s="79"/>
      <c r="S7" s="79"/>
      <c r="T7" s="79"/>
      <c r="U7" s="79"/>
      <c r="V7" s="84" t="s">
        <v>1113</v>
      </c>
      <c r="W7" s="81">
        <v>43677.852638888886</v>
      </c>
      <c r="X7" s="84" t="s">
        <v>1289</v>
      </c>
      <c r="Y7" s="79"/>
      <c r="Z7" s="79"/>
      <c r="AA7" s="82" t="s">
        <v>1610</v>
      </c>
      <c r="AB7" s="79"/>
      <c r="AC7" s="79" t="b">
        <v>0</v>
      </c>
      <c r="AD7" s="79">
        <v>0</v>
      </c>
      <c r="AE7" s="82" t="s">
        <v>1938</v>
      </c>
      <c r="AF7" s="79" t="b">
        <v>0</v>
      </c>
      <c r="AG7" s="79" t="s">
        <v>1948</v>
      </c>
      <c r="AH7" s="79"/>
      <c r="AI7" s="82" t="s">
        <v>1938</v>
      </c>
      <c r="AJ7" s="79" t="b">
        <v>0</v>
      </c>
      <c r="AK7" s="79">
        <v>21</v>
      </c>
      <c r="AL7" s="82" t="s">
        <v>1609</v>
      </c>
      <c r="AM7" s="79" t="s">
        <v>1961</v>
      </c>
      <c r="AN7" s="79" t="b">
        <v>0</v>
      </c>
      <c r="AO7" s="82" t="s">
        <v>1609</v>
      </c>
      <c r="AP7" s="79" t="s">
        <v>176</v>
      </c>
      <c r="AQ7" s="79">
        <v>0</v>
      </c>
      <c r="AR7" s="79">
        <v>0</v>
      </c>
      <c r="AS7" s="79"/>
      <c r="AT7" s="79"/>
      <c r="AU7" s="79"/>
      <c r="AV7" s="79"/>
      <c r="AW7" s="79"/>
      <c r="AX7" s="79"/>
      <c r="AY7" s="79"/>
      <c r="AZ7" s="79"/>
      <c r="BA7">
        <v>1</v>
      </c>
      <c r="BB7" s="78" t="str">
        <f>REPLACE(INDEX(GroupVertices[Group],MATCH(Edges25[[#This Row],[Vertex 1]],GroupVertices[Vertex],0)),1,1,"")</f>
        <v>13</v>
      </c>
      <c r="BC7" s="78" t="str">
        <f>REPLACE(INDEX(GroupVertices[Group],MATCH(Edges25[[#This Row],[Vertex 2]],GroupVertices[Vertex],0)),1,1,"")</f>
        <v>13</v>
      </c>
      <c r="BD7" s="48"/>
      <c r="BE7" s="49"/>
      <c r="BF7" s="48"/>
      <c r="BG7" s="49"/>
      <c r="BH7" s="48"/>
      <c r="BI7" s="49"/>
      <c r="BJ7" s="48"/>
      <c r="BK7" s="49"/>
      <c r="BL7" s="48"/>
    </row>
    <row r="8" spans="1:64" ht="15">
      <c r="A8" s="64" t="s">
        <v>215</v>
      </c>
      <c r="B8" s="64" t="s">
        <v>426</v>
      </c>
      <c r="C8" s="65"/>
      <c r="D8" s="66"/>
      <c r="E8" s="67"/>
      <c r="F8" s="68"/>
      <c r="G8" s="65"/>
      <c r="H8" s="69"/>
      <c r="I8" s="70"/>
      <c r="J8" s="70"/>
      <c r="K8" s="34" t="s">
        <v>65</v>
      </c>
      <c r="L8" s="77">
        <v>12</v>
      </c>
      <c r="M8" s="77"/>
      <c r="N8" s="72"/>
      <c r="O8" s="79" t="s">
        <v>495</v>
      </c>
      <c r="P8" s="81">
        <v>43678.54888888889</v>
      </c>
      <c r="Q8" s="79" t="s">
        <v>502</v>
      </c>
      <c r="R8" s="84" t="s">
        <v>735</v>
      </c>
      <c r="S8" s="79" t="s">
        <v>828</v>
      </c>
      <c r="T8" s="79" t="s">
        <v>888</v>
      </c>
      <c r="U8" s="79"/>
      <c r="V8" s="84" t="s">
        <v>1114</v>
      </c>
      <c r="W8" s="81">
        <v>43678.54888888889</v>
      </c>
      <c r="X8" s="84" t="s">
        <v>1290</v>
      </c>
      <c r="Y8" s="79"/>
      <c r="Z8" s="79"/>
      <c r="AA8" s="82" t="s">
        <v>1611</v>
      </c>
      <c r="AB8" s="79"/>
      <c r="AC8" s="79" t="b">
        <v>0</v>
      </c>
      <c r="AD8" s="79">
        <v>0</v>
      </c>
      <c r="AE8" s="82" t="s">
        <v>1938</v>
      </c>
      <c r="AF8" s="79" t="b">
        <v>0</v>
      </c>
      <c r="AG8" s="79" t="s">
        <v>1948</v>
      </c>
      <c r="AH8" s="79"/>
      <c r="AI8" s="82" t="s">
        <v>1938</v>
      </c>
      <c r="AJ8" s="79" t="b">
        <v>0</v>
      </c>
      <c r="AK8" s="79">
        <v>0</v>
      </c>
      <c r="AL8" s="82" t="s">
        <v>1938</v>
      </c>
      <c r="AM8" s="79" t="s">
        <v>1962</v>
      </c>
      <c r="AN8" s="79" t="b">
        <v>0</v>
      </c>
      <c r="AO8" s="82" t="s">
        <v>1611</v>
      </c>
      <c r="AP8" s="79" t="s">
        <v>176</v>
      </c>
      <c r="AQ8" s="79">
        <v>0</v>
      </c>
      <c r="AR8" s="79">
        <v>0</v>
      </c>
      <c r="AS8" s="79"/>
      <c r="AT8" s="79"/>
      <c r="AU8" s="79"/>
      <c r="AV8" s="79"/>
      <c r="AW8" s="79"/>
      <c r="AX8" s="79"/>
      <c r="AY8" s="79"/>
      <c r="AZ8" s="79"/>
      <c r="BA8">
        <v>1</v>
      </c>
      <c r="BB8" s="78" t="str">
        <f>REPLACE(INDEX(GroupVertices[Group],MATCH(Edges25[[#This Row],[Vertex 1]],GroupVertices[Vertex],0)),1,1,"")</f>
        <v>51</v>
      </c>
      <c r="BC8" s="78" t="str">
        <f>REPLACE(INDEX(GroupVertices[Group],MATCH(Edges25[[#This Row],[Vertex 2]],GroupVertices[Vertex],0)),1,1,"")</f>
        <v>51</v>
      </c>
      <c r="BD8" s="48">
        <v>0</v>
      </c>
      <c r="BE8" s="49">
        <v>0</v>
      </c>
      <c r="BF8" s="48">
        <v>0</v>
      </c>
      <c r="BG8" s="49">
        <v>0</v>
      </c>
      <c r="BH8" s="48">
        <v>0</v>
      </c>
      <c r="BI8" s="49">
        <v>0</v>
      </c>
      <c r="BJ8" s="48">
        <v>22</v>
      </c>
      <c r="BK8" s="49">
        <v>100</v>
      </c>
      <c r="BL8" s="48">
        <v>22</v>
      </c>
    </row>
    <row r="9" spans="1:64" ht="15">
      <c r="A9" s="64" t="s">
        <v>216</v>
      </c>
      <c r="B9" s="64" t="s">
        <v>216</v>
      </c>
      <c r="C9" s="65"/>
      <c r="D9" s="66"/>
      <c r="E9" s="67"/>
      <c r="F9" s="68"/>
      <c r="G9" s="65"/>
      <c r="H9" s="69"/>
      <c r="I9" s="70"/>
      <c r="J9" s="70"/>
      <c r="K9" s="34" t="s">
        <v>65</v>
      </c>
      <c r="L9" s="77">
        <v>13</v>
      </c>
      <c r="M9" s="77"/>
      <c r="N9" s="72"/>
      <c r="O9" s="79" t="s">
        <v>176</v>
      </c>
      <c r="P9" s="81">
        <v>43678.561273148145</v>
      </c>
      <c r="Q9" s="79" t="s">
        <v>503</v>
      </c>
      <c r="R9" s="79"/>
      <c r="S9" s="79"/>
      <c r="T9" s="79" t="s">
        <v>889</v>
      </c>
      <c r="U9" s="84" t="s">
        <v>1030</v>
      </c>
      <c r="V9" s="84" t="s">
        <v>1030</v>
      </c>
      <c r="W9" s="81">
        <v>43678.561273148145</v>
      </c>
      <c r="X9" s="84" t="s">
        <v>1291</v>
      </c>
      <c r="Y9" s="79"/>
      <c r="Z9" s="79"/>
      <c r="AA9" s="82" t="s">
        <v>1612</v>
      </c>
      <c r="AB9" s="79"/>
      <c r="AC9" s="79" t="b">
        <v>0</v>
      </c>
      <c r="AD9" s="79">
        <v>2</v>
      </c>
      <c r="AE9" s="82" t="s">
        <v>1938</v>
      </c>
      <c r="AF9" s="79" t="b">
        <v>0</v>
      </c>
      <c r="AG9" s="79" t="s">
        <v>1948</v>
      </c>
      <c r="AH9" s="79"/>
      <c r="AI9" s="82" t="s">
        <v>1938</v>
      </c>
      <c r="AJ9" s="79" t="b">
        <v>0</v>
      </c>
      <c r="AK9" s="79">
        <v>0</v>
      </c>
      <c r="AL9" s="82" t="s">
        <v>1938</v>
      </c>
      <c r="AM9" s="79" t="s">
        <v>1961</v>
      </c>
      <c r="AN9" s="79" t="b">
        <v>0</v>
      </c>
      <c r="AO9" s="82" t="s">
        <v>1612</v>
      </c>
      <c r="AP9" s="79" t="s">
        <v>176</v>
      </c>
      <c r="AQ9" s="79">
        <v>0</v>
      </c>
      <c r="AR9" s="79">
        <v>0</v>
      </c>
      <c r="AS9" s="79" t="s">
        <v>1986</v>
      </c>
      <c r="AT9" s="79" t="s">
        <v>1988</v>
      </c>
      <c r="AU9" s="79" t="s">
        <v>1990</v>
      </c>
      <c r="AV9" s="79" t="s">
        <v>1992</v>
      </c>
      <c r="AW9" s="79" t="s">
        <v>1994</v>
      </c>
      <c r="AX9" s="79" t="s">
        <v>1996</v>
      </c>
      <c r="AY9" s="79" t="s">
        <v>1998</v>
      </c>
      <c r="AZ9" s="84" t="s">
        <v>1999</v>
      </c>
      <c r="BA9">
        <v>1</v>
      </c>
      <c r="BB9" s="78" t="str">
        <f>REPLACE(INDEX(GroupVertices[Group],MATCH(Edges25[[#This Row],[Vertex 1]],GroupVertices[Vertex],0)),1,1,"")</f>
        <v>3</v>
      </c>
      <c r="BC9" s="78" t="str">
        <f>REPLACE(INDEX(GroupVertices[Group],MATCH(Edges25[[#This Row],[Vertex 2]],GroupVertices[Vertex],0)),1,1,"")</f>
        <v>3</v>
      </c>
      <c r="BD9" s="48">
        <v>0</v>
      </c>
      <c r="BE9" s="49">
        <v>0</v>
      </c>
      <c r="BF9" s="48">
        <v>0</v>
      </c>
      <c r="BG9" s="49">
        <v>0</v>
      </c>
      <c r="BH9" s="48">
        <v>0</v>
      </c>
      <c r="BI9" s="49">
        <v>0</v>
      </c>
      <c r="BJ9" s="48">
        <v>24</v>
      </c>
      <c r="BK9" s="49">
        <v>100</v>
      </c>
      <c r="BL9" s="48">
        <v>24</v>
      </c>
    </row>
    <row r="10" spans="1:64" ht="15">
      <c r="A10" s="64" t="s">
        <v>217</v>
      </c>
      <c r="B10" s="64" t="s">
        <v>213</v>
      </c>
      <c r="C10" s="65"/>
      <c r="D10" s="66"/>
      <c r="E10" s="67"/>
      <c r="F10" s="68"/>
      <c r="G10" s="65"/>
      <c r="H10" s="69"/>
      <c r="I10" s="70"/>
      <c r="J10" s="70"/>
      <c r="K10" s="34" t="s">
        <v>65</v>
      </c>
      <c r="L10" s="77">
        <v>14</v>
      </c>
      <c r="M10" s="77"/>
      <c r="N10" s="72"/>
      <c r="O10" s="79" t="s">
        <v>495</v>
      </c>
      <c r="P10" s="81">
        <v>43678.61039351852</v>
      </c>
      <c r="Q10" s="79" t="s">
        <v>504</v>
      </c>
      <c r="R10" s="79"/>
      <c r="S10" s="79"/>
      <c r="T10" s="79" t="s">
        <v>890</v>
      </c>
      <c r="U10" s="84" t="s">
        <v>1031</v>
      </c>
      <c r="V10" s="84" t="s">
        <v>1031</v>
      </c>
      <c r="W10" s="81">
        <v>43678.61039351852</v>
      </c>
      <c r="X10" s="84" t="s">
        <v>1292</v>
      </c>
      <c r="Y10" s="79"/>
      <c r="Z10" s="79"/>
      <c r="AA10" s="82" t="s">
        <v>1613</v>
      </c>
      <c r="AB10" s="79"/>
      <c r="AC10" s="79" t="b">
        <v>0</v>
      </c>
      <c r="AD10" s="79">
        <v>10</v>
      </c>
      <c r="AE10" s="82" t="s">
        <v>1938</v>
      </c>
      <c r="AF10" s="79" t="b">
        <v>0</v>
      </c>
      <c r="AG10" s="79" t="s">
        <v>1948</v>
      </c>
      <c r="AH10" s="79"/>
      <c r="AI10" s="82" t="s">
        <v>1938</v>
      </c>
      <c r="AJ10" s="79" t="b">
        <v>0</v>
      </c>
      <c r="AK10" s="79">
        <v>0</v>
      </c>
      <c r="AL10" s="82" t="s">
        <v>1938</v>
      </c>
      <c r="AM10" s="79" t="s">
        <v>1961</v>
      </c>
      <c r="AN10" s="79" t="b">
        <v>0</v>
      </c>
      <c r="AO10" s="82" t="s">
        <v>1613</v>
      </c>
      <c r="AP10" s="79" t="s">
        <v>176</v>
      </c>
      <c r="AQ10" s="79">
        <v>0</v>
      </c>
      <c r="AR10" s="79">
        <v>0</v>
      </c>
      <c r="AS10" s="79"/>
      <c r="AT10" s="79"/>
      <c r="AU10" s="79"/>
      <c r="AV10" s="79"/>
      <c r="AW10" s="79"/>
      <c r="AX10" s="79"/>
      <c r="AY10" s="79"/>
      <c r="AZ10" s="79"/>
      <c r="BA10">
        <v>1</v>
      </c>
      <c r="BB10" s="78" t="str">
        <f>REPLACE(INDEX(GroupVertices[Group],MATCH(Edges25[[#This Row],[Vertex 1]],GroupVertices[Vertex],0)),1,1,"")</f>
        <v>13</v>
      </c>
      <c r="BC10" s="78" t="str">
        <f>REPLACE(INDEX(GroupVertices[Group],MATCH(Edges25[[#This Row],[Vertex 2]],GroupVertices[Vertex],0)),1,1,"")</f>
        <v>13</v>
      </c>
      <c r="BD10" s="48">
        <v>1</v>
      </c>
      <c r="BE10" s="49">
        <v>4.3478260869565215</v>
      </c>
      <c r="BF10" s="48">
        <v>1</v>
      </c>
      <c r="BG10" s="49">
        <v>4.3478260869565215</v>
      </c>
      <c r="BH10" s="48">
        <v>0</v>
      </c>
      <c r="BI10" s="49">
        <v>0</v>
      </c>
      <c r="BJ10" s="48">
        <v>21</v>
      </c>
      <c r="BK10" s="49">
        <v>91.30434782608695</v>
      </c>
      <c r="BL10" s="48">
        <v>23</v>
      </c>
    </row>
    <row r="11" spans="1:64" ht="15">
      <c r="A11" s="64" t="s">
        <v>218</v>
      </c>
      <c r="B11" s="64" t="s">
        <v>218</v>
      </c>
      <c r="C11" s="65"/>
      <c r="D11" s="66"/>
      <c r="E11" s="67"/>
      <c r="F11" s="68"/>
      <c r="G11" s="65"/>
      <c r="H11" s="69"/>
      <c r="I11" s="70"/>
      <c r="J11" s="70"/>
      <c r="K11" s="34" t="s">
        <v>65</v>
      </c>
      <c r="L11" s="77">
        <v>15</v>
      </c>
      <c r="M11" s="77"/>
      <c r="N11" s="72"/>
      <c r="O11" s="79" t="s">
        <v>176</v>
      </c>
      <c r="P11" s="81">
        <v>43677.8028125</v>
      </c>
      <c r="Q11" s="79" t="s">
        <v>505</v>
      </c>
      <c r="R11" s="84" t="s">
        <v>736</v>
      </c>
      <c r="S11" s="79" t="s">
        <v>829</v>
      </c>
      <c r="T11" s="79" t="s">
        <v>891</v>
      </c>
      <c r="U11" s="84" t="s">
        <v>1032</v>
      </c>
      <c r="V11" s="84" t="s">
        <v>1032</v>
      </c>
      <c r="W11" s="81">
        <v>43677.8028125</v>
      </c>
      <c r="X11" s="84" t="s">
        <v>1293</v>
      </c>
      <c r="Y11" s="79"/>
      <c r="Z11" s="79"/>
      <c r="AA11" s="82" t="s">
        <v>1614</v>
      </c>
      <c r="AB11" s="79"/>
      <c r="AC11" s="79" t="b">
        <v>0</v>
      </c>
      <c r="AD11" s="79">
        <v>1</v>
      </c>
      <c r="AE11" s="82" t="s">
        <v>1938</v>
      </c>
      <c r="AF11" s="79" t="b">
        <v>0</v>
      </c>
      <c r="AG11" s="79" t="s">
        <v>1948</v>
      </c>
      <c r="AH11" s="79"/>
      <c r="AI11" s="82" t="s">
        <v>1938</v>
      </c>
      <c r="AJ11" s="79" t="b">
        <v>0</v>
      </c>
      <c r="AK11" s="79">
        <v>1</v>
      </c>
      <c r="AL11" s="82" t="s">
        <v>1938</v>
      </c>
      <c r="AM11" s="79" t="s">
        <v>1959</v>
      </c>
      <c r="AN11" s="79" t="b">
        <v>0</v>
      </c>
      <c r="AO11" s="82" t="s">
        <v>1614</v>
      </c>
      <c r="AP11" s="79" t="s">
        <v>176</v>
      </c>
      <c r="AQ11" s="79">
        <v>0</v>
      </c>
      <c r="AR11" s="79">
        <v>0</v>
      </c>
      <c r="AS11" s="79"/>
      <c r="AT11" s="79"/>
      <c r="AU11" s="79"/>
      <c r="AV11" s="79"/>
      <c r="AW11" s="79"/>
      <c r="AX11" s="79"/>
      <c r="AY11" s="79"/>
      <c r="AZ11" s="79"/>
      <c r="BA11">
        <v>1</v>
      </c>
      <c r="BB11" s="78" t="str">
        <f>REPLACE(INDEX(GroupVertices[Group],MATCH(Edges25[[#This Row],[Vertex 1]],GroupVertices[Vertex],0)),1,1,"")</f>
        <v>50</v>
      </c>
      <c r="BC11" s="78" t="str">
        <f>REPLACE(INDEX(GroupVertices[Group],MATCH(Edges25[[#This Row],[Vertex 2]],GroupVertices[Vertex],0)),1,1,"")</f>
        <v>50</v>
      </c>
      <c r="BD11" s="48">
        <v>0</v>
      </c>
      <c r="BE11" s="49">
        <v>0</v>
      </c>
      <c r="BF11" s="48">
        <v>0</v>
      </c>
      <c r="BG11" s="49">
        <v>0</v>
      </c>
      <c r="BH11" s="48">
        <v>0</v>
      </c>
      <c r="BI11" s="49">
        <v>0</v>
      </c>
      <c r="BJ11" s="48">
        <v>13</v>
      </c>
      <c r="BK11" s="49">
        <v>100</v>
      </c>
      <c r="BL11" s="48">
        <v>13</v>
      </c>
    </row>
    <row r="12" spans="1:64" ht="15">
      <c r="A12" s="64" t="s">
        <v>219</v>
      </c>
      <c r="B12" s="64" t="s">
        <v>218</v>
      </c>
      <c r="C12" s="65"/>
      <c r="D12" s="66"/>
      <c r="E12" s="67"/>
      <c r="F12" s="68"/>
      <c r="G12" s="65"/>
      <c r="H12" s="69"/>
      <c r="I12" s="70"/>
      <c r="J12" s="70"/>
      <c r="K12" s="34" t="s">
        <v>65</v>
      </c>
      <c r="L12" s="77">
        <v>16</v>
      </c>
      <c r="M12" s="77"/>
      <c r="N12" s="72"/>
      <c r="O12" s="79" t="s">
        <v>495</v>
      </c>
      <c r="P12" s="81">
        <v>43678.760046296295</v>
      </c>
      <c r="Q12" s="79" t="s">
        <v>506</v>
      </c>
      <c r="R12" s="84" t="s">
        <v>736</v>
      </c>
      <c r="S12" s="79" t="s">
        <v>829</v>
      </c>
      <c r="T12" s="79" t="s">
        <v>892</v>
      </c>
      <c r="U12" s="79"/>
      <c r="V12" s="84" t="s">
        <v>1115</v>
      </c>
      <c r="W12" s="81">
        <v>43678.760046296295</v>
      </c>
      <c r="X12" s="84" t="s">
        <v>1294</v>
      </c>
      <c r="Y12" s="79"/>
      <c r="Z12" s="79"/>
      <c r="AA12" s="82" t="s">
        <v>1615</v>
      </c>
      <c r="AB12" s="79"/>
      <c r="AC12" s="79" t="b">
        <v>0</v>
      </c>
      <c r="AD12" s="79">
        <v>0</v>
      </c>
      <c r="AE12" s="82" t="s">
        <v>1938</v>
      </c>
      <c r="AF12" s="79" t="b">
        <v>0</v>
      </c>
      <c r="AG12" s="79" t="s">
        <v>1948</v>
      </c>
      <c r="AH12" s="79"/>
      <c r="AI12" s="82" t="s">
        <v>1938</v>
      </c>
      <c r="AJ12" s="79" t="b">
        <v>0</v>
      </c>
      <c r="AK12" s="79">
        <v>1</v>
      </c>
      <c r="AL12" s="82" t="s">
        <v>1614</v>
      </c>
      <c r="AM12" s="79" t="s">
        <v>1959</v>
      </c>
      <c r="AN12" s="79" t="b">
        <v>0</v>
      </c>
      <c r="AO12" s="82" t="s">
        <v>1614</v>
      </c>
      <c r="AP12" s="79" t="s">
        <v>176</v>
      </c>
      <c r="AQ12" s="79">
        <v>0</v>
      </c>
      <c r="AR12" s="79">
        <v>0</v>
      </c>
      <c r="AS12" s="79"/>
      <c r="AT12" s="79"/>
      <c r="AU12" s="79"/>
      <c r="AV12" s="79"/>
      <c r="AW12" s="79"/>
      <c r="AX12" s="79"/>
      <c r="AY12" s="79"/>
      <c r="AZ12" s="79"/>
      <c r="BA12">
        <v>1</v>
      </c>
      <c r="BB12" s="78" t="str">
        <f>REPLACE(INDEX(GroupVertices[Group],MATCH(Edges25[[#This Row],[Vertex 1]],GroupVertices[Vertex],0)),1,1,"")</f>
        <v>50</v>
      </c>
      <c r="BC12" s="78" t="str">
        <f>REPLACE(INDEX(GroupVertices[Group],MATCH(Edges25[[#This Row],[Vertex 2]],GroupVertices[Vertex],0)),1,1,"")</f>
        <v>50</v>
      </c>
      <c r="BD12" s="48">
        <v>0</v>
      </c>
      <c r="BE12" s="49">
        <v>0</v>
      </c>
      <c r="BF12" s="48">
        <v>0</v>
      </c>
      <c r="BG12" s="49">
        <v>0</v>
      </c>
      <c r="BH12" s="48">
        <v>0</v>
      </c>
      <c r="BI12" s="49">
        <v>0</v>
      </c>
      <c r="BJ12" s="48">
        <v>14</v>
      </c>
      <c r="BK12" s="49">
        <v>100</v>
      </c>
      <c r="BL12" s="48">
        <v>14</v>
      </c>
    </row>
    <row r="13" spans="1:64" ht="15">
      <c r="A13" s="64" t="s">
        <v>220</v>
      </c>
      <c r="B13" s="64" t="s">
        <v>408</v>
      </c>
      <c r="C13" s="65"/>
      <c r="D13" s="66"/>
      <c r="E13" s="67"/>
      <c r="F13" s="68"/>
      <c r="G13" s="65"/>
      <c r="H13" s="69"/>
      <c r="I13" s="70"/>
      <c r="J13" s="70"/>
      <c r="K13" s="34" t="s">
        <v>65</v>
      </c>
      <c r="L13" s="77">
        <v>17</v>
      </c>
      <c r="M13" s="77"/>
      <c r="N13" s="72"/>
      <c r="O13" s="79" t="s">
        <v>495</v>
      </c>
      <c r="P13" s="81">
        <v>43678.806122685186</v>
      </c>
      <c r="Q13" s="79" t="s">
        <v>507</v>
      </c>
      <c r="R13" s="79"/>
      <c r="S13" s="79"/>
      <c r="T13" s="79"/>
      <c r="U13" s="79"/>
      <c r="V13" s="84" t="s">
        <v>1116</v>
      </c>
      <c r="W13" s="81">
        <v>43678.806122685186</v>
      </c>
      <c r="X13" s="84" t="s">
        <v>1295</v>
      </c>
      <c r="Y13" s="79"/>
      <c r="Z13" s="79"/>
      <c r="AA13" s="82" t="s">
        <v>1616</v>
      </c>
      <c r="AB13" s="79"/>
      <c r="AC13" s="79" t="b">
        <v>0</v>
      </c>
      <c r="AD13" s="79">
        <v>0</v>
      </c>
      <c r="AE13" s="82" t="s">
        <v>1938</v>
      </c>
      <c r="AF13" s="79" t="b">
        <v>0</v>
      </c>
      <c r="AG13" s="79" t="s">
        <v>1948</v>
      </c>
      <c r="AH13" s="79"/>
      <c r="AI13" s="82" t="s">
        <v>1938</v>
      </c>
      <c r="AJ13" s="79" t="b">
        <v>0</v>
      </c>
      <c r="AK13" s="79">
        <v>2</v>
      </c>
      <c r="AL13" s="82" t="s">
        <v>1883</v>
      </c>
      <c r="AM13" s="79" t="s">
        <v>1959</v>
      </c>
      <c r="AN13" s="79" t="b">
        <v>0</v>
      </c>
      <c r="AO13" s="82" t="s">
        <v>1883</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1</v>
      </c>
      <c r="BE13" s="49">
        <v>4.761904761904762</v>
      </c>
      <c r="BF13" s="48">
        <v>0</v>
      </c>
      <c r="BG13" s="49">
        <v>0</v>
      </c>
      <c r="BH13" s="48">
        <v>0</v>
      </c>
      <c r="BI13" s="49">
        <v>0</v>
      </c>
      <c r="BJ13" s="48">
        <v>20</v>
      </c>
      <c r="BK13" s="49">
        <v>95.23809523809524</v>
      </c>
      <c r="BL13" s="48">
        <v>21</v>
      </c>
    </row>
    <row r="14" spans="1:64" ht="15">
      <c r="A14" s="64" t="s">
        <v>221</v>
      </c>
      <c r="B14" s="64" t="s">
        <v>427</v>
      </c>
      <c r="C14" s="65"/>
      <c r="D14" s="66"/>
      <c r="E14" s="67"/>
      <c r="F14" s="68"/>
      <c r="G14" s="65"/>
      <c r="H14" s="69"/>
      <c r="I14" s="70"/>
      <c r="J14" s="70"/>
      <c r="K14" s="34" t="s">
        <v>65</v>
      </c>
      <c r="L14" s="77">
        <v>18</v>
      </c>
      <c r="M14" s="77"/>
      <c r="N14" s="72"/>
      <c r="O14" s="79" t="s">
        <v>495</v>
      </c>
      <c r="P14" s="81">
        <v>43678.88537037037</v>
      </c>
      <c r="Q14" s="79" t="s">
        <v>508</v>
      </c>
      <c r="R14" s="79"/>
      <c r="S14" s="79"/>
      <c r="T14" s="79" t="s">
        <v>893</v>
      </c>
      <c r="U14" s="79"/>
      <c r="V14" s="84" t="s">
        <v>1117</v>
      </c>
      <c r="W14" s="81">
        <v>43678.88537037037</v>
      </c>
      <c r="X14" s="84" t="s">
        <v>1296</v>
      </c>
      <c r="Y14" s="79"/>
      <c r="Z14" s="79"/>
      <c r="AA14" s="82" t="s">
        <v>1617</v>
      </c>
      <c r="AB14" s="82" t="s">
        <v>1929</v>
      </c>
      <c r="AC14" s="79" t="b">
        <v>0</v>
      </c>
      <c r="AD14" s="79">
        <v>1</v>
      </c>
      <c r="AE14" s="82" t="s">
        <v>1939</v>
      </c>
      <c r="AF14" s="79" t="b">
        <v>0</v>
      </c>
      <c r="AG14" s="79" t="s">
        <v>1948</v>
      </c>
      <c r="AH14" s="79"/>
      <c r="AI14" s="82" t="s">
        <v>1938</v>
      </c>
      <c r="AJ14" s="79" t="b">
        <v>0</v>
      </c>
      <c r="AK14" s="79">
        <v>0</v>
      </c>
      <c r="AL14" s="82" t="s">
        <v>1938</v>
      </c>
      <c r="AM14" s="79" t="s">
        <v>1959</v>
      </c>
      <c r="AN14" s="79" t="b">
        <v>0</v>
      </c>
      <c r="AO14" s="82" t="s">
        <v>1929</v>
      </c>
      <c r="AP14" s="79" t="s">
        <v>176</v>
      </c>
      <c r="AQ14" s="79">
        <v>0</v>
      </c>
      <c r="AR14" s="79">
        <v>0</v>
      </c>
      <c r="AS14" s="79"/>
      <c r="AT14" s="79"/>
      <c r="AU14" s="79"/>
      <c r="AV14" s="79"/>
      <c r="AW14" s="79"/>
      <c r="AX14" s="79"/>
      <c r="AY14" s="79"/>
      <c r="AZ14" s="79"/>
      <c r="BA14">
        <v>1</v>
      </c>
      <c r="BB14" s="78" t="str">
        <f>REPLACE(INDEX(GroupVertices[Group],MATCH(Edges25[[#This Row],[Vertex 1]],GroupVertices[Vertex],0)),1,1,"")</f>
        <v>49</v>
      </c>
      <c r="BC14" s="78" t="str">
        <f>REPLACE(INDEX(GroupVertices[Group],MATCH(Edges25[[#This Row],[Vertex 2]],GroupVertices[Vertex],0)),1,1,"")</f>
        <v>49</v>
      </c>
      <c r="BD14" s="48">
        <v>2</v>
      </c>
      <c r="BE14" s="49">
        <v>6.25</v>
      </c>
      <c r="BF14" s="48">
        <v>0</v>
      </c>
      <c r="BG14" s="49">
        <v>0</v>
      </c>
      <c r="BH14" s="48">
        <v>0</v>
      </c>
      <c r="BI14" s="49">
        <v>0</v>
      </c>
      <c r="BJ14" s="48">
        <v>30</v>
      </c>
      <c r="BK14" s="49">
        <v>93.75</v>
      </c>
      <c r="BL14" s="48">
        <v>32</v>
      </c>
    </row>
    <row r="15" spans="1:64" ht="15">
      <c r="A15" s="64" t="s">
        <v>222</v>
      </c>
      <c r="B15" s="64" t="s">
        <v>240</v>
      </c>
      <c r="C15" s="65"/>
      <c r="D15" s="66"/>
      <c r="E15" s="67"/>
      <c r="F15" s="68"/>
      <c r="G15" s="65"/>
      <c r="H15" s="69"/>
      <c r="I15" s="70"/>
      <c r="J15" s="70"/>
      <c r="K15" s="34" t="s">
        <v>65</v>
      </c>
      <c r="L15" s="77">
        <v>19</v>
      </c>
      <c r="M15" s="77"/>
      <c r="N15" s="72"/>
      <c r="O15" s="79" t="s">
        <v>495</v>
      </c>
      <c r="P15" s="81">
        <v>43678.929618055554</v>
      </c>
      <c r="Q15" s="79" t="s">
        <v>509</v>
      </c>
      <c r="R15" s="79"/>
      <c r="S15" s="79"/>
      <c r="T15" s="79" t="s">
        <v>893</v>
      </c>
      <c r="U15" s="79"/>
      <c r="V15" s="84" t="s">
        <v>1118</v>
      </c>
      <c r="W15" s="81">
        <v>43678.929618055554</v>
      </c>
      <c r="X15" s="84" t="s">
        <v>1297</v>
      </c>
      <c r="Y15" s="79"/>
      <c r="Z15" s="79"/>
      <c r="AA15" s="82" t="s">
        <v>1618</v>
      </c>
      <c r="AB15" s="79"/>
      <c r="AC15" s="79" t="b">
        <v>0</v>
      </c>
      <c r="AD15" s="79">
        <v>0</v>
      </c>
      <c r="AE15" s="82" t="s">
        <v>1938</v>
      </c>
      <c r="AF15" s="79" t="b">
        <v>0</v>
      </c>
      <c r="AG15" s="79" t="s">
        <v>1948</v>
      </c>
      <c r="AH15" s="79"/>
      <c r="AI15" s="82" t="s">
        <v>1938</v>
      </c>
      <c r="AJ15" s="79" t="b">
        <v>0</v>
      </c>
      <c r="AK15" s="79">
        <v>3</v>
      </c>
      <c r="AL15" s="82" t="s">
        <v>1636</v>
      </c>
      <c r="AM15" s="79" t="s">
        <v>1959</v>
      </c>
      <c r="AN15" s="79" t="b">
        <v>0</v>
      </c>
      <c r="AO15" s="82" t="s">
        <v>1636</v>
      </c>
      <c r="AP15" s="79" t="s">
        <v>176</v>
      </c>
      <c r="AQ15" s="79">
        <v>0</v>
      </c>
      <c r="AR15" s="79">
        <v>0</v>
      </c>
      <c r="AS15" s="79"/>
      <c r="AT15" s="79"/>
      <c r="AU15" s="79"/>
      <c r="AV15" s="79"/>
      <c r="AW15" s="79"/>
      <c r="AX15" s="79"/>
      <c r="AY15" s="79"/>
      <c r="AZ15" s="79"/>
      <c r="BA15">
        <v>1</v>
      </c>
      <c r="BB15" s="78" t="str">
        <f>REPLACE(INDEX(GroupVertices[Group],MATCH(Edges25[[#This Row],[Vertex 1]],GroupVertices[Vertex],0)),1,1,"")</f>
        <v>20</v>
      </c>
      <c r="BC15" s="78" t="str">
        <f>REPLACE(INDEX(GroupVertices[Group],MATCH(Edges25[[#This Row],[Vertex 2]],GroupVertices[Vertex],0)),1,1,"")</f>
        <v>20</v>
      </c>
      <c r="BD15" s="48">
        <v>0</v>
      </c>
      <c r="BE15" s="49">
        <v>0</v>
      </c>
      <c r="BF15" s="48">
        <v>0</v>
      </c>
      <c r="BG15" s="49">
        <v>0</v>
      </c>
      <c r="BH15" s="48">
        <v>0</v>
      </c>
      <c r="BI15" s="49">
        <v>0</v>
      </c>
      <c r="BJ15" s="48">
        <v>23</v>
      </c>
      <c r="BK15" s="49">
        <v>100</v>
      </c>
      <c r="BL15" s="48">
        <v>23</v>
      </c>
    </row>
    <row r="16" spans="1:64" ht="15">
      <c r="A16" s="64" t="s">
        <v>223</v>
      </c>
      <c r="B16" s="64" t="s">
        <v>223</v>
      </c>
      <c r="C16" s="65"/>
      <c r="D16" s="66"/>
      <c r="E16" s="67"/>
      <c r="F16" s="68"/>
      <c r="G16" s="65"/>
      <c r="H16" s="69"/>
      <c r="I16" s="70"/>
      <c r="J16" s="70"/>
      <c r="K16" s="34" t="s">
        <v>65</v>
      </c>
      <c r="L16" s="77">
        <v>20</v>
      </c>
      <c r="M16" s="77"/>
      <c r="N16" s="72"/>
      <c r="O16" s="79" t="s">
        <v>176</v>
      </c>
      <c r="P16" s="81">
        <v>43675.70930555555</v>
      </c>
      <c r="Q16" s="79" t="s">
        <v>510</v>
      </c>
      <c r="R16" s="84" t="s">
        <v>737</v>
      </c>
      <c r="S16" s="79" t="s">
        <v>830</v>
      </c>
      <c r="T16" s="79" t="s">
        <v>893</v>
      </c>
      <c r="U16" s="84" t="s">
        <v>1033</v>
      </c>
      <c r="V16" s="84" t="s">
        <v>1033</v>
      </c>
      <c r="W16" s="81">
        <v>43675.70930555555</v>
      </c>
      <c r="X16" s="84" t="s">
        <v>1298</v>
      </c>
      <c r="Y16" s="79"/>
      <c r="Z16" s="79"/>
      <c r="AA16" s="82" t="s">
        <v>1619</v>
      </c>
      <c r="AB16" s="79"/>
      <c r="AC16" s="79" t="b">
        <v>0</v>
      </c>
      <c r="AD16" s="79">
        <v>14</v>
      </c>
      <c r="AE16" s="82" t="s">
        <v>1938</v>
      </c>
      <c r="AF16" s="79" t="b">
        <v>0</v>
      </c>
      <c r="AG16" s="79" t="s">
        <v>1948</v>
      </c>
      <c r="AH16" s="79"/>
      <c r="AI16" s="82" t="s">
        <v>1938</v>
      </c>
      <c r="AJ16" s="79" t="b">
        <v>0</v>
      </c>
      <c r="AK16" s="79">
        <v>18</v>
      </c>
      <c r="AL16" s="82" t="s">
        <v>1938</v>
      </c>
      <c r="AM16" s="79" t="s">
        <v>1962</v>
      </c>
      <c r="AN16" s="79" t="b">
        <v>0</v>
      </c>
      <c r="AO16" s="82" t="s">
        <v>1619</v>
      </c>
      <c r="AP16" s="79" t="s">
        <v>1985</v>
      </c>
      <c r="AQ16" s="79">
        <v>0</v>
      </c>
      <c r="AR16" s="79">
        <v>0</v>
      </c>
      <c r="AS16" s="79"/>
      <c r="AT16" s="79"/>
      <c r="AU16" s="79"/>
      <c r="AV16" s="79"/>
      <c r="AW16" s="79"/>
      <c r="AX16" s="79"/>
      <c r="AY16" s="79"/>
      <c r="AZ16" s="79"/>
      <c r="BA16">
        <v>1</v>
      </c>
      <c r="BB16" s="78" t="str">
        <f>REPLACE(INDEX(GroupVertices[Group],MATCH(Edges25[[#This Row],[Vertex 1]],GroupVertices[Vertex],0)),1,1,"")</f>
        <v>48</v>
      </c>
      <c r="BC16" s="78" t="str">
        <f>REPLACE(INDEX(GroupVertices[Group],MATCH(Edges25[[#This Row],[Vertex 2]],GroupVertices[Vertex],0)),1,1,"")</f>
        <v>48</v>
      </c>
      <c r="BD16" s="48">
        <v>1</v>
      </c>
      <c r="BE16" s="49">
        <v>3.5714285714285716</v>
      </c>
      <c r="BF16" s="48">
        <v>0</v>
      </c>
      <c r="BG16" s="49">
        <v>0</v>
      </c>
      <c r="BH16" s="48">
        <v>0</v>
      </c>
      <c r="BI16" s="49">
        <v>0</v>
      </c>
      <c r="BJ16" s="48">
        <v>27</v>
      </c>
      <c r="BK16" s="49">
        <v>96.42857142857143</v>
      </c>
      <c r="BL16" s="48">
        <v>28</v>
      </c>
    </row>
    <row r="17" spans="1:64" ht="15">
      <c r="A17" s="64" t="s">
        <v>224</v>
      </c>
      <c r="B17" s="64" t="s">
        <v>223</v>
      </c>
      <c r="C17" s="65"/>
      <c r="D17" s="66"/>
      <c r="E17" s="67"/>
      <c r="F17" s="68"/>
      <c r="G17" s="65"/>
      <c r="H17" s="69"/>
      <c r="I17" s="70"/>
      <c r="J17" s="70"/>
      <c r="K17" s="34" t="s">
        <v>65</v>
      </c>
      <c r="L17" s="77">
        <v>21</v>
      </c>
      <c r="M17" s="77"/>
      <c r="N17" s="72"/>
      <c r="O17" s="79" t="s">
        <v>495</v>
      </c>
      <c r="P17" s="81">
        <v>43679.035891203705</v>
      </c>
      <c r="Q17" s="79" t="s">
        <v>511</v>
      </c>
      <c r="R17" s="79"/>
      <c r="S17" s="79"/>
      <c r="T17" s="79"/>
      <c r="U17" s="79"/>
      <c r="V17" s="84" t="s">
        <v>1119</v>
      </c>
      <c r="W17" s="81">
        <v>43679.035891203705</v>
      </c>
      <c r="X17" s="84" t="s">
        <v>1299</v>
      </c>
      <c r="Y17" s="79"/>
      <c r="Z17" s="79"/>
      <c r="AA17" s="82" t="s">
        <v>1620</v>
      </c>
      <c r="AB17" s="79"/>
      <c r="AC17" s="79" t="b">
        <v>0</v>
      </c>
      <c r="AD17" s="79">
        <v>0</v>
      </c>
      <c r="AE17" s="82" t="s">
        <v>1938</v>
      </c>
      <c r="AF17" s="79" t="b">
        <v>0</v>
      </c>
      <c r="AG17" s="79" t="s">
        <v>1948</v>
      </c>
      <c r="AH17" s="79"/>
      <c r="AI17" s="82" t="s">
        <v>1938</v>
      </c>
      <c r="AJ17" s="79" t="b">
        <v>0</v>
      </c>
      <c r="AK17" s="79">
        <v>18</v>
      </c>
      <c r="AL17" s="82" t="s">
        <v>1619</v>
      </c>
      <c r="AM17" s="79" t="s">
        <v>1959</v>
      </c>
      <c r="AN17" s="79" t="b">
        <v>0</v>
      </c>
      <c r="AO17" s="82" t="s">
        <v>1619</v>
      </c>
      <c r="AP17" s="79" t="s">
        <v>176</v>
      </c>
      <c r="AQ17" s="79">
        <v>0</v>
      </c>
      <c r="AR17" s="79">
        <v>0</v>
      </c>
      <c r="AS17" s="79"/>
      <c r="AT17" s="79"/>
      <c r="AU17" s="79"/>
      <c r="AV17" s="79"/>
      <c r="AW17" s="79"/>
      <c r="AX17" s="79"/>
      <c r="AY17" s="79"/>
      <c r="AZ17" s="79"/>
      <c r="BA17">
        <v>1</v>
      </c>
      <c r="BB17" s="78" t="str">
        <f>REPLACE(INDEX(GroupVertices[Group],MATCH(Edges25[[#This Row],[Vertex 1]],GroupVertices[Vertex],0)),1,1,"")</f>
        <v>48</v>
      </c>
      <c r="BC17" s="78" t="str">
        <f>REPLACE(INDEX(GroupVertices[Group],MATCH(Edges25[[#This Row],[Vertex 2]],GroupVertices[Vertex],0)),1,1,"")</f>
        <v>48</v>
      </c>
      <c r="BD17" s="48">
        <v>0</v>
      </c>
      <c r="BE17" s="49">
        <v>0</v>
      </c>
      <c r="BF17" s="48">
        <v>0</v>
      </c>
      <c r="BG17" s="49">
        <v>0</v>
      </c>
      <c r="BH17" s="48">
        <v>0</v>
      </c>
      <c r="BI17" s="49">
        <v>0</v>
      </c>
      <c r="BJ17" s="48">
        <v>26</v>
      </c>
      <c r="BK17" s="49">
        <v>100</v>
      </c>
      <c r="BL17" s="48">
        <v>26</v>
      </c>
    </row>
    <row r="18" spans="1:64" ht="15">
      <c r="A18" s="64" t="s">
        <v>225</v>
      </c>
      <c r="B18" s="64" t="s">
        <v>428</v>
      </c>
      <c r="C18" s="65"/>
      <c r="D18" s="66"/>
      <c r="E18" s="67"/>
      <c r="F18" s="68"/>
      <c r="G18" s="65"/>
      <c r="H18" s="69"/>
      <c r="I18" s="70"/>
      <c r="J18" s="70"/>
      <c r="K18" s="34" t="s">
        <v>65</v>
      </c>
      <c r="L18" s="77">
        <v>22</v>
      </c>
      <c r="M18" s="77"/>
      <c r="N18" s="72"/>
      <c r="O18" s="79" t="s">
        <v>495</v>
      </c>
      <c r="P18" s="81">
        <v>43674.273518518516</v>
      </c>
      <c r="Q18" s="79" t="s">
        <v>512</v>
      </c>
      <c r="R18" s="79"/>
      <c r="S18" s="79"/>
      <c r="T18" s="79" t="s">
        <v>894</v>
      </c>
      <c r="U18" s="84" t="s">
        <v>1034</v>
      </c>
      <c r="V18" s="84" t="s">
        <v>1034</v>
      </c>
      <c r="W18" s="81">
        <v>43674.273518518516</v>
      </c>
      <c r="X18" s="84" t="s">
        <v>1300</v>
      </c>
      <c r="Y18" s="79"/>
      <c r="Z18" s="79"/>
      <c r="AA18" s="82" t="s">
        <v>1621</v>
      </c>
      <c r="AB18" s="79"/>
      <c r="AC18" s="79" t="b">
        <v>0</v>
      </c>
      <c r="AD18" s="79">
        <v>50</v>
      </c>
      <c r="AE18" s="82" t="s">
        <v>1938</v>
      </c>
      <c r="AF18" s="79" t="b">
        <v>0</v>
      </c>
      <c r="AG18" s="79" t="s">
        <v>1948</v>
      </c>
      <c r="AH18" s="79"/>
      <c r="AI18" s="82" t="s">
        <v>1938</v>
      </c>
      <c r="AJ18" s="79" t="b">
        <v>0</v>
      </c>
      <c r="AK18" s="79">
        <v>11</v>
      </c>
      <c r="AL18" s="82" t="s">
        <v>1938</v>
      </c>
      <c r="AM18" s="79" t="s">
        <v>1961</v>
      </c>
      <c r="AN18" s="79" t="b">
        <v>0</v>
      </c>
      <c r="AO18" s="82" t="s">
        <v>1621</v>
      </c>
      <c r="AP18" s="79" t="s">
        <v>1985</v>
      </c>
      <c r="AQ18" s="79">
        <v>0</v>
      </c>
      <c r="AR18" s="79">
        <v>0</v>
      </c>
      <c r="AS18" s="79"/>
      <c r="AT18" s="79"/>
      <c r="AU18" s="79"/>
      <c r="AV18" s="79"/>
      <c r="AW18" s="79"/>
      <c r="AX18" s="79"/>
      <c r="AY18" s="79"/>
      <c r="AZ18" s="79"/>
      <c r="BA18">
        <v>1</v>
      </c>
      <c r="BB18" s="78" t="str">
        <f>REPLACE(INDEX(GroupVertices[Group],MATCH(Edges25[[#This Row],[Vertex 1]],GroupVertices[Vertex],0)),1,1,"")</f>
        <v>32</v>
      </c>
      <c r="BC18" s="78" t="str">
        <f>REPLACE(INDEX(GroupVertices[Group],MATCH(Edges25[[#This Row],[Vertex 2]],GroupVertices[Vertex],0)),1,1,"")</f>
        <v>32</v>
      </c>
      <c r="BD18" s="48">
        <v>1</v>
      </c>
      <c r="BE18" s="49">
        <v>7.6923076923076925</v>
      </c>
      <c r="BF18" s="48">
        <v>1</v>
      </c>
      <c r="BG18" s="49">
        <v>7.6923076923076925</v>
      </c>
      <c r="BH18" s="48">
        <v>0</v>
      </c>
      <c r="BI18" s="49">
        <v>0</v>
      </c>
      <c r="BJ18" s="48">
        <v>11</v>
      </c>
      <c r="BK18" s="49">
        <v>84.61538461538461</v>
      </c>
      <c r="BL18" s="48">
        <v>13</v>
      </c>
    </row>
    <row r="19" spans="1:64" ht="15">
      <c r="A19" s="64" t="s">
        <v>226</v>
      </c>
      <c r="B19" s="64" t="s">
        <v>428</v>
      </c>
      <c r="C19" s="65"/>
      <c r="D19" s="66"/>
      <c r="E19" s="67"/>
      <c r="F19" s="68"/>
      <c r="G19" s="65"/>
      <c r="H19" s="69"/>
      <c r="I19" s="70"/>
      <c r="J19" s="70"/>
      <c r="K19" s="34" t="s">
        <v>65</v>
      </c>
      <c r="L19" s="77">
        <v>23</v>
      </c>
      <c r="M19" s="77"/>
      <c r="N19" s="72"/>
      <c r="O19" s="79" t="s">
        <v>495</v>
      </c>
      <c r="P19" s="81">
        <v>43679.32032407408</v>
      </c>
      <c r="Q19" s="79" t="s">
        <v>513</v>
      </c>
      <c r="R19" s="79"/>
      <c r="S19" s="79"/>
      <c r="T19" s="79"/>
      <c r="U19" s="79"/>
      <c r="V19" s="84" t="s">
        <v>1120</v>
      </c>
      <c r="W19" s="81">
        <v>43679.32032407408</v>
      </c>
      <c r="X19" s="84" t="s">
        <v>1301</v>
      </c>
      <c r="Y19" s="79"/>
      <c r="Z19" s="79"/>
      <c r="AA19" s="82" t="s">
        <v>1622</v>
      </c>
      <c r="AB19" s="79"/>
      <c r="AC19" s="79" t="b">
        <v>0</v>
      </c>
      <c r="AD19" s="79">
        <v>0</v>
      </c>
      <c r="AE19" s="82" t="s">
        <v>1938</v>
      </c>
      <c r="AF19" s="79" t="b">
        <v>0</v>
      </c>
      <c r="AG19" s="79" t="s">
        <v>1948</v>
      </c>
      <c r="AH19" s="79"/>
      <c r="AI19" s="82" t="s">
        <v>1938</v>
      </c>
      <c r="AJ19" s="79" t="b">
        <v>0</v>
      </c>
      <c r="AK19" s="79">
        <v>11</v>
      </c>
      <c r="AL19" s="82" t="s">
        <v>1621</v>
      </c>
      <c r="AM19" s="79" t="s">
        <v>1963</v>
      </c>
      <c r="AN19" s="79" t="b">
        <v>0</v>
      </c>
      <c r="AO19" s="82" t="s">
        <v>1621</v>
      </c>
      <c r="AP19" s="79" t="s">
        <v>176</v>
      </c>
      <c r="AQ19" s="79">
        <v>0</v>
      </c>
      <c r="AR19" s="79">
        <v>0</v>
      </c>
      <c r="AS19" s="79"/>
      <c r="AT19" s="79"/>
      <c r="AU19" s="79"/>
      <c r="AV19" s="79"/>
      <c r="AW19" s="79"/>
      <c r="AX19" s="79"/>
      <c r="AY19" s="79"/>
      <c r="AZ19" s="79"/>
      <c r="BA19">
        <v>1</v>
      </c>
      <c r="BB19" s="78" t="str">
        <f>REPLACE(INDEX(GroupVertices[Group],MATCH(Edges25[[#This Row],[Vertex 1]],GroupVertices[Vertex],0)),1,1,"")</f>
        <v>32</v>
      </c>
      <c r="BC19" s="78" t="str">
        <f>REPLACE(INDEX(GroupVertices[Group],MATCH(Edges25[[#This Row],[Vertex 2]],GroupVertices[Vertex],0)),1,1,"")</f>
        <v>32</v>
      </c>
      <c r="BD19" s="48"/>
      <c r="BE19" s="49"/>
      <c r="BF19" s="48"/>
      <c r="BG19" s="49"/>
      <c r="BH19" s="48"/>
      <c r="BI19" s="49"/>
      <c r="BJ19" s="48"/>
      <c r="BK19" s="49"/>
      <c r="BL19" s="48"/>
    </row>
    <row r="20" spans="1:64" ht="15">
      <c r="A20" s="64" t="s">
        <v>227</v>
      </c>
      <c r="B20" s="64" t="s">
        <v>429</v>
      </c>
      <c r="C20" s="65"/>
      <c r="D20" s="66"/>
      <c r="E20" s="67"/>
      <c r="F20" s="68"/>
      <c r="G20" s="65"/>
      <c r="H20" s="69"/>
      <c r="I20" s="70"/>
      <c r="J20" s="70"/>
      <c r="K20" s="34" t="s">
        <v>65</v>
      </c>
      <c r="L20" s="77">
        <v>25</v>
      </c>
      <c r="M20" s="77"/>
      <c r="N20" s="72"/>
      <c r="O20" s="79" t="s">
        <v>495</v>
      </c>
      <c r="P20" s="81">
        <v>43679.42681712963</v>
      </c>
      <c r="Q20" s="79" t="s">
        <v>514</v>
      </c>
      <c r="R20" s="79"/>
      <c r="S20" s="79"/>
      <c r="T20" s="79" t="s">
        <v>895</v>
      </c>
      <c r="U20" s="79"/>
      <c r="V20" s="84" t="s">
        <v>1121</v>
      </c>
      <c r="W20" s="81">
        <v>43679.42681712963</v>
      </c>
      <c r="X20" s="84" t="s">
        <v>1302</v>
      </c>
      <c r="Y20" s="79"/>
      <c r="Z20" s="79"/>
      <c r="AA20" s="82" t="s">
        <v>1623</v>
      </c>
      <c r="AB20" s="79"/>
      <c r="AC20" s="79" t="b">
        <v>0</v>
      </c>
      <c r="AD20" s="79">
        <v>0</v>
      </c>
      <c r="AE20" s="82" t="s">
        <v>1938</v>
      </c>
      <c r="AF20" s="79" t="b">
        <v>0</v>
      </c>
      <c r="AG20" s="79" t="s">
        <v>1948</v>
      </c>
      <c r="AH20" s="79"/>
      <c r="AI20" s="82" t="s">
        <v>1938</v>
      </c>
      <c r="AJ20" s="79" t="b">
        <v>0</v>
      </c>
      <c r="AK20" s="79">
        <v>4</v>
      </c>
      <c r="AL20" s="82" t="s">
        <v>1782</v>
      </c>
      <c r="AM20" s="79" t="s">
        <v>1963</v>
      </c>
      <c r="AN20" s="79" t="b">
        <v>0</v>
      </c>
      <c r="AO20" s="82" t="s">
        <v>1782</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228</v>
      </c>
      <c r="B21" s="64" t="s">
        <v>429</v>
      </c>
      <c r="C21" s="65"/>
      <c r="D21" s="66"/>
      <c r="E21" s="67"/>
      <c r="F21" s="68"/>
      <c r="G21" s="65"/>
      <c r="H21" s="69"/>
      <c r="I21" s="70"/>
      <c r="J21" s="70"/>
      <c r="K21" s="34" t="s">
        <v>65</v>
      </c>
      <c r="L21" s="77">
        <v>27</v>
      </c>
      <c r="M21" s="77"/>
      <c r="N21" s="72"/>
      <c r="O21" s="79" t="s">
        <v>495</v>
      </c>
      <c r="P21" s="81">
        <v>43679.55902777778</v>
      </c>
      <c r="Q21" s="79" t="s">
        <v>514</v>
      </c>
      <c r="R21" s="79"/>
      <c r="S21" s="79"/>
      <c r="T21" s="79" t="s">
        <v>895</v>
      </c>
      <c r="U21" s="79"/>
      <c r="V21" s="84" t="s">
        <v>1122</v>
      </c>
      <c r="W21" s="81">
        <v>43679.55902777778</v>
      </c>
      <c r="X21" s="84" t="s">
        <v>1303</v>
      </c>
      <c r="Y21" s="79"/>
      <c r="Z21" s="79"/>
      <c r="AA21" s="82" t="s">
        <v>1624</v>
      </c>
      <c r="AB21" s="79"/>
      <c r="AC21" s="79" t="b">
        <v>0</v>
      </c>
      <c r="AD21" s="79">
        <v>0</v>
      </c>
      <c r="AE21" s="82" t="s">
        <v>1938</v>
      </c>
      <c r="AF21" s="79" t="b">
        <v>0</v>
      </c>
      <c r="AG21" s="79" t="s">
        <v>1948</v>
      </c>
      <c r="AH21" s="79"/>
      <c r="AI21" s="82" t="s">
        <v>1938</v>
      </c>
      <c r="AJ21" s="79" t="b">
        <v>0</v>
      </c>
      <c r="AK21" s="79">
        <v>4</v>
      </c>
      <c r="AL21" s="82" t="s">
        <v>1782</v>
      </c>
      <c r="AM21" s="79" t="s">
        <v>1961</v>
      </c>
      <c r="AN21" s="79" t="b">
        <v>0</v>
      </c>
      <c r="AO21" s="82" t="s">
        <v>1782</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229</v>
      </c>
      <c r="B22" s="64" t="s">
        <v>430</v>
      </c>
      <c r="C22" s="65"/>
      <c r="D22" s="66"/>
      <c r="E22" s="67"/>
      <c r="F22" s="68"/>
      <c r="G22" s="65"/>
      <c r="H22" s="69"/>
      <c r="I22" s="70"/>
      <c r="J22" s="70"/>
      <c r="K22" s="34" t="s">
        <v>65</v>
      </c>
      <c r="L22" s="77">
        <v>29</v>
      </c>
      <c r="M22" s="77"/>
      <c r="N22" s="72"/>
      <c r="O22" s="79" t="s">
        <v>495</v>
      </c>
      <c r="P22" s="81">
        <v>43679.555613425924</v>
      </c>
      <c r="Q22" s="79" t="s">
        <v>515</v>
      </c>
      <c r="R22" s="84" t="s">
        <v>738</v>
      </c>
      <c r="S22" s="79" t="s">
        <v>831</v>
      </c>
      <c r="T22" s="79" t="s">
        <v>896</v>
      </c>
      <c r="U22" s="79"/>
      <c r="V22" s="84" t="s">
        <v>1123</v>
      </c>
      <c r="W22" s="81">
        <v>43679.555613425924</v>
      </c>
      <c r="X22" s="84" t="s">
        <v>1304</v>
      </c>
      <c r="Y22" s="79"/>
      <c r="Z22" s="79"/>
      <c r="AA22" s="82" t="s">
        <v>1625</v>
      </c>
      <c r="AB22" s="79"/>
      <c r="AC22" s="79" t="b">
        <v>0</v>
      </c>
      <c r="AD22" s="79">
        <v>2</v>
      </c>
      <c r="AE22" s="82" t="s">
        <v>1938</v>
      </c>
      <c r="AF22" s="79" t="b">
        <v>0</v>
      </c>
      <c r="AG22" s="79" t="s">
        <v>1948</v>
      </c>
      <c r="AH22" s="79"/>
      <c r="AI22" s="82" t="s">
        <v>1938</v>
      </c>
      <c r="AJ22" s="79" t="b">
        <v>0</v>
      </c>
      <c r="AK22" s="79">
        <v>1</v>
      </c>
      <c r="AL22" s="82" t="s">
        <v>1938</v>
      </c>
      <c r="AM22" s="79" t="s">
        <v>1962</v>
      </c>
      <c r="AN22" s="79" t="b">
        <v>0</v>
      </c>
      <c r="AO22" s="82" t="s">
        <v>1625</v>
      </c>
      <c r="AP22" s="79" t="s">
        <v>176</v>
      </c>
      <c r="AQ22" s="79">
        <v>0</v>
      </c>
      <c r="AR22" s="79">
        <v>0</v>
      </c>
      <c r="AS22" s="79"/>
      <c r="AT22" s="79"/>
      <c r="AU22" s="79"/>
      <c r="AV22" s="79"/>
      <c r="AW22" s="79"/>
      <c r="AX22" s="79"/>
      <c r="AY22" s="79"/>
      <c r="AZ22" s="79"/>
      <c r="BA22">
        <v>1</v>
      </c>
      <c r="BB22" s="78" t="str">
        <f>REPLACE(INDEX(GroupVertices[Group],MATCH(Edges25[[#This Row],[Vertex 1]],GroupVertices[Vertex],0)),1,1,"")</f>
        <v>31</v>
      </c>
      <c r="BC22" s="78" t="str">
        <f>REPLACE(INDEX(GroupVertices[Group],MATCH(Edges25[[#This Row],[Vertex 2]],GroupVertices[Vertex],0)),1,1,"")</f>
        <v>31</v>
      </c>
      <c r="BD22" s="48">
        <v>1</v>
      </c>
      <c r="BE22" s="49">
        <v>5.2631578947368425</v>
      </c>
      <c r="BF22" s="48">
        <v>1</v>
      </c>
      <c r="BG22" s="49">
        <v>5.2631578947368425</v>
      </c>
      <c r="BH22" s="48">
        <v>0</v>
      </c>
      <c r="BI22" s="49">
        <v>0</v>
      </c>
      <c r="BJ22" s="48">
        <v>17</v>
      </c>
      <c r="BK22" s="49">
        <v>89.47368421052632</v>
      </c>
      <c r="BL22" s="48">
        <v>19</v>
      </c>
    </row>
    <row r="23" spans="1:64" ht="15">
      <c r="A23" s="64" t="s">
        <v>230</v>
      </c>
      <c r="B23" s="64" t="s">
        <v>430</v>
      </c>
      <c r="C23" s="65"/>
      <c r="D23" s="66"/>
      <c r="E23" s="67"/>
      <c r="F23" s="68"/>
      <c r="G23" s="65"/>
      <c r="H23" s="69"/>
      <c r="I23" s="70"/>
      <c r="J23" s="70"/>
      <c r="K23" s="34" t="s">
        <v>65</v>
      </c>
      <c r="L23" s="77">
        <v>30</v>
      </c>
      <c r="M23" s="77"/>
      <c r="N23" s="72"/>
      <c r="O23" s="79" t="s">
        <v>495</v>
      </c>
      <c r="P23" s="81">
        <v>43679.59261574074</v>
      </c>
      <c r="Q23" s="79" t="s">
        <v>516</v>
      </c>
      <c r="R23" s="79"/>
      <c r="S23" s="79"/>
      <c r="T23" s="79"/>
      <c r="U23" s="79"/>
      <c r="V23" s="84" t="s">
        <v>1124</v>
      </c>
      <c r="W23" s="81">
        <v>43679.59261574074</v>
      </c>
      <c r="X23" s="84" t="s">
        <v>1305</v>
      </c>
      <c r="Y23" s="79"/>
      <c r="Z23" s="79"/>
      <c r="AA23" s="82" t="s">
        <v>1626</v>
      </c>
      <c r="AB23" s="79"/>
      <c r="AC23" s="79" t="b">
        <v>0</v>
      </c>
      <c r="AD23" s="79">
        <v>0</v>
      </c>
      <c r="AE23" s="82" t="s">
        <v>1938</v>
      </c>
      <c r="AF23" s="79" t="b">
        <v>0</v>
      </c>
      <c r="AG23" s="79" t="s">
        <v>1948</v>
      </c>
      <c r="AH23" s="79"/>
      <c r="AI23" s="82" t="s">
        <v>1938</v>
      </c>
      <c r="AJ23" s="79" t="b">
        <v>0</v>
      </c>
      <c r="AK23" s="79">
        <v>1</v>
      </c>
      <c r="AL23" s="82" t="s">
        <v>1625</v>
      </c>
      <c r="AM23" s="79" t="s">
        <v>1962</v>
      </c>
      <c r="AN23" s="79" t="b">
        <v>0</v>
      </c>
      <c r="AO23" s="82" t="s">
        <v>1625</v>
      </c>
      <c r="AP23" s="79" t="s">
        <v>176</v>
      </c>
      <c r="AQ23" s="79">
        <v>0</v>
      </c>
      <c r="AR23" s="79">
        <v>0</v>
      </c>
      <c r="AS23" s="79"/>
      <c r="AT23" s="79"/>
      <c r="AU23" s="79"/>
      <c r="AV23" s="79"/>
      <c r="AW23" s="79"/>
      <c r="AX23" s="79"/>
      <c r="AY23" s="79"/>
      <c r="AZ23" s="79"/>
      <c r="BA23">
        <v>1</v>
      </c>
      <c r="BB23" s="78" t="str">
        <f>REPLACE(INDEX(GroupVertices[Group],MATCH(Edges25[[#This Row],[Vertex 1]],GroupVertices[Vertex],0)),1,1,"")</f>
        <v>31</v>
      </c>
      <c r="BC23" s="78" t="str">
        <f>REPLACE(INDEX(GroupVertices[Group],MATCH(Edges25[[#This Row],[Vertex 2]],GroupVertices[Vertex],0)),1,1,"")</f>
        <v>31</v>
      </c>
      <c r="BD23" s="48"/>
      <c r="BE23" s="49"/>
      <c r="BF23" s="48"/>
      <c r="BG23" s="49"/>
      <c r="BH23" s="48"/>
      <c r="BI23" s="49"/>
      <c r="BJ23" s="48"/>
      <c r="BK23" s="49"/>
      <c r="BL23" s="48"/>
    </row>
    <row r="24" spans="1:64" ht="15">
      <c r="A24" s="64" t="s">
        <v>231</v>
      </c>
      <c r="B24" s="64" t="s">
        <v>345</v>
      </c>
      <c r="C24" s="65"/>
      <c r="D24" s="66"/>
      <c r="E24" s="67"/>
      <c r="F24" s="68"/>
      <c r="G24" s="65"/>
      <c r="H24" s="69"/>
      <c r="I24" s="70"/>
      <c r="J24" s="70"/>
      <c r="K24" s="34" t="s">
        <v>65</v>
      </c>
      <c r="L24" s="77">
        <v>32</v>
      </c>
      <c r="M24" s="77"/>
      <c r="N24" s="72"/>
      <c r="O24" s="79" t="s">
        <v>495</v>
      </c>
      <c r="P24" s="81">
        <v>43679.61759259259</v>
      </c>
      <c r="Q24" s="79" t="s">
        <v>517</v>
      </c>
      <c r="R24" s="79"/>
      <c r="S24" s="79"/>
      <c r="T24" s="79"/>
      <c r="U24" s="79"/>
      <c r="V24" s="84" t="s">
        <v>1125</v>
      </c>
      <c r="W24" s="81">
        <v>43679.61759259259</v>
      </c>
      <c r="X24" s="84" t="s">
        <v>1306</v>
      </c>
      <c r="Y24" s="79"/>
      <c r="Z24" s="79"/>
      <c r="AA24" s="82" t="s">
        <v>1627</v>
      </c>
      <c r="AB24" s="79"/>
      <c r="AC24" s="79" t="b">
        <v>0</v>
      </c>
      <c r="AD24" s="79">
        <v>0</v>
      </c>
      <c r="AE24" s="82" t="s">
        <v>1938</v>
      </c>
      <c r="AF24" s="79" t="b">
        <v>0</v>
      </c>
      <c r="AG24" s="79" t="s">
        <v>1948</v>
      </c>
      <c r="AH24" s="79"/>
      <c r="AI24" s="82" t="s">
        <v>1938</v>
      </c>
      <c r="AJ24" s="79" t="b">
        <v>0</v>
      </c>
      <c r="AK24" s="79">
        <v>3</v>
      </c>
      <c r="AL24" s="82" t="s">
        <v>1879</v>
      </c>
      <c r="AM24" s="79" t="s">
        <v>1961</v>
      </c>
      <c r="AN24" s="79" t="b">
        <v>0</v>
      </c>
      <c r="AO24" s="82" t="s">
        <v>1879</v>
      </c>
      <c r="AP24" s="79" t="s">
        <v>176</v>
      </c>
      <c r="AQ24" s="79">
        <v>0</v>
      </c>
      <c r="AR24" s="79">
        <v>0</v>
      </c>
      <c r="AS24" s="79"/>
      <c r="AT24" s="79"/>
      <c r="AU24" s="79"/>
      <c r="AV24" s="79"/>
      <c r="AW24" s="79"/>
      <c r="AX24" s="79"/>
      <c r="AY24" s="79"/>
      <c r="AZ24" s="79"/>
      <c r="BA24">
        <v>1</v>
      </c>
      <c r="BB24" s="78" t="str">
        <f>REPLACE(INDEX(GroupVertices[Group],MATCH(Edges25[[#This Row],[Vertex 1]],GroupVertices[Vertex],0)),1,1,"")</f>
        <v>7</v>
      </c>
      <c r="BC24" s="78" t="str">
        <f>REPLACE(INDEX(GroupVertices[Group],MATCH(Edges25[[#This Row],[Vertex 2]],GroupVertices[Vertex],0)),1,1,"")</f>
        <v>7</v>
      </c>
      <c r="BD24" s="48"/>
      <c r="BE24" s="49"/>
      <c r="BF24" s="48"/>
      <c r="BG24" s="49"/>
      <c r="BH24" s="48"/>
      <c r="BI24" s="49"/>
      <c r="BJ24" s="48"/>
      <c r="BK24" s="49"/>
      <c r="BL24" s="48"/>
    </row>
    <row r="25" spans="1:64" ht="15">
      <c r="A25" s="64" t="s">
        <v>232</v>
      </c>
      <c r="B25" s="64" t="s">
        <v>232</v>
      </c>
      <c r="C25" s="65"/>
      <c r="D25" s="66"/>
      <c r="E25" s="67"/>
      <c r="F25" s="68"/>
      <c r="G25" s="65"/>
      <c r="H25" s="69"/>
      <c r="I25" s="70"/>
      <c r="J25" s="70"/>
      <c r="K25" s="34" t="s">
        <v>65</v>
      </c>
      <c r="L25" s="77">
        <v>35</v>
      </c>
      <c r="M25" s="77"/>
      <c r="N25" s="72"/>
      <c r="O25" s="79" t="s">
        <v>176</v>
      </c>
      <c r="P25" s="81">
        <v>43679.62626157407</v>
      </c>
      <c r="Q25" s="79" t="s">
        <v>518</v>
      </c>
      <c r="R25" s="84" t="s">
        <v>739</v>
      </c>
      <c r="S25" s="79" t="s">
        <v>832</v>
      </c>
      <c r="T25" s="79" t="s">
        <v>897</v>
      </c>
      <c r="U25" s="84" t="s">
        <v>1035</v>
      </c>
      <c r="V25" s="84" t="s">
        <v>1035</v>
      </c>
      <c r="W25" s="81">
        <v>43679.62626157407</v>
      </c>
      <c r="X25" s="84" t="s">
        <v>1307</v>
      </c>
      <c r="Y25" s="79"/>
      <c r="Z25" s="79"/>
      <c r="AA25" s="82" t="s">
        <v>1628</v>
      </c>
      <c r="AB25" s="79"/>
      <c r="AC25" s="79" t="b">
        <v>0</v>
      </c>
      <c r="AD25" s="79">
        <v>0</v>
      </c>
      <c r="AE25" s="82" t="s">
        <v>1938</v>
      </c>
      <c r="AF25" s="79" t="b">
        <v>0</v>
      </c>
      <c r="AG25" s="79" t="s">
        <v>1948</v>
      </c>
      <c r="AH25" s="79"/>
      <c r="AI25" s="82" t="s">
        <v>1938</v>
      </c>
      <c r="AJ25" s="79" t="b">
        <v>0</v>
      </c>
      <c r="AK25" s="79">
        <v>0</v>
      </c>
      <c r="AL25" s="82" t="s">
        <v>1938</v>
      </c>
      <c r="AM25" s="79" t="s">
        <v>1962</v>
      </c>
      <c r="AN25" s="79" t="b">
        <v>0</v>
      </c>
      <c r="AO25" s="82" t="s">
        <v>1628</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2</v>
      </c>
      <c r="BE25" s="49">
        <v>10</v>
      </c>
      <c r="BF25" s="48">
        <v>0</v>
      </c>
      <c r="BG25" s="49">
        <v>0</v>
      </c>
      <c r="BH25" s="48">
        <v>0</v>
      </c>
      <c r="BI25" s="49">
        <v>0</v>
      </c>
      <c r="BJ25" s="48">
        <v>18</v>
      </c>
      <c r="BK25" s="49">
        <v>90</v>
      </c>
      <c r="BL25" s="48">
        <v>20</v>
      </c>
    </row>
    <row r="26" spans="1:64" ht="15">
      <c r="A26" s="64" t="s">
        <v>233</v>
      </c>
      <c r="B26" s="64" t="s">
        <v>431</v>
      </c>
      <c r="C26" s="65"/>
      <c r="D26" s="66"/>
      <c r="E26" s="67"/>
      <c r="F26" s="68"/>
      <c r="G26" s="65"/>
      <c r="H26" s="69"/>
      <c r="I26" s="70"/>
      <c r="J26" s="70"/>
      <c r="K26" s="34" t="s">
        <v>65</v>
      </c>
      <c r="L26" s="77">
        <v>36</v>
      </c>
      <c r="M26" s="77"/>
      <c r="N26" s="72"/>
      <c r="O26" s="79" t="s">
        <v>495</v>
      </c>
      <c r="P26" s="81">
        <v>43679.64855324074</v>
      </c>
      <c r="Q26" s="79" t="s">
        <v>519</v>
      </c>
      <c r="R26" s="79" t="s">
        <v>740</v>
      </c>
      <c r="S26" s="79" t="s">
        <v>833</v>
      </c>
      <c r="T26" s="79" t="s">
        <v>898</v>
      </c>
      <c r="U26" s="79"/>
      <c r="V26" s="84" t="s">
        <v>1126</v>
      </c>
      <c r="W26" s="81">
        <v>43679.64855324074</v>
      </c>
      <c r="X26" s="84" t="s">
        <v>1308</v>
      </c>
      <c r="Y26" s="79"/>
      <c r="Z26" s="79"/>
      <c r="AA26" s="82" t="s">
        <v>1629</v>
      </c>
      <c r="AB26" s="79"/>
      <c r="AC26" s="79" t="b">
        <v>0</v>
      </c>
      <c r="AD26" s="79">
        <v>1</v>
      </c>
      <c r="AE26" s="82" t="s">
        <v>1938</v>
      </c>
      <c r="AF26" s="79" t="b">
        <v>0</v>
      </c>
      <c r="AG26" s="79" t="s">
        <v>1948</v>
      </c>
      <c r="AH26" s="79"/>
      <c r="AI26" s="82" t="s">
        <v>1938</v>
      </c>
      <c r="AJ26" s="79" t="b">
        <v>0</v>
      </c>
      <c r="AK26" s="79">
        <v>1</v>
      </c>
      <c r="AL26" s="82" t="s">
        <v>1938</v>
      </c>
      <c r="AM26" s="79" t="s">
        <v>1964</v>
      </c>
      <c r="AN26" s="79" t="b">
        <v>0</v>
      </c>
      <c r="AO26" s="82" t="s">
        <v>1629</v>
      </c>
      <c r="AP26" s="79" t="s">
        <v>176</v>
      </c>
      <c r="AQ26" s="79">
        <v>0</v>
      </c>
      <c r="AR26" s="79">
        <v>0</v>
      </c>
      <c r="AS26" s="79"/>
      <c r="AT26" s="79"/>
      <c r="AU26" s="79"/>
      <c r="AV26" s="79"/>
      <c r="AW26" s="79"/>
      <c r="AX26" s="79"/>
      <c r="AY26" s="79"/>
      <c r="AZ26" s="79"/>
      <c r="BA26">
        <v>1</v>
      </c>
      <c r="BB26" s="78" t="str">
        <f>REPLACE(INDEX(GroupVertices[Group],MATCH(Edges25[[#This Row],[Vertex 1]],GroupVertices[Vertex],0)),1,1,"")</f>
        <v>30</v>
      </c>
      <c r="BC26" s="78" t="str">
        <f>REPLACE(INDEX(GroupVertices[Group],MATCH(Edges25[[#This Row],[Vertex 2]],GroupVertices[Vertex],0)),1,1,"")</f>
        <v>30</v>
      </c>
      <c r="BD26" s="48"/>
      <c r="BE26" s="49"/>
      <c r="BF26" s="48"/>
      <c r="BG26" s="49"/>
      <c r="BH26" s="48"/>
      <c r="BI26" s="49"/>
      <c r="BJ26" s="48"/>
      <c r="BK26" s="49"/>
      <c r="BL26" s="48"/>
    </row>
    <row r="27" spans="1:64" ht="15">
      <c r="A27" s="64" t="s">
        <v>234</v>
      </c>
      <c r="B27" s="64" t="s">
        <v>233</v>
      </c>
      <c r="C27" s="65"/>
      <c r="D27" s="66"/>
      <c r="E27" s="67"/>
      <c r="F27" s="68"/>
      <c r="G27" s="65"/>
      <c r="H27" s="69"/>
      <c r="I27" s="70"/>
      <c r="J27" s="70"/>
      <c r="K27" s="34" t="s">
        <v>66</v>
      </c>
      <c r="L27" s="77">
        <v>38</v>
      </c>
      <c r="M27" s="77"/>
      <c r="N27" s="72"/>
      <c r="O27" s="79" t="s">
        <v>495</v>
      </c>
      <c r="P27" s="81">
        <v>43679.66049768519</v>
      </c>
      <c r="Q27" s="79" t="s">
        <v>520</v>
      </c>
      <c r="R27" s="79"/>
      <c r="S27" s="79"/>
      <c r="T27" s="79" t="s">
        <v>893</v>
      </c>
      <c r="U27" s="79"/>
      <c r="V27" s="84" t="s">
        <v>1127</v>
      </c>
      <c r="W27" s="81">
        <v>43679.66049768519</v>
      </c>
      <c r="X27" s="84" t="s">
        <v>1309</v>
      </c>
      <c r="Y27" s="79"/>
      <c r="Z27" s="79"/>
      <c r="AA27" s="82" t="s">
        <v>1630</v>
      </c>
      <c r="AB27" s="79"/>
      <c r="AC27" s="79" t="b">
        <v>0</v>
      </c>
      <c r="AD27" s="79">
        <v>0</v>
      </c>
      <c r="AE27" s="82" t="s">
        <v>1938</v>
      </c>
      <c r="AF27" s="79" t="b">
        <v>0</v>
      </c>
      <c r="AG27" s="79" t="s">
        <v>1948</v>
      </c>
      <c r="AH27" s="79"/>
      <c r="AI27" s="82" t="s">
        <v>1938</v>
      </c>
      <c r="AJ27" s="79" t="b">
        <v>0</v>
      </c>
      <c r="AK27" s="79">
        <v>1</v>
      </c>
      <c r="AL27" s="82" t="s">
        <v>1629</v>
      </c>
      <c r="AM27" s="79" t="s">
        <v>1965</v>
      </c>
      <c r="AN27" s="79" t="b">
        <v>0</v>
      </c>
      <c r="AO27" s="82" t="s">
        <v>1629</v>
      </c>
      <c r="AP27" s="79" t="s">
        <v>176</v>
      </c>
      <c r="AQ27" s="79">
        <v>0</v>
      </c>
      <c r="AR27" s="79">
        <v>0</v>
      </c>
      <c r="AS27" s="79"/>
      <c r="AT27" s="79"/>
      <c r="AU27" s="79"/>
      <c r="AV27" s="79"/>
      <c r="AW27" s="79"/>
      <c r="AX27" s="79"/>
      <c r="AY27" s="79"/>
      <c r="AZ27" s="79"/>
      <c r="BA27">
        <v>1</v>
      </c>
      <c r="BB27" s="78" t="str">
        <f>REPLACE(INDEX(GroupVertices[Group],MATCH(Edges25[[#This Row],[Vertex 1]],GroupVertices[Vertex],0)),1,1,"")</f>
        <v>30</v>
      </c>
      <c r="BC27" s="78" t="str">
        <f>REPLACE(INDEX(GroupVertices[Group],MATCH(Edges25[[#This Row],[Vertex 2]],GroupVertices[Vertex],0)),1,1,"")</f>
        <v>30</v>
      </c>
      <c r="BD27" s="48">
        <v>0</v>
      </c>
      <c r="BE27" s="49">
        <v>0</v>
      </c>
      <c r="BF27" s="48">
        <v>0</v>
      </c>
      <c r="BG27" s="49">
        <v>0</v>
      </c>
      <c r="BH27" s="48">
        <v>0</v>
      </c>
      <c r="BI27" s="49">
        <v>0</v>
      </c>
      <c r="BJ27" s="48">
        <v>19</v>
      </c>
      <c r="BK27" s="49">
        <v>100</v>
      </c>
      <c r="BL27" s="48">
        <v>19</v>
      </c>
    </row>
    <row r="28" spans="1:64" ht="15">
      <c r="A28" s="64" t="s">
        <v>235</v>
      </c>
      <c r="B28" s="64" t="s">
        <v>235</v>
      </c>
      <c r="C28" s="65"/>
      <c r="D28" s="66"/>
      <c r="E28" s="67"/>
      <c r="F28" s="68"/>
      <c r="G28" s="65"/>
      <c r="H28" s="69"/>
      <c r="I28" s="70"/>
      <c r="J28" s="70"/>
      <c r="K28" s="34" t="s">
        <v>65</v>
      </c>
      <c r="L28" s="77">
        <v>39</v>
      </c>
      <c r="M28" s="77"/>
      <c r="N28" s="72"/>
      <c r="O28" s="79" t="s">
        <v>176</v>
      </c>
      <c r="P28" s="81">
        <v>43677.83116898148</v>
      </c>
      <c r="Q28" s="79" t="s">
        <v>521</v>
      </c>
      <c r="R28" s="84" t="s">
        <v>733</v>
      </c>
      <c r="S28" s="79" t="s">
        <v>826</v>
      </c>
      <c r="T28" s="79" t="s">
        <v>886</v>
      </c>
      <c r="U28" s="84" t="s">
        <v>1036</v>
      </c>
      <c r="V28" s="84" t="s">
        <v>1036</v>
      </c>
      <c r="W28" s="81">
        <v>43677.83116898148</v>
      </c>
      <c r="X28" s="84" t="s">
        <v>1310</v>
      </c>
      <c r="Y28" s="79"/>
      <c r="Z28" s="79"/>
      <c r="AA28" s="82" t="s">
        <v>1631</v>
      </c>
      <c r="AB28" s="79"/>
      <c r="AC28" s="79" t="b">
        <v>0</v>
      </c>
      <c r="AD28" s="79">
        <v>0</v>
      </c>
      <c r="AE28" s="82" t="s">
        <v>1938</v>
      </c>
      <c r="AF28" s="79" t="b">
        <v>0</v>
      </c>
      <c r="AG28" s="79" t="s">
        <v>1948</v>
      </c>
      <c r="AH28" s="79"/>
      <c r="AI28" s="82" t="s">
        <v>1938</v>
      </c>
      <c r="AJ28" s="79" t="b">
        <v>0</v>
      </c>
      <c r="AK28" s="79">
        <v>1</v>
      </c>
      <c r="AL28" s="82" t="s">
        <v>1938</v>
      </c>
      <c r="AM28" s="79" t="s">
        <v>1959</v>
      </c>
      <c r="AN28" s="79" t="b">
        <v>0</v>
      </c>
      <c r="AO28" s="82" t="s">
        <v>1631</v>
      </c>
      <c r="AP28" s="79" t="s">
        <v>1985</v>
      </c>
      <c r="AQ28" s="79">
        <v>0</v>
      </c>
      <c r="AR28" s="79">
        <v>0</v>
      </c>
      <c r="AS28" s="79"/>
      <c r="AT28" s="79"/>
      <c r="AU28" s="79"/>
      <c r="AV28" s="79"/>
      <c r="AW28" s="79"/>
      <c r="AX28" s="79"/>
      <c r="AY28" s="79"/>
      <c r="AZ28" s="79"/>
      <c r="BA28">
        <v>1</v>
      </c>
      <c r="BB28" s="78" t="str">
        <f>REPLACE(INDEX(GroupVertices[Group],MATCH(Edges25[[#This Row],[Vertex 1]],GroupVertices[Vertex],0)),1,1,"")</f>
        <v>47</v>
      </c>
      <c r="BC28" s="78" t="str">
        <f>REPLACE(INDEX(GroupVertices[Group],MATCH(Edges25[[#This Row],[Vertex 2]],GroupVertices[Vertex],0)),1,1,"")</f>
        <v>47</v>
      </c>
      <c r="BD28" s="48">
        <v>0</v>
      </c>
      <c r="BE28" s="49">
        <v>0</v>
      </c>
      <c r="BF28" s="48">
        <v>1</v>
      </c>
      <c r="BG28" s="49">
        <v>2.9411764705882355</v>
      </c>
      <c r="BH28" s="48">
        <v>0</v>
      </c>
      <c r="BI28" s="49">
        <v>0</v>
      </c>
      <c r="BJ28" s="48">
        <v>33</v>
      </c>
      <c r="BK28" s="49">
        <v>97.05882352941177</v>
      </c>
      <c r="BL28" s="48">
        <v>34</v>
      </c>
    </row>
    <row r="29" spans="1:64" ht="15">
      <c r="A29" s="64" t="s">
        <v>236</v>
      </c>
      <c r="B29" s="64" t="s">
        <v>235</v>
      </c>
      <c r="C29" s="65"/>
      <c r="D29" s="66"/>
      <c r="E29" s="67"/>
      <c r="F29" s="68"/>
      <c r="G29" s="65"/>
      <c r="H29" s="69"/>
      <c r="I29" s="70"/>
      <c r="J29" s="70"/>
      <c r="K29" s="34" t="s">
        <v>65</v>
      </c>
      <c r="L29" s="77">
        <v>40</v>
      </c>
      <c r="M29" s="77"/>
      <c r="N29" s="72"/>
      <c r="O29" s="79" t="s">
        <v>495</v>
      </c>
      <c r="P29" s="81">
        <v>43679.67931712963</v>
      </c>
      <c r="Q29" s="79" t="s">
        <v>522</v>
      </c>
      <c r="R29" s="79"/>
      <c r="S29" s="79"/>
      <c r="T29" s="79"/>
      <c r="U29" s="79"/>
      <c r="V29" s="84" t="s">
        <v>1128</v>
      </c>
      <c r="W29" s="81">
        <v>43679.67931712963</v>
      </c>
      <c r="X29" s="84" t="s">
        <v>1311</v>
      </c>
      <c r="Y29" s="79"/>
      <c r="Z29" s="79"/>
      <c r="AA29" s="82" t="s">
        <v>1632</v>
      </c>
      <c r="AB29" s="79"/>
      <c r="AC29" s="79" t="b">
        <v>0</v>
      </c>
      <c r="AD29" s="79">
        <v>0</v>
      </c>
      <c r="AE29" s="82" t="s">
        <v>1938</v>
      </c>
      <c r="AF29" s="79" t="b">
        <v>0</v>
      </c>
      <c r="AG29" s="79" t="s">
        <v>1948</v>
      </c>
      <c r="AH29" s="79"/>
      <c r="AI29" s="82" t="s">
        <v>1938</v>
      </c>
      <c r="AJ29" s="79" t="b">
        <v>0</v>
      </c>
      <c r="AK29" s="79">
        <v>1</v>
      </c>
      <c r="AL29" s="82" t="s">
        <v>1631</v>
      </c>
      <c r="AM29" s="79" t="s">
        <v>1959</v>
      </c>
      <c r="AN29" s="79" t="b">
        <v>0</v>
      </c>
      <c r="AO29" s="82" t="s">
        <v>1631</v>
      </c>
      <c r="AP29" s="79" t="s">
        <v>176</v>
      </c>
      <c r="AQ29" s="79">
        <v>0</v>
      </c>
      <c r="AR29" s="79">
        <v>0</v>
      </c>
      <c r="AS29" s="79"/>
      <c r="AT29" s="79"/>
      <c r="AU29" s="79"/>
      <c r="AV29" s="79"/>
      <c r="AW29" s="79"/>
      <c r="AX29" s="79"/>
      <c r="AY29" s="79"/>
      <c r="AZ29" s="79"/>
      <c r="BA29">
        <v>1</v>
      </c>
      <c r="BB29" s="78" t="str">
        <f>REPLACE(INDEX(GroupVertices[Group],MATCH(Edges25[[#This Row],[Vertex 1]],GroupVertices[Vertex],0)),1,1,"")</f>
        <v>47</v>
      </c>
      <c r="BC29" s="78" t="str">
        <f>REPLACE(INDEX(GroupVertices[Group],MATCH(Edges25[[#This Row],[Vertex 2]],GroupVertices[Vertex],0)),1,1,"")</f>
        <v>47</v>
      </c>
      <c r="BD29" s="48">
        <v>0</v>
      </c>
      <c r="BE29" s="49">
        <v>0</v>
      </c>
      <c r="BF29" s="48">
        <v>1</v>
      </c>
      <c r="BG29" s="49">
        <v>4.545454545454546</v>
      </c>
      <c r="BH29" s="48">
        <v>0</v>
      </c>
      <c r="BI29" s="49">
        <v>0</v>
      </c>
      <c r="BJ29" s="48">
        <v>21</v>
      </c>
      <c r="BK29" s="49">
        <v>95.45454545454545</v>
      </c>
      <c r="BL29" s="48">
        <v>22</v>
      </c>
    </row>
    <row r="30" spans="1:64" ht="15">
      <c r="A30" s="64" t="s">
        <v>237</v>
      </c>
      <c r="B30" s="64" t="s">
        <v>408</v>
      </c>
      <c r="C30" s="65"/>
      <c r="D30" s="66"/>
      <c r="E30" s="67"/>
      <c r="F30" s="68"/>
      <c r="G30" s="65"/>
      <c r="H30" s="69"/>
      <c r="I30" s="70"/>
      <c r="J30" s="70"/>
      <c r="K30" s="34" t="s">
        <v>65</v>
      </c>
      <c r="L30" s="77">
        <v>41</v>
      </c>
      <c r="M30" s="77"/>
      <c r="N30" s="72"/>
      <c r="O30" s="79" t="s">
        <v>495</v>
      </c>
      <c r="P30" s="81">
        <v>43679.68543981481</v>
      </c>
      <c r="Q30" s="79" t="s">
        <v>507</v>
      </c>
      <c r="R30" s="79"/>
      <c r="S30" s="79"/>
      <c r="T30" s="79"/>
      <c r="U30" s="79"/>
      <c r="V30" s="84" t="s">
        <v>1129</v>
      </c>
      <c r="W30" s="81">
        <v>43679.68543981481</v>
      </c>
      <c r="X30" s="84" t="s">
        <v>1312</v>
      </c>
      <c r="Y30" s="79"/>
      <c r="Z30" s="79"/>
      <c r="AA30" s="82" t="s">
        <v>1633</v>
      </c>
      <c r="AB30" s="79"/>
      <c r="AC30" s="79" t="b">
        <v>0</v>
      </c>
      <c r="AD30" s="79">
        <v>0</v>
      </c>
      <c r="AE30" s="82" t="s">
        <v>1938</v>
      </c>
      <c r="AF30" s="79" t="b">
        <v>0</v>
      </c>
      <c r="AG30" s="79" t="s">
        <v>1948</v>
      </c>
      <c r="AH30" s="79"/>
      <c r="AI30" s="82" t="s">
        <v>1938</v>
      </c>
      <c r="AJ30" s="79" t="b">
        <v>0</v>
      </c>
      <c r="AK30" s="79">
        <v>2</v>
      </c>
      <c r="AL30" s="82" t="s">
        <v>1883</v>
      </c>
      <c r="AM30" s="79" t="s">
        <v>1959</v>
      </c>
      <c r="AN30" s="79" t="b">
        <v>0</v>
      </c>
      <c r="AO30" s="82" t="s">
        <v>1883</v>
      </c>
      <c r="AP30" s="79" t="s">
        <v>176</v>
      </c>
      <c r="AQ30" s="79">
        <v>0</v>
      </c>
      <c r="AR30" s="79">
        <v>0</v>
      </c>
      <c r="AS30" s="79"/>
      <c r="AT30" s="79"/>
      <c r="AU30" s="79"/>
      <c r="AV30" s="79"/>
      <c r="AW30" s="79"/>
      <c r="AX30" s="79"/>
      <c r="AY30" s="79"/>
      <c r="AZ30" s="79"/>
      <c r="BA30">
        <v>1</v>
      </c>
      <c r="BB30" s="78" t="str">
        <f>REPLACE(INDEX(GroupVertices[Group],MATCH(Edges25[[#This Row],[Vertex 1]],GroupVertices[Vertex],0)),1,1,"")</f>
        <v>7</v>
      </c>
      <c r="BC30" s="78" t="str">
        <f>REPLACE(INDEX(GroupVertices[Group],MATCH(Edges25[[#This Row],[Vertex 2]],GroupVertices[Vertex],0)),1,1,"")</f>
        <v>7</v>
      </c>
      <c r="BD30" s="48">
        <v>1</v>
      </c>
      <c r="BE30" s="49">
        <v>4.761904761904762</v>
      </c>
      <c r="BF30" s="48">
        <v>0</v>
      </c>
      <c r="BG30" s="49">
        <v>0</v>
      </c>
      <c r="BH30" s="48">
        <v>0</v>
      </c>
      <c r="BI30" s="49">
        <v>0</v>
      </c>
      <c r="BJ30" s="48">
        <v>20</v>
      </c>
      <c r="BK30" s="49">
        <v>95.23809523809524</v>
      </c>
      <c r="BL30" s="48">
        <v>21</v>
      </c>
    </row>
    <row r="31" spans="1:64" ht="15">
      <c r="A31" s="64" t="s">
        <v>238</v>
      </c>
      <c r="B31" s="64" t="s">
        <v>345</v>
      </c>
      <c r="C31" s="65"/>
      <c r="D31" s="66"/>
      <c r="E31" s="67"/>
      <c r="F31" s="68"/>
      <c r="G31" s="65"/>
      <c r="H31" s="69"/>
      <c r="I31" s="70"/>
      <c r="J31" s="70"/>
      <c r="K31" s="34" t="s">
        <v>65</v>
      </c>
      <c r="L31" s="77">
        <v>42</v>
      </c>
      <c r="M31" s="77"/>
      <c r="N31" s="72"/>
      <c r="O31" s="79" t="s">
        <v>495</v>
      </c>
      <c r="P31" s="81">
        <v>43679.749027777776</v>
      </c>
      <c r="Q31" s="79" t="s">
        <v>517</v>
      </c>
      <c r="R31" s="79"/>
      <c r="S31" s="79"/>
      <c r="T31" s="79"/>
      <c r="U31" s="79"/>
      <c r="V31" s="84" t="s">
        <v>1130</v>
      </c>
      <c r="W31" s="81">
        <v>43679.749027777776</v>
      </c>
      <c r="X31" s="84" t="s">
        <v>1313</v>
      </c>
      <c r="Y31" s="79"/>
      <c r="Z31" s="79"/>
      <c r="AA31" s="82" t="s">
        <v>1634</v>
      </c>
      <c r="AB31" s="79"/>
      <c r="AC31" s="79" t="b">
        <v>0</v>
      </c>
      <c r="AD31" s="79">
        <v>0</v>
      </c>
      <c r="AE31" s="82" t="s">
        <v>1938</v>
      </c>
      <c r="AF31" s="79" t="b">
        <v>0</v>
      </c>
      <c r="AG31" s="79" t="s">
        <v>1948</v>
      </c>
      <c r="AH31" s="79"/>
      <c r="AI31" s="82" t="s">
        <v>1938</v>
      </c>
      <c r="AJ31" s="79" t="b">
        <v>0</v>
      </c>
      <c r="AK31" s="79">
        <v>3</v>
      </c>
      <c r="AL31" s="82" t="s">
        <v>1879</v>
      </c>
      <c r="AM31" s="79" t="s">
        <v>1961</v>
      </c>
      <c r="AN31" s="79" t="b">
        <v>0</v>
      </c>
      <c r="AO31" s="82" t="s">
        <v>1879</v>
      </c>
      <c r="AP31" s="79" t="s">
        <v>176</v>
      </c>
      <c r="AQ31" s="79">
        <v>0</v>
      </c>
      <c r="AR31" s="79">
        <v>0</v>
      </c>
      <c r="AS31" s="79"/>
      <c r="AT31" s="79"/>
      <c r="AU31" s="79"/>
      <c r="AV31" s="79"/>
      <c r="AW31" s="79"/>
      <c r="AX31" s="79"/>
      <c r="AY31" s="79"/>
      <c r="AZ31" s="79"/>
      <c r="BA31">
        <v>1</v>
      </c>
      <c r="BB31" s="78" t="str">
        <f>REPLACE(INDEX(GroupVertices[Group],MATCH(Edges25[[#This Row],[Vertex 1]],GroupVertices[Vertex],0)),1,1,"")</f>
        <v>7</v>
      </c>
      <c r="BC31" s="78" t="str">
        <f>REPLACE(INDEX(GroupVertices[Group],MATCH(Edges25[[#This Row],[Vertex 2]],GroupVertices[Vertex],0)),1,1,"")</f>
        <v>7</v>
      </c>
      <c r="BD31" s="48"/>
      <c r="BE31" s="49"/>
      <c r="BF31" s="48"/>
      <c r="BG31" s="49"/>
      <c r="BH31" s="48"/>
      <c r="BI31" s="49"/>
      <c r="BJ31" s="48"/>
      <c r="BK31" s="49"/>
      <c r="BL31" s="48"/>
    </row>
    <row r="32" spans="1:64" ht="15">
      <c r="A32" s="64" t="s">
        <v>239</v>
      </c>
      <c r="B32" s="64" t="s">
        <v>240</v>
      </c>
      <c r="C32" s="65"/>
      <c r="D32" s="66"/>
      <c r="E32" s="67"/>
      <c r="F32" s="68"/>
      <c r="G32" s="65"/>
      <c r="H32" s="69"/>
      <c r="I32" s="70"/>
      <c r="J32" s="70"/>
      <c r="K32" s="34" t="s">
        <v>65</v>
      </c>
      <c r="L32" s="77">
        <v>45</v>
      </c>
      <c r="M32" s="77"/>
      <c r="N32" s="72"/>
      <c r="O32" s="79" t="s">
        <v>495</v>
      </c>
      <c r="P32" s="81">
        <v>43679.95385416667</v>
      </c>
      <c r="Q32" s="79" t="s">
        <v>509</v>
      </c>
      <c r="R32" s="79"/>
      <c r="S32" s="79"/>
      <c r="T32" s="79" t="s">
        <v>893</v>
      </c>
      <c r="U32" s="79"/>
      <c r="V32" s="84" t="s">
        <v>1131</v>
      </c>
      <c r="W32" s="81">
        <v>43679.95385416667</v>
      </c>
      <c r="X32" s="84" t="s">
        <v>1314</v>
      </c>
      <c r="Y32" s="79"/>
      <c r="Z32" s="79"/>
      <c r="AA32" s="82" t="s">
        <v>1635</v>
      </c>
      <c r="AB32" s="79"/>
      <c r="AC32" s="79" t="b">
        <v>0</v>
      </c>
      <c r="AD32" s="79">
        <v>0</v>
      </c>
      <c r="AE32" s="82" t="s">
        <v>1938</v>
      </c>
      <c r="AF32" s="79" t="b">
        <v>0</v>
      </c>
      <c r="AG32" s="79" t="s">
        <v>1948</v>
      </c>
      <c r="AH32" s="79"/>
      <c r="AI32" s="82" t="s">
        <v>1938</v>
      </c>
      <c r="AJ32" s="79" t="b">
        <v>0</v>
      </c>
      <c r="AK32" s="79">
        <v>3</v>
      </c>
      <c r="AL32" s="82" t="s">
        <v>1636</v>
      </c>
      <c r="AM32" s="79" t="s">
        <v>1961</v>
      </c>
      <c r="AN32" s="79" t="b">
        <v>0</v>
      </c>
      <c r="AO32" s="82" t="s">
        <v>1636</v>
      </c>
      <c r="AP32" s="79" t="s">
        <v>176</v>
      </c>
      <c r="AQ32" s="79">
        <v>0</v>
      </c>
      <c r="AR32" s="79">
        <v>0</v>
      </c>
      <c r="AS32" s="79"/>
      <c r="AT32" s="79"/>
      <c r="AU32" s="79"/>
      <c r="AV32" s="79"/>
      <c r="AW32" s="79"/>
      <c r="AX32" s="79"/>
      <c r="AY32" s="79"/>
      <c r="AZ32" s="79"/>
      <c r="BA32">
        <v>1</v>
      </c>
      <c r="BB32" s="78" t="str">
        <f>REPLACE(INDEX(GroupVertices[Group],MATCH(Edges25[[#This Row],[Vertex 1]],GroupVertices[Vertex],0)),1,1,"")</f>
        <v>20</v>
      </c>
      <c r="BC32" s="78" t="str">
        <f>REPLACE(INDEX(GroupVertices[Group],MATCH(Edges25[[#This Row],[Vertex 2]],GroupVertices[Vertex],0)),1,1,"")</f>
        <v>20</v>
      </c>
      <c r="BD32" s="48">
        <v>0</v>
      </c>
      <c r="BE32" s="49">
        <v>0</v>
      </c>
      <c r="BF32" s="48">
        <v>0</v>
      </c>
      <c r="BG32" s="49">
        <v>0</v>
      </c>
      <c r="BH32" s="48">
        <v>0</v>
      </c>
      <c r="BI32" s="49">
        <v>0</v>
      </c>
      <c r="BJ32" s="48">
        <v>23</v>
      </c>
      <c r="BK32" s="49">
        <v>100</v>
      </c>
      <c r="BL32" s="48">
        <v>23</v>
      </c>
    </row>
    <row r="33" spans="1:64" ht="15">
      <c r="A33" s="64" t="s">
        <v>240</v>
      </c>
      <c r="B33" s="64" t="s">
        <v>240</v>
      </c>
      <c r="C33" s="65"/>
      <c r="D33" s="66"/>
      <c r="E33" s="67"/>
      <c r="F33" s="68"/>
      <c r="G33" s="65"/>
      <c r="H33" s="69"/>
      <c r="I33" s="70"/>
      <c r="J33" s="70"/>
      <c r="K33" s="34" t="s">
        <v>65</v>
      </c>
      <c r="L33" s="77">
        <v>46</v>
      </c>
      <c r="M33" s="77"/>
      <c r="N33" s="72"/>
      <c r="O33" s="79" t="s">
        <v>176</v>
      </c>
      <c r="P33" s="81">
        <v>43678.91380787037</v>
      </c>
      <c r="Q33" s="79" t="s">
        <v>523</v>
      </c>
      <c r="R33" s="84" t="s">
        <v>741</v>
      </c>
      <c r="S33" s="79" t="s">
        <v>834</v>
      </c>
      <c r="T33" s="79" t="s">
        <v>899</v>
      </c>
      <c r="U33" s="79"/>
      <c r="V33" s="84" t="s">
        <v>1132</v>
      </c>
      <c r="W33" s="81">
        <v>43678.91380787037</v>
      </c>
      <c r="X33" s="84" t="s">
        <v>1315</v>
      </c>
      <c r="Y33" s="79"/>
      <c r="Z33" s="79"/>
      <c r="AA33" s="82" t="s">
        <v>1636</v>
      </c>
      <c r="AB33" s="79"/>
      <c r="AC33" s="79" t="b">
        <v>0</v>
      </c>
      <c r="AD33" s="79">
        <v>6</v>
      </c>
      <c r="AE33" s="82" t="s">
        <v>1938</v>
      </c>
      <c r="AF33" s="79" t="b">
        <v>0</v>
      </c>
      <c r="AG33" s="79" t="s">
        <v>1948</v>
      </c>
      <c r="AH33" s="79"/>
      <c r="AI33" s="82" t="s">
        <v>1938</v>
      </c>
      <c r="AJ33" s="79" t="b">
        <v>0</v>
      </c>
      <c r="AK33" s="79">
        <v>3</v>
      </c>
      <c r="AL33" s="82" t="s">
        <v>1938</v>
      </c>
      <c r="AM33" s="79" t="s">
        <v>1962</v>
      </c>
      <c r="AN33" s="79" t="b">
        <v>0</v>
      </c>
      <c r="AO33" s="82" t="s">
        <v>1636</v>
      </c>
      <c r="AP33" s="79" t="s">
        <v>176</v>
      </c>
      <c r="AQ33" s="79">
        <v>0</v>
      </c>
      <c r="AR33" s="79">
        <v>0</v>
      </c>
      <c r="AS33" s="79"/>
      <c r="AT33" s="79"/>
      <c r="AU33" s="79"/>
      <c r="AV33" s="79"/>
      <c r="AW33" s="79"/>
      <c r="AX33" s="79"/>
      <c r="AY33" s="79"/>
      <c r="AZ33" s="79"/>
      <c r="BA33">
        <v>1</v>
      </c>
      <c r="BB33" s="78" t="str">
        <f>REPLACE(INDEX(GroupVertices[Group],MATCH(Edges25[[#This Row],[Vertex 1]],GroupVertices[Vertex],0)),1,1,"")</f>
        <v>20</v>
      </c>
      <c r="BC33" s="78" t="str">
        <f>REPLACE(INDEX(GroupVertices[Group],MATCH(Edges25[[#This Row],[Vertex 2]],GroupVertices[Vertex],0)),1,1,"")</f>
        <v>20</v>
      </c>
      <c r="BD33" s="48">
        <v>1</v>
      </c>
      <c r="BE33" s="49">
        <v>2.6315789473684212</v>
      </c>
      <c r="BF33" s="48">
        <v>0</v>
      </c>
      <c r="BG33" s="49">
        <v>0</v>
      </c>
      <c r="BH33" s="48">
        <v>0</v>
      </c>
      <c r="BI33" s="49">
        <v>0</v>
      </c>
      <c r="BJ33" s="48">
        <v>37</v>
      </c>
      <c r="BK33" s="49">
        <v>97.36842105263158</v>
      </c>
      <c r="BL33" s="48">
        <v>38</v>
      </c>
    </row>
    <row r="34" spans="1:64" ht="15">
      <c r="A34" s="64" t="s">
        <v>241</v>
      </c>
      <c r="B34" s="64" t="s">
        <v>240</v>
      </c>
      <c r="C34" s="65"/>
      <c r="D34" s="66"/>
      <c r="E34" s="67"/>
      <c r="F34" s="68"/>
      <c r="G34" s="65"/>
      <c r="H34" s="69"/>
      <c r="I34" s="70"/>
      <c r="J34" s="70"/>
      <c r="K34" s="34" t="s">
        <v>65</v>
      </c>
      <c r="L34" s="77">
        <v>47</v>
      </c>
      <c r="M34" s="77"/>
      <c r="N34" s="72"/>
      <c r="O34" s="79" t="s">
        <v>495</v>
      </c>
      <c r="P34" s="81">
        <v>43679.978842592594</v>
      </c>
      <c r="Q34" s="79" t="s">
        <v>509</v>
      </c>
      <c r="R34" s="79"/>
      <c r="S34" s="79"/>
      <c r="T34" s="79" t="s">
        <v>893</v>
      </c>
      <c r="U34" s="79"/>
      <c r="V34" s="84" t="s">
        <v>1133</v>
      </c>
      <c r="W34" s="81">
        <v>43679.978842592594</v>
      </c>
      <c r="X34" s="84" t="s">
        <v>1316</v>
      </c>
      <c r="Y34" s="79"/>
      <c r="Z34" s="79"/>
      <c r="AA34" s="82" t="s">
        <v>1637</v>
      </c>
      <c r="AB34" s="79"/>
      <c r="AC34" s="79" t="b">
        <v>0</v>
      </c>
      <c r="AD34" s="79">
        <v>0</v>
      </c>
      <c r="AE34" s="82" t="s">
        <v>1938</v>
      </c>
      <c r="AF34" s="79" t="b">
        <v>0</v>
      </c>
      <c r="AG34" s="79" t="s">
        <v>1948</v>
      </c>
      <c r="AH34" s="79"/>
      <c r="AI34" s="82" t="s">
        <v>1938</v>
      </c>
      <c r="AJ34" s="79" t="b">
        <v>0</v>
      </c>
      <c r="AK34" s="79">
        <v>3</v>
      </c>
      <c r="AL34" s="82" t="s">
        <v>1636</v>
      </c>
      <c r="AM34" s="79" t="s">
        <v>1961</v>
      </c>
      <c r="AN34" s="79" t="b">
        <v>0</v>
      </c>
      <c r="AO34" s="82" t="s">
        <v>1636</v>
      </c>
      <c r="AP34" s="79" t="s">
        <v>176</v>
      </c>
      <c r="AQ34" s="79">
        <v>0</v>
      </c>
      <c r="AR34" s="79">
        <v>0</v>
      </c>
      <c r="AS34" s="79"/>
      <c r="AT34" s="79"/>
      <c r="AU34" s="79"/>
      <c r="AV34" s="79"/>
      <c r="AW34" s="79"/>
      <c r="AX34" s="79"/>
      <c r="AY34" s="79"/>
      <c r="AZ34" s="79"/>
      <c r="BA34">
        <v>1</v>
      </c>
      <c r="BB34" s="78" t="str">
        <f>REPLACE(INDEX(GroupVertices[Group],MATCH(Edges25[[#This Row],[Vertex 1]],GroupVertices[Vertex],0)),1,1,"")</f>
        <v>20</v>
      </c>
      <c r="BC34" s="78" t="str">
        <f>REPLACE(INDEX(GroupVertices[Group],MATCH(Edges25[[#This Row],[Vertex 2]],GroupVertices[Vertex],0)),1,1,"")</f>
        <v>20</v>
      </c>
      <c r="BD34" s="48">
        <v>0</v>
      </c>
      <c r="BE34" s="49">
        <v>0</v>
      </c>
      <c r="BF34" s="48">
        <v>0</v>
      </c>
      <c r="BG34" s="49">
        <v>0</v>
      </c>
      <c r="BH34" s="48">
        <v>0</v>
      </c>
      <c r="BI34" s="49">
        <v>0</v>
      </c>
      <c r="BJ34" s="48">
        <v>23</v>
      </c>
      <c r="BK34" s="49">
        <v>100</v>
      </c>
      <c r="BL34" s="48">
        <v>23</v>
      </c>
    </row>
    <row r="35" spans="1:64" ht="15">
      <c r="A35" s="64" t="s">
        <v>242</v>
      </c>
      <c r="B35" s="64" t="s">
        <v>432</v>
      </c>
      <c r="C35" s="65"/>
      <c r="D35" s="66"/>
      <c r="E35" s="67"/>
      <c r="F35" s="68"/>
      <c r="G35" s="65"/>
      <c r="H35" s="69"/>
      <c r="I35" s="70"/>
      <c r="J35" s="70"/>
      <c r="K35" s="34" t="s">
        <v>65</v>
      </c>
      <c r="L35" s="77">
        <v>48</v>
      </c>
      <c r="M35" s="77"/>
      <c r="N35" s="72"/>
      <c r="O35" s="79" t="s">
        <v>496</v>
      </c>
      <c r="P35" s="81">
        <v>43680.54326388889</v>
      </c>
      <c r="Q35" s="79" t="s">
        <v>524</v>
      </c>
      <c r="R35" s="84" t="s">
        <v>742</v>
      </c>
      <c r="S35" s="79" t="s">
        <v>835</v>
      </c>
      <c r="T35" s="79" t="s">
        <v>900</v>
      </c>
      <c r="U35" s="79"/>
      <c r="V35" s="84" t="s">
        <v>1134</v>
      </c>
      <c r="W35" s="81">
        <v>43680.54326388889</v>
      </c>
      <c r="X35" s="84" t="s">
        <v>1317</v>
      </c>
      <c r="Y35" s="79"/>
      <c r="Z35" s="79"/>
      <c r="AA35" s="82" t="s">
        <v>1638</v>
      </c>
      <c r="AB35" s="82" t="s">
        <v>1930</v>
      </c>
      <c r="AC35" s="79" t="b">
        <v>0</v>
      </c>
      <c r="AD35" s="79">
        <v>0</v>
      </c>
      <c r="AE35" s="82" t="s">
        <v>1940</v>
      </c>
      <c r="AF35" s="79" t="b">
        <v>0</v>
      </c>
      <c r="AG35" s="79" t="s">
        <v>1948</v>
      </c>
      <c r="AH35" s="79"/>
      <c r="AI35" s="82" t="s">
        <v>1938</v>
      </c>
      <c r="AJ35" s="79" t="b">
        <v>0</v>
      </c>
      <c r="AK35" s="79">
        <v>0</v>
      </c>
      <c r="AL35" s="82" t="s">
        <v>1938</v>
      </c>
      <c r="AM35" s="79" t="s">
        <v>1963</v>
      </c>
      <c r="AN35" s="79" t="b">
        <v>0</v>
      </c>
      <c r="AO35" s="82" t="s">
        <v>1930</v>
      </c>
      <c r="AP35" s="79" t="s">
        <v>176</v>
      </c>
      <c r="AQ35" s="79">
        <v>0</v>
      </c>
      <c r="AR35" s="79">
        <v>0</v>
      </c>
      <c r="AS35" s="79"/>
      <c r="AT35" s="79"/>
      <c r="AU35" s="79"/>
      <c r="AV35" s="79"/>
      <c r="AW35" s="79"/>
      <c r="AX35" s="79"/>
      <c r="AY35" s="79"/>
      <c r="AZ35" s="79"/>
      <c r="BA35">
        <v>1</v>
      </c>
      <c r="BB35" s="78" t="str">
        <f>REPLACE(INDEX(GroupVertices[Group],MATCH(Edges25[[#This Row],[Vertex 1]],GroupVertices[Vertex],0)),1,1,"")</f>
        <v>46</v>
      </c>
      <c r="BC35" s="78" t="str">
        <f>REPLACE(INDEX(GroupVertices[Group],MATCH(Edges25[[#This Row],[Vertex 2]],GroupVertices[Vertex],0)),1,1,"")</f>
        <v>46</v>
      </c>
      <c r="BD35" s="48">
        <v>0</v>
      </c>
      <c r="BE35" s="49">
        <v>0</v>
      </c>
      <c r="BF35" s="48">
        <v>0</v>
      </c>
      <c r="BG35" s="49">
        <v>0</v>
      </c>
      <c r="BH35" s="48">
        <v>0</v>
      </c>
      <c r="BI35" s="49">
        <v>0</v>
      </c>
      <c r="BJ35" s="48">
        <v>22</v>
      </c>
      <c r="BK35" s="49">
        <v>100</v>
      </c>
      <c r="BL35" s="48">
        <v>22</v>
      </c>
    </row>
    <row r="36" spans="1:64" ht="15">
      <c r="A36" s="64" t="s">
        <v>243</v>
      </c>
      <c r="B36" s="64" t="s">
        <v>243</v>
      </c>
      <c r="C36" s="65"/>
      <c r="D36" s="66"/>
      <c r="E36" s="67"/>
      <c r="F36" s="68"/>
      <c r="G36" s="65"/>
      <c r="H36" s="69"/>
      <c r="I36" s="70"/>
      <c r="J36" s="70"/>
      <c r="K36" s="34" t="s">
        <v>65</v>
      </c>
      <c r="L36" s="77">
        <v>49</v>
      </c>
      <c r="M36" s="77"/>
      <c r="N36" s="72"/>
      <c r="O36" s="79" t="s">
        <v>176</v>
      </c>
      <c r="P36" s="81">
        <v>43680.911307870374</v>
      </c>
      <c r="Q36" s="79" t="s">
        <v>525</v>
      </c>
      <c r="R36" s="79"/>
      <c r="S36" s="79"/>
      <c r="T36" s="79" t="s">
        <v>901</v>
      </c>
      <c r="U36" s="84" t="s">
        <v>1037</v>
      </c>
      <c r="V36" s="84" t="s">
        <v>1037</v>
      </c>
      <c r="W36" s="81">
        <v>43680.911307870374</v>
      </c>
      <c r="X36" s="84" t="s">
        <v>1318</v>
      </c>
      <c r="Y36" s="79"/>
      <c r="Z36" s="79"/>
      <c r="AA36" s="82" t="s">
        <v>1639</v>
      </c>
      <c r="AB36" s="79"/>
      <c r="AC36" s="79" t="b">
        <v>0</v>
      </c>
      <c r="AD36" s="79">
        <v>0</v>
      </c>
      <c r="AE36" s="82" t="s">
        <v>1938</v>
      </c>
      <c r="AF36" s="79" t="b">
        <v>0</v>
      </c>
      <c r="AG36" s="79" t="s">
        <v>1948</v>
      </c>
      <c r="AH36" s="79"/>
      <c r="AI36" s="82" t="s">
        <v>1938</v>
      </c>
      <c r="AJ36" s="79" t="b">
        <v>0</v>
      </c>
      <c r="AK36" s="79">
        <v>0</v>
      </c>
      <c r="AL36" s="82" t="s">
        <v>1938</v>
      </c>
      <c r="AM36" s="79" t="s">
        <v>1961</v>
      </c>
      <c r="AN36" s="79" t="b">
        <v>0</v>
      </c>
      <c r="AO36" s="82" t="s">
        <v>1639</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19</v>
      </c>
      <c r="BK36" s="49">
        <v>100</v>
      </c>
      <c r="BL36" s="48">
        <v>19</v>
      </c>
    </row>
    <row r="37" spans="1:64" ht="15">
      <c r="A37" s="64" t="s">
        <v>244</v>
      </c>
      <c r="B37" s="64" t="s">
        <v>433</v>
      </c>
      <c r="C37" s="65"/>
      <c r="D37" s="66"/>
      <c r="E37" s="67"/>
      <c r="F37" s="68"/>
      <c r="G37" s="65"/>
      <c r="H37" s="69"/>
      <c r="I37" s="70"/>
      <c r="J37" s="70"/>
      <c r="K37" s="34" t="s">
        <v>65</v>
      </c>
      <c r="L37" s="77">
        <v>50</v>
      </c>
      <c r="M37" s="77"/>
      <c r="N37" s="72"/>
      <c r="O37" s="79" t="s">
        <v>495</v>
      </c>
      <c r="P37" s="81">
        <v>43681.63935185185</v>
      </c>
      <c r="Q37" s="79" t="s">
        <v>526</v>
      </c>
      <c r="R37" s="84" t="s">
        <v>743</v>
      </c>
      <c r="S37" s="79" t="s">
        <v>836</v>
      </c>
      <c r="T37" s="79" t="s">
        <v>902</v>
      </c>
      <c r="U37" s="79"/>
      <c r="V37" s="84" t="s">
        <v>1135</v>
      </c>
      <c r="W37" s="81">
        <v>43681.63935185185</v>
      </c>
      <c r="X37" s="84" t="s">
        <v>1319</v>
      </c>
      <c r="Y37" s="79"/>
      <c r="Z37" s="79"/>
      <c r="AA37" s="82" t="s">
        <v>1640</v>
      </c>
      <c r="AB37" s="79"/>
      <c r="AC37" s="79" t="b">
        <v>0</v>
      </c>
      <c r="AD37" s="79">
        <v>2</v>
      </c>
      <c r="AE37" s="82" t="s">
        <v>1938</v>
      </c>
      <c r="AF37" s="79" t="b">
        <v>0</v>
      </c>
      <c r="AG37" s="79" t="s">
        <v>1948</v>
      </c>
      <c r="AH37" s="79"/>
      <c r="AI37" s="82" t="s">
        <v>1938</v>
      </c>
      <c r="AJ37" s="79" t="b">
        <v>0</v>
      </c>
      <c r="AK37" s="79">
        <v>1</v>
      </c>
      <c r="AL37" s="82" t="s">
        <v>1938</v>
      </c>
      <c r="AM37" s="79" t="s">
        <v>1966</v>
      </c>
      <c r="AN37" s="79" t="b">
        <v>0</v>
      </c>
      <c r="AO37" s="82" t="s">
        <v>1640</v>
      </c>
      <c r="AP37" s="79" t="s">
        <v>176</v>
      </c>
      <c r="AQ37" s="79">
        <v>0</v>
      </c>
      <c r="AR37" s="79">
        <v>0</v>
      </c>
      <c r="AS37" s="79"/>
      <c r="AT37" s="79"/>
      <c r="AU37" s="79"/>
      <c r="AV37" s="79"/>
      <c r="AW37" s="79"/>
      <c r="AX37" s="79"/>
      <c r="AY37" s="79"/>
      <c r="AZ37" s="79"/>
      <c r="BA37">
        <v>1</v>
      </c>
      <c r="BB37" s="78" t="str">
        <f>REPLACE(INDEX(GroupVertices[Group],MATCH(Edges25[[#This Row],[Vertex 1]],GroupVertices[Vertex],0)),1,1,"")</f>
        <v>45</v>
      </c>
      <c r="BC37" s="78" t="str">
        <f>REPLACE(INDEX(GroupVertices[Group],MATCH(Edges25[[#This Row],[Vertex 2]],GroupVertices[Vertex],0)),1,1,"")</f>
        <v>45</v>
      </c>
      <c r="BD37" s="48">
        <v>1</v>
      </c>
      <c r="BE37" s="49">
        <v>9.090909090909092</v>
      </c>
      <c r="BF37" s="48">
        <v>0</v>
      </c>
      <c r="BG37" s="49">
        <v>0</v>
      </c>
      <c r="BH37" s="48">
        <v>0</v>
      </c>
      <c r="BI37" s="49">
        <v>0</v>
      </c>
      <c r="BJ37" s="48">
        <v>10</v>
      </c>
      <c r="BK37" s="49">
        <v>90.9090909090909</v>
      </c>
      <c r="BL37" s="48">
        <v>11</v>
      </c>
    </row>
    <row r="38" spans="1:64" ht="15">
      <c r="A38" s="64" t="s">
        <v>245</v>
      </c>
      <c r="B38" s="64" t="s">
        <v>245</v>
      </c>
      <c r="C38" s="65"/>
      <c r="D38" s="66"/>
      <c r="E38" s="67"/>
      <c r="F38" s="68"/>
      <c r="G38" s="65"/>
      <c r="H38" s="69"/>
      <c r="I38" s="70"/>
      <c r="J38" s="70"/>
      <c r="K38" s="34" t="s">
        <v>65</v>
      </c>
      <c r="L38" s="77">
        <v>51</v>
      </c>
      <c r="M38" s="77"/>
      <c r="N38" s="72"/>
      <c r="O38" s="79" t="s">
        <v>176</v>
      </c>
      <c r="P38" s="81">
        <v>43682.33709490741</v>
      </c>
      <c r="Q38" s="79" t="s">
        <v>527</v>
      </c>
      <c r="R38" s="84" t="s">
        <v>744</v>
      </c>
      <c r="S38" s="79" t="s">
        <v>837</v>
      </c>
      <c r="T38" s="79" t="s">
        <v>903</v>
      </c>
      <c r="U38" s="79"/>
      <c r="V38" s="84" t="s">
        <v>1136</v>
      </c>
      <c r="W38" s="81">
        <v>43682.33709490741</v>
      </c>
      <c r="X38" s="84" t="s">
        <v>1320</v>
      </c>
      <c r="Y38" s="79"/>
      <c r="Z38" s="79"/>
      <c r="AA38" s="82" t="s">
        <v>1641</v>
      </c>
      <c r="AB38" s="79"/>
      <c r="AC38" s="79" t="b">
        <v>0</v>
      </c>
      <c r="AD38" s="79">
        <v>1</v>
      </c>
      <c r="AE38" s="82" t="s">
        <v>1938</v>
      </c>
      <c r="AF38" s="79" t="b">
        <v>0</v>
      </c>
      <c r="AG38" s="79" t="s">
        <v>1948</v>
      </c>
      <c r="AH38" s="79"/>
      <c r="AI38" s="82" t="s">
        <v>1938</v>
      </c>
      <c r="AJ38" s="79" t="b">
        <v>0</v>
      </c>
      <c r="AK38" s="79">
        <v>0</v>
      </c>
      <c r="AL38" s="82" t="s">
        <v>1938</v>
      </c>
      <c r="AM38" s="79" t="s">
        <v>1967</v>
      </c>
      <c r="AN38" s="79" t="b">
        <v>0</v>
      </c>
      <c r="AO38" s="82" t="s">
        <v>1641</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23</v>
      </c>
      <c r="BK38" s="49">
        <v>100</v>
      </c>
      <c r="BL38" s="48">
        <v>23</v>
      </c>
    </row>
    <row r="39" spans="1:64" ht="15">
      <c r="A39" s="64" t="s">
        <v>246</v>
      </c>
      <c r="B39" s="64" t="s">
        <v>417</v>
      </c>
      <c r="C39" s="65"/>
      <c r="D39" s="66"/>
      <c r="E39" s="67"/>
      <c r="F39" s="68"/>
      <c r="G39" s="65"/>
      <c r="H39" s="69"/>
      <c r="I39" s="70"/>
      <c r="J39" s="70"/>
      <c r="K39" s="34" t="s">
        <v>65</v>
      </c>
      <c r="L39" s="77">
        <v>52</v>
      </c>
      <c r="M39" s="77"/>
      <c r="N39" s="72"/>
      <c r="O39" s="79" t="s">
        <v>495</v>
      </c>
      <c r="P39" s="81">
        <v>43682.46973379629</v>
      </c>
      <c r="Q39" s="79" t="s">
        <v>528</v>
      </c>
      <c r="R39" s="84" t="s">
        <v>745</v>
      </c>
      <c r="S39" s="79" t="s">
        <v>838</v>
      </c>
      <c r="T39" s="79" t="s">
        <v>904</v>
      </c>
      <c r="U39" s="79"/>
      <c r="V39" s="84" t="s">
        <v>1137</v>
      </c>
      <c r="W39" s="81">
        <v>43682.46973379629</v>
      </c>
      <c r="X39" s="84" t="s">
        <v>1321</v>
      </c>
      <c r="Y39" s="79"/>
      <c r="Z39" s="79"/>
      <c r="AA39" s="82" t="s">
        <v>1642</v>
      </c>
      <c r="AB39" s="79"/>
      <c r="AC39" s="79" t="b">
        <v>0</v>
      </c>
      <c r="AD39" s="79">
        <v>0</v>
      </c>
      <c r="AE39" s="82" t="s">
        <v>1938</v>
      </c>
      <c r="AF39" s="79" t="b">
        <v>0</v>
      </c>
      <c r="AG39" s="79" t="s">
        <v>1948</v>
      </c>
      <c r="AH39" s="79"/>
      <c r="AI39" s="82" t="s">
        <v>1938</v>
      </c>
      <c r="AJ39" s="79" t="b">
        <v>0</v>
      </c>
      <c r="AK39" s="79">
        <v>0</v>
      </c>
      <c r="AL39" s="82" t="s">
        <v>1938</v>
      </c>
      <c r="AM39" s="79" t="s">
        <v>1968</v>
      </c>
      <c r="AN39" s="79" t="b">
        <v>0</v>
      </c>
      <c r="AO39" s="82" t="s">
        <v>1642</v>
      </c>
      <c r="AP39" s="79" t="s">
        <v>176</v>
      </c>
      <c r="AQ39" s="79">
        <v>0</v>
      </c>
      <c r="AR39" s="79">
        <v>0</v>
      </c>
      <c r="AS39" s="79"/>
      <c r="AT39" s="79"/>
      <c r="AU39" s="79"/>
      <c r="AV39" s="79"/>
      <c r="AW39" s="79"/>
      <c r="AX39" s="79"/>
      <c r="AY39" s="79"/>
      <c r="AZ39" s="79"/>
      <c r="BA39">
        <v>1</v>
      </c>
      <c r="BB39" s="78" t="str">
        <f>REPLACE(INDEX(GroupVertices[Group],MATCH(Edges25[[#This Row],[Vertex 1]],GroupVertices[Vertex],0)),1,1,"")</f>
        <v>6</v>
      </c>
      <c r="BC39" s="78" t="str">
        <f>REPLACE(INDEX(GroupVertices[Group],MATCH(Edges25[[#This Row],[Vertex 2]],GroupVertices[Vertex],0)),1,1,"")</f>
        <v>6</v>
      </c>
      <c r="BD39" s="48">
        <v>1</v>
      </c>
      <c r="BE39" s="49">
        <v>4.761904761904762</v>
      </c>
      <c r="BF39" s="48">
        <v>0</v>
      </c>
      <c r="BG39" s="49">
        <v>0</v>
      </c>
      <c r="BH39" s="48">
        <v>0</v>
      </c>
      <c r="BI39" s="49">
        <v>0</v>
      </c>
      <c r="BJ39" s="48">
        <v>20</v>
      </c>
      <c r="BK39" s="49">
        <v>95.23809523809524</v>
      </c>
      <c r="BL39" s="48">
        <v>21</v>
      </c>
    </row>
    <row r="40" spans="1:64" ht="15">
      <c r="A40" s="64" t="s">
        <v>247</v>
      </c>
      <c r="B40" s="64" t="s">
        <v>417</v>
      </c>
      <c r="C40" s="65"/>
      <c r="D40" s="66"/>
      <c r="E40" s="67"/>
      <c r="F40" s="68"/>
      <c r="G40" s="65"/>
      <c r="H40" s="69"/>
      <c r="I40" s="70"/>
      <c r="J40" s="70"/>
      <c r="K40" s="34" t="s">
        <v>65</v>
      </c>
      <c r="L40" s="77">
        <v>53</v>
      </c>
      <c r="M40" s="77"/>
      <c r="N40" s="72"/>
      <c r="O40" s="79" t="s">
        <v>495</v>
      </c>
      <c r="P40" s="81">
        <v>43682.487349537034</v>
      </c>
      <c r="Q40" s="79" t="s">
        <v>529</v>
      </c>
      <c r="R40" s="84" t="s">
        <v>745</v>
      </c>
      <c r="S40" s="79" t="s">
        <v>838</v>
      </c>
      <c r="T40" s="79" t="s">
        <v>904</v>
      </c>
      <c r="U40" s="79"/>
      <c r="V40" s="84" t="s">
        <v>1138</v>
      </c>
      <c r="W40" s="81">
        <v>43682.487349537034</v>
      </c>
      <c r="X40" s="84" t="s">
        <v>1322</v>
      </c>
      <c r="Y40" s="79"/>
      <c r="Z40" s="79"/>
      <c r="AA40" s="82" t="s">
        <v>1643</v>
      </c>
      <c r="AB40" s="79"/>
      <c r="AC40" s="79" t="b">
        <v>0</v>
      </c>
      <c r="AD40" s="79">
        <v>0</v>
      </c>
      <c r="AE40" s="82" t="s">
        <v>1938</v>
      </c>
      <c r="AF40" s="79" t="b">
        <v>0</v>
      </c>
      <c r="AG40" s="79" t="s">
        <v>1948</v>
      </c>
      <c r="AH40" s="79"/>
      <c r="AI40" s="82" t="s">
        <v>1938</v>
      </c>
      <c r="AJ40" s="79" t="b">
        <v>0</v>
      </c>
      <c r="AK40" s="79">
        <v>0</v>
      </c>
      <c r="AL40" s="82" t="s">
        <v>1938</v>
      </c>
      <c r="AM40" s="79" t="s">
        <v>1968</v>
      </c>
      <c r="AN40" s="79" t="b">
        <v>0</v>
      </c>
      <c r="AO40" s="82" t="s">
        <v>1643</v>
      </c>
      <c r="AP40" s="79" t="s">
        <v>176</v>
      </c>
      <c r="AQ40" s="79">
        <v>0</v>
      </c>
      <c r="AR40" s="79">
        <v>0</v>
      </c>
      <c r="AS40" s="79"/>
      <c r="AT40" s="79"/>
      <c r="AU40" s="79"/>
      <c r="AV40" s="79"/>
      <c r="AW40" s="79"/>
      <c r="AX40" s="79"/>
      <c r="AY40" s="79"/>
      <c r="AZ40" s="79"/>
      <c r="BA40">
        <v>1</v>
      </c>
      <c r="BB40" s="78" t="str">
        <f>REPLACE(INDEX(GroupVertices[Group],MATCH(Edges25[[#This Row],[Vertex 1]],GroupVertices[Vertex],0)),1,1,"")</f>
        <v>6</v>
      </c>
      <c r="BC40" s="78" t="str">
        <f>REPLACE(INDEX(GroupVertices[Group],MATCH(Edges25[[#This Row],[Vertex 2]],GroupVertices[Vertex],0)),1,1,"")</f>
        <v>6</v>
      </c>
      <c r="BD40" s="48">
        <v>1</v>
      </c>
      <c r="BE40" s="49">
        <v>4.761904761904762</v>
      </c>
      <c r="BF40" s="48">
        <v>0</v>
      </c>
      <c r="BG40" s="49">
        <v>0</v>
      </c>
      <c r="BH40" s="48">
        <v>0</v>
      </c>
      <c r="BI40" s="49">
        <v>0</v>
      </c>
      <c r="BJ40" s="48">
        <v>20</v>
      </c>
      <c r="BK40" s="49">
        <v>95.23809523809524</v>
      </c>
      <c r="BL40" s="48">
        <v>21</v>
      </c>
    </row>
    <row r="41" spans="1:64" ht="15">
      <c r="A41" s="64" t="s">
        <v>248</v>
      </c>
      <c r="B41" s="64" t="s">
        <v>434</v>
      </c>
      <c r="C41" s="65"/>
      <c r="D41" s="66"/>
      <c r="E41" s="67"/>
      <c r="F41" s="68"/>
      <c r="G41" s="65"/>
      <c r="H41" s="69"/>
      <c r="I41" s="70"/>
      <c r="J41" s="70"/>
      <c r="K41" s="34" t="s">
        <v>65</v>
      </c>
      <c r="L41" s="77">
        <v>54</v>
      </c>
      <c r="M41" s="77"/>
      <c r="N41" s="72"/>
      <c r="O41" s="79" t="s">
        <v>495</v>
      </c>
      <c r="P41" s="81">
        <v>43682.50125</v>
      </c>
      <c r="Q41" s="79" t="s">
        <v>530</v>
      </c>
      <c r="R41" s="79"/>
      <c r="S41" s="79"/>
      <c r="T41" s="79" t="s">
        <v>905</v>
      </c>
      <c r="U41" s="84" t="s">
        <v>1038</v>
      </c>
      <c r="V41" s="84" t="s">
        <v>1038</v>
      </c>
      <c r="W41" s="81">
        <v>43682.50125</v>
      </c>
      <c r="X41" s="84" t="s">
        <v>1323</v>
      </c>
      <c r="Y41" s="79"/>
      <c r="Z41" s="79"/>
      <c r="AA41" s="82" t="s">
        <v>1644</v>
      </c>
      <c r="AB41" s="79"/>
      <c r="AC41" s="79" t="b">
        <v>0</v>
      </c>
      <c r="AD41" s="79">
        <v>0</v>
      </c>
      <c r="AE41" s="82" t="s">
        <v>1938</v>
      </c>
      <c r="AF41" s="79" t="b">
        <v>0</v>
      </c>
      <c r="AG41" s="79" t="s">
        <v>1948</v>
      </c>
      <c r="AH41" s="79"/>
      <c r="AI41" s="82" t="s">
        <v>1938</v>
      </c>
      <c r="AJ41" s="79" t="b">
        <v>0</v>
      </c>
      <c r="AK41" s="79">
        <v>0</v>
      </c>
      <c r="AL41" s="82" t="s">
        <v>1938</v>
      </c>
      <c r="AM41" s="79" t="s">
        <v>1962</v>
      </c>
      <c r="AN41" s="79" t="b">
        <v>0</v>
      </c>
      <c r="AO41" s="82" t="s">
        <v>1644</v>
      </c>
      <c r="AP41" s="79" t="s">
        <v>176</v>
      </c>
      <c r="AQ41" s="79">
        <v>0</v>
      </c>
      <c r="AR41" s="79">
        <v>0</v>
      </c>
      <c r="AS41" s="79"/>
      <c r="AT41" s="79"/>
      <c r="AU41" s="79"/>
      <c r="AV41" s="79"/>
      <c r="AW41" s="79"/>
      <c r="AX41" s="79"/>
      <c r="AY41" s="79"/>
      <c r="AZ41" s="79"/>
      <c r="BA41">
        <v>1</v>
      </c>
      <c r="BB41" s="78" t="str">
        <f>REPLACE(INDEX(GroupVertices[Group],MATCH(Edges25[[#This Row],[Vertex 1]],GroupVertices[Vertex],0)),1,1,"")</f>
        <v>29</v>
      </c>
      <c r="BC41" s="78" t="str">
        <f>REPLACE(INDEX(GroupVertices[Group],MATCH(Edges25[[#This Row],[Vertex 2]],GroupVertices[Vertex],0)),1,1,"")</f>
        <v>29</v>
      </c>
      <c r="BD41" s="48"/>
      <c r="BE41" s="49"/>
      <c r="BF41" s="48"/>
      <c r="BG41" s="49"/>
      <c r="BH41" s="48"/>
      <c r="BI41" s="49"/>
      <c r="BJ41" s="48"/>
      <c r="BK41" s="49"/>
      <c r="BL41" s="48"/>
    </row>
    <row r="42" spans="1:64" ht="15">
      <c r="A42" s="64" t="s">
        <v>249</v>
      </c>
      <c r="B42" s="64" t="s">
        <v>436</v>
      </c>
      <c r="C42" s="65"/>
      <c r="D42" s="66"/>
      <c r="E42" s="67"/>
      <c r="F42" s="68"/>
      <c r="G42" s="65"/>
      <c r="H42" s="69"/>
      <c r="I42" s="70"/>
      <c r="J42" s="70"/>
      <c r="K42" s="34" t="s">
        <v>65</v>
      </c>
      <c r="L42" s="77">
        <v>56</v>
      </c>
      <c r="M42" s="77"/>
      <c r="N42" s="72"/>
      <c r="O42" s="79" t="s">
        <v>495</v>
      </c>
      <c r="P42" s="81">
        <v>43682.53391203703</v>
      </c>
      <c r="Q42" s="79" t="s">
        <v>531</v>
      </c>
      <c r="R42" s="79"/>
      <c r="S42" s="79"/>
      <c r="T42" s="79" t="s">
        <v>906</v>
      </c>
      <c r="U42" s="79"/>
      <c r="V42" s="84" t="s">
        <v>1139</v>
      </c>
      <c r="W42" s="81">
        <v>43682.53391203703</v>
      </c>
      <c r="X42" s="84" t="s">
        <v>1324</v>
      </c>
      <c r="Y42" s="79"/>
      <c r="Z42" s="79"/>
      <c r="AA42" s="82" t="s">
        <v>1645</v>
      </c>
      <c r="AB42" s="79"/>
      <c r="AC42" s="79" t="b">
        <v>0</v>
      </c>
      <c r="AD42" s="79">
        <v>0</v>
      </c>
      <c r="AE42" s="82" t="s">
        <v>1938</v>
      </c>
      <c r="AF42" s="79" t="b">
        <v>0</v>
      </c>
      <c r="AG42" s="79" t="s">
        <v>1948</v>
      </c>
      <c r="AH42" s="79"/>
      <c r="AI42" s="82" t="s">
        <v>1938</v>
      </c>
      <c r="AJ42" s="79" t="b">
        <v>0</v>
      </c>
      <c r="AK42" s="79">
        <v>1</v>
      </c>
      <c r="AL42" s="82" t="s">
        <v>1873</v>
      </c>
      <c r="AM42" s="79" t="s">
        <v>1959</v>
      </c>
      <c r="AN42" s="79" t="b">
        <v>0</v>
      </c>
      <c r="AO42" s="82" t="s">
        <v>1873</v>
      </c>
      <c r="AP42" s="79" t="s">
        <v>176</v>
      </c>
      <c r="AQ42" s="79">
        <v>0</v>
      </c>
      <c r="AR42" s="79">
        <v>0</v>
      </c>
      <c r="AS42" s="79"/>
      <c r="AT42" s="79"/>
      <c r="AU42" s="79"/>
      <c r="AV42" s="79"/>
      <c r="AW42" s="79"/>
      <c r="AX42" s="79"/>
      <c r="AY42" s="79"/>
      <c r="AZ42" s="79"/>
      <c r="BA42">
        <v>1</v>
      </c>
      <c r="BB42" s="78" t="str">
        <f>REPLACE(INDEX(GroupVertices[Group],MATCH(Edges25[[#This Row],[Vertex 1]],GroupVertices[Vertex],0)),1,1,"")</f>
        <v>28</v>
      </c>
      <c r="BC42" s="78" t="str">
        <f>REPLACE(INDEX(GroupVertices[Group],MATCH(Edges25[[#This Row],[Vertex 2]],GroupVertices[Vertex],0)),1,1,"")</f>
        <v>28</v>
      </c>
      <c r="BD42" s="48"/>
      <c r="BE42" s="49"/>
      <c r="BF42" s="48"/>
      <c r="BG42" s="49"/>
      <c r="BH42" s="48"/>
      <c r="BI42" s="49"/>
      <c r="BJ42" s="48"/>
      <c r="BK42" s="49"/>
      <c r="BL42" s="48"/>
    </row>
    <row r="43" spans="1:64" ht="15">
      <c r="A43" s="64" t="s">
        <v>250</v>
      </c>
      <c r="B43" s="64" t="s">
        <v>400</v>
      </c>
      <c r="C43" s="65"/>
      <c r="D43" s="66"/>
      <c r="E43" s="67"/>
      <c r="F43" s="68"/>
      <c r="G43" s="65"/>
      <c r="H43" s="69"/>
      <c r="I43" s="70"/>
      <c r="J43" s="70"/>
      <c r="K43" s="34" t="s">
        <v>65</v>
      </c>
      <c r="L43" s="77">
        <v>58</v>
      </c>
      <c r="M43" s="77"/>
      <c r="N43" s="72"/>
      <c r="O43" s="79" t="s">
        <v>495</v>
      </c>
      <c r="P43" s="81">
        <v>43682.633888888886</v>
      </c>
      <c r="Q43" s="79" t="s">
        <v>532</v>
      </c>
      <c r="R43" s="79"/>
      <c r="S43" s="79"/>
      <c r="T43" s="79" t="s">
        <v>893</v>
      </c>
      <c r="U43" s="79"/>
      <c r="V43" s="84" t="s">
        <v>1140</v>
      </c>
      <c r="W43" s="81">
        <v>43682.633888888886</v>
      </c>
      <c r="X43" s="84" t="s">
        <v>1325</v>
      </c>
      <c r="Y43" s="79"/>
      <c r="Z43" s="79"/>
      <c r="AA43" s="82" t="s">
        <v>1646</v>
      </c>
      <c r="AB43" s="79"/>
      <c r="AC43" s="79" t="b">
        <v>0</v>
      </c>
      <c r="AD43" s="79">
        <v>0</v>
      </c>
      <c r="AE43" s="82" t="s">
        <v>1938</v>
      </c>
      <c r="AF43" s="79" t="b">
        <v>0</v>
      </c>
      <c r="AG43" s="79" t="s">
        <v>1948</v>
      </c>
      <c r="AH43" s="79"/>
      <c r="AI43" s="82" t="s">
        <v>1938</v>
      </c>
      <c r="AJ43" s="79" t="b">
        <v>0</v>
      </c>
      <c r="AK43" s="79">
        <v>25</v>
      </c>
      <c r="AL43" s="82" t="s">
        <v>1848</v>
      </c>
      <c r="AM43" s="79" t="s">
        <v>1959</v>
      </c>
      <c r="AN43" s="79" t="b">
        <v>0</v>
      </c>
      <c r="AO43" s="82" t="s">
        <v>1848</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4.761904761904762</v>
      </c>
      <c r="BF43" s="48">
        <v>0</v>
      </c>
      <c r="BG43" s="49">
        <v>0</v>
      </c>
      <c r="BH43" s="48">
        <v>0</v>
      </c>
      <c r="BI43" s="49">
        <v>0</v>
      </c>
      <c r="BJ43" s="48">
        <v>20</v>
      </c>
      <c r="BK43" s="49">
        <v>95.23809523809524</v>
      </c>
      <c r="BL43" s="48">
        <v>21</v>
      </c>
    </row>
    <row r="44" spans="1:64" ht="15">
      <c r="A44" s="64" t="s">
        <v>251</v>
      </c>
      <c r="B44" s="64" t="s">
        <v>400</v>
      </c>
      <c r="C44" s="65"/>
      <c r="D44" s="66"/>
      <c r="E44" s="67"/>
      <c r="F44" s="68"/>
      <c r="G44" s="65"/>
      <c r="H44" s="69"/>
      <c r="I44" s="70"/>
      <c r="J44" s="70"/>
      <c r="K44" s="34" t="s">
        <v>65</v>
      </c>
      <c r="L44" s="77">
        <v>59</v>
      </c>
      <c r="M44" s="77"/>
      <c r="N44" s="72"/>
      <c r="O44" s="79" t="s">
        <v>495</v>
      </c>
      <c r="P44" s="81">
        <v>43682.66153935185</v>
      </c>
      <c r="Q44" s="79" t="s">
        <v>532</v>
      </c>
      <c r="R44" s="79"/>
      <c r="S44" s="79"/>
      <c r="T44" s="79" t="s">
        <v>893</v>
      </c>
      <c r="U44" s="79"/>
      <c r="V44" s="84" t="s">
        <v>1141</v>
      </c>
      <c r="W44" s="81">
        <v>43682.66153935185</v>
      </c>
      <c r="X44" s="84" t="s">
        <v>1326</v>
      </c>
      <c r="Y44" s="79"/>
      <c r="Z44" s="79"/>
      <c r="AA44" s="82" t="s">
        <v>1647</v>
      </c>
      <c r="AB44" s="79"/>
      <c r="AC44" s="79" t="b">
        <v>0</v>
      </c>
      <c r="AD44" s="79">
        <v>0</v>
      </c>
      <c r="AE44" s="82" t="s">
        <v>1938</v>
      </c>
      <c r="AF44" s="79" t="b">
        <v>0</v>
      </c>
      <c r="AG44" s="79" t="s">
        <v>1948</v>
      </c>
      <c r="AH44" s="79"/>
      <c r="AI44" s="82" t="s">
        <v>1938</v>
      </c>
      <c r="AJ44" s="79" t="b">
        <v>0</v>
      </c>
      <c r="AK44" s="79">
        <v>25</v>
      </c>
      <c r="AL44" s="82" t="s">
        <v>1848</v>
      </c>
      <c r="AM44" s="79" t="s">
        <v>1963</v>
      </c>
      <c r="AN44" s="79" t="b">
        <v>0</v>
      </c>
      <c r="AO44" s="82" t="s">
        <v>1848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4.761904761904762</v>
      </c>
      <c r="BF44" s="48">
        <v>0</v>
      </c>
      <c r="BG44" s="49">
        <v>0</v>
      </c>
      <c r="BH44" s="48">
        <v>0</v>
      </c>
      <c r="BI44" s="49">
        <v>0</v>
      </c>
      <c r="BJ44" s="48">
        <v>20</v>
      </c>
      <c r="BK44" s="49">
        <v>95.23809523809524</v>
      </c>
      <c r="BL44" s="48">
        <v>21</v>
      </c>
    </row>
    <row r="45" spans="1:64" ht="15">
      <c r="A45" s="64" t="s">
        <v>252</v>
      </c>
      <c r="B45" s="64" t="s">
        <v>400</v>
      </c>
      <c r="C45" s="65"/>
      <c r="D45" s="66"/>
      <c r="E45" s="67"/>
      <c r="F45" s="68"/>
      <c r="G45" s="65"/>
      <c r="H45" s="69"/>
      <c r="I45" s="70"/>
      <c r="J45" s="70"/>
      <c r="K45" s="34" t="s">
        <v>65</v>
      </c>
      <c r="L45" s="77">
        <v>60</v>
      </c>
      <c r="M45" s="77"/>
      <c r="N45" s="72"/>
      <c r="O45" s="79" t="s">
        <v>495</v>
      </c>
      <c r="P45" s="81">
        <v>43682.663564814815</v>
      </c>
      <c r="Q45" s="79" t="s">
        <v>532</v>
      </c>
      <c r="R45" s="79"/>
      <c r="S45" s="79"/>
      <c r="T45" s="79" t="s">
        <v>893</v>
      </c>
      <c r="U45" s="79"/>
      <c r="V45" s="84" t="s">
        <v>1142</v>
      </c>
      <c r="W45" s="81">
        <v>43682.663564814815</v>
      </c>
      <c r="X45" s="84" t="s">
        <v>1327</v>
      </c>
      <c r="Y45" s="79"/>
      <c r="Z45" s="79"/>
      <c r="AA45" s="82" t="s">
        <v>1648</v>
      </c>
      <c r="AB45" s="79"/>
      <c r="AC45" s="79" t="b">
        <v>0</v>
      </c>
      <c r="AD45" s="79">
        <v>0</v>
      </c>
      <c r="AE45" s="82" t="s">
        <v>1938</v>
      </c>
      <c r="AF45" s="79" t="b">
        <v>0</v>
      </c>
      <c r="AG45" s="79" t="s">
        <v>1948</v>
      </c>
      <c r="AH45" s="79"/>
      <c r="AI45" s="82" t="s">
        <v>1938</v>
      </c>
      <c r="AJ45" s="79" t="b">
        <v>0</v>
      </c>
      <c r="AK45" s="79">
        <v>25</v>
      </c>
      <c r="AL45" s="82" t="s">
        <v>1848</v>
      </c>
      <c r="AM45" s="79" t="s">
        <v>1963</v>
      </c>
      <c r="AN45" s="79" t="b">
        <v>0</v>
      </c>
      <c r="AO45" s="82" t="s">
        <v>1848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4.761904761904762</v>
      </c>
      <c r="BF45" s="48">
        <v>0</v>
      </c>
      <c r="BG45" s="49">
        <v>0</v>
      </c>
      <c r="BH45" s="48">
        <v>0</v>
      </c>
      <c r="BI45" s="49">
        <v>0</v>
      </c>
      <c r="BJ45" s="48">
        <v>20</v>
      </c>
      <c r="BK45" s="49">
        <v>95.23809523809524</v>
      </c>
      <c r="BL45" s="48">
        <v>21</v>
      </c>
    </row>
    <row r="46" spans="1:64" ht="15">
      <c r="A46" s="64" t="s">
        <v>253</v>
      </c>
      <c r="B46" s="64" t="s">
        <v>437</v>
      </c>
      <c r="C46" s="65"/>
      <c r="D46" s="66"/>
      <c r="E46" s="67"/>
      <c r="F46" s="68"/>
      <c r="G46" s="65"/>
      <c r="H46" s="69"/>
      <c r="I46" s="70"/>
      <c r="J46" s="70"/>
      <c r="K46" s="34" t="s">
        <v>65</v>
      </c>
      <c r="L46" s="77">
        <v>61</v>
      </c>
      <c r="M46" s="77"/>
      <c r="N46" s="72"/>
      <c r="O46" s="79" t="s">
        <v>496</v>
      </c>
      <c r="P46" s="81">
        <v>43682.66349537037</v>
      </c>
      <c r="Q46" s="79" t="s">
        <v>533</v>
      </c>
      <c r="R46" s="79"/>
      <c r="S46" s="79"/>
      <c r="T46" s="79" t="s">
        <v>907</v>
      </c>
      <c r="U46" s="79"/>
      <c r="V46" s="84" t="s">
        <v>1143</v>
      </c>
      <c r="W46" s="81">
        <v>43682.66349537037</v>
      </c>
      <c r="X46" s="84" t="s">
        <v>1328</v>
      </c>
      <c r="Y46" s="79"/>
      <c r="Z46" s="79"/>
      <c r="AA46" s="82" t="s">
        <v>1649</v>
      </c>
      <c r="AB46" s="82" t="s">
        <v>1931</v>
      </c>
      <c r="AC46" s="79" t="b">
        <v>0</v>
      </c>
      <c r="AD46" s="79">
        <v>1</v>
      </c>
      <c r="AE46" s="82" t="s">
        <v>1941</v>
      </c>
      <c r="AF46" s="79" t="b">
        <v>0</v>
      </c>
      <c r="AG46" s="79" t="s">
        <v>1948</v>
      </c>
      <c r="AH46" s="79"/>
      <c r="AI46" s="82" t="s">
        <v>1938</v>
      </c>
      <c r="AJ46" s="79" t="b">
        <v>0</v>
      </c>
      <c r="AK46" s="79">
        <v>0</v>
      </c>
      <c r="AL46" s="82" t="s">
        <v>1938</v>
      </c>
      <c r="AM46" s="79" t="s">
        <v>1961</v>
      </c>
      <c r="AN46" s="79" t="b">
        <v>0</v>
      </c>
      <c r="AO46" s="82" t="s">
        <v>1931</v>
      </c>
      <c r="AP46" s="79" t="s">
        <v>176</v>
      </c>
      <c r="AQ46" s="79">
        <v>0</v>
      </c>
      <c r="AR46" s="79">
        <v>0</v>
      </c>
      <c r="AS46" s="79"/>
      <c r="AT46" s="79"/>
      <c r="AU46" s="79"/>
      <c r="AV46" s="79"/>
      <c r="AW46" s="79"/>
      <c r="AX46" s="79"/>
      <c r="AY46" s="79"/>
      <c r="AZ46" s="79"/>
      <c r="BA46">
        <v>1</v>
      </c>
      <c r="BB46" s="78" t="str">
        <f>REPLACE(INDEX(GroupVertices[Group],MATCH(Edges25[[#This Row],[Vertex 1]],GroupVertices[Vertex],0)),1,1,"")</f>
        <v>12</v>
      </c>
      <c r="BC46" s="78" t="str">
        <f>REPLACE(INDEX(GroupVertices[Group],MATCH(Edges25[[#This Row],[Vertex 2]],GroupVertices[Vertex],0)),1,1,"")</f>
        <v>12</v>
      </c>
      <c r="BD46" s="48"/>
      <c r="BE46" s="49"/>
      <c r="BF46" s="48"/>
      <c r="BG46" s="49"/>
      <c r="BH46" s="48"/>
      <c r="BI46" s="49"/>
      <c r="BJ46" s="48"/>
      <c r="BK46" s="49"/>
      <c r="BL46" s="48"/>
    </row>
    <row r="47" spans="1:64" ht="15">
      <c r="A47" s="64" t="s">
        <v>254</v>
      </c>
      <c r="B47" s="64" t="s">
        <v>400</v>
      </c>
      <c r="C47" s="65"/>
      <c r="D47" s="66"/>
      <c r="E47" s="67"/>
      <c r="F47" s="68"/>
      <c r="G47" s="65"/>
      <c r="H47" s="69"/>
      <c r="I47" s="70"/>
      <c r="J47" s="70"/>
      <c r="K47" s="34" t="s">
        <v>65</v>
      </c>
      <c r="L47" s="77">
        <v>62</v>
      </c>
      <c r="M47" s="77"/>
      <c r="N47" s="72"/>
      <c r="O47" s="79" t="s">
        <v>495</v>
      </c>
      <c r="P47" s="81">
        <v>43682.66967592593</v>
      </c>
      <c r="Q47" s="79" t="s">
        <v>532</v>
      </c>
      <c r="R47" s="79"/>
      <c r="S47" s="79"/>
      <c r="T47" s="79" t="s">
        <v>893</v>
      </c>
      <c r="U47" s="79"/>
      <c r="V47" s="84" t="s">
        <v>1144</v>
      </c>
      <c r="W47" s="81">
        <v>43682.66967592593</v>
      </c>
      <c r="X47" s="84" t="s">
        <v>1329</v>
      </c>
      <c r="Y47" s="79"/>
      <c r="Z47" s="79"/>
      <c r="AA47" s="82" t="s">
        <v>1650</v>
      </c>
      <c r="AB47" s="79"/>
      <c r="AC47" s="79" t="b">
        <v>0</v>
      </c>
      <c r="AD47" s="79">
        <v>0</v>
      </c>
      <c r="AE47" s="82" t="s">
        <v>1938</v>
      </c>
      <c r="AF47" s="79" t="b">
        <v>0</v>
      </c>
      <c r="AG47" s="79" t="s">
        <v>1948</v>
      </c>
      <c r="AH47" s="79"/>
      <c r="AI47" s="82" t="s">
        <v>1938</v>
      </c>
      <c r="AJ47" s="79" t="b">
        <v>0</v>
      </c>
      <c r="AK47" s="79">
        <v>25</v>
      </c>
      <c r="AL47" s="82" t="s">
        <v>1848</v>
      </c>
      <c r="AM47" s="79" t="s">
        <v>1963</v>
      </c>
      <c r="AN47" s="79" t="b">
        <v>0</v>
      </c>
      <c r="AO47" s="82" t="s">
        <v>1848</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4.761904761904762</v>
      </c>
      <c r="BF47" s="48">
        <v>0</v>
      </c>
      <c r="BG47" s="49">
        <v>0</v>
      </c>
      <c r="BH47" s="48">
        <v>0</v>
      </c>
      <c r="BI47" s="49">
        <v>0</v>
      </c>
      <c r="BJ47" s="48">
        <v>20</v>
      </c>
      <c r="BK47" s="49">
        <v>95.23809523809524</v>
      </c>
      <c r="BL47" s="48">
        <v>21</v>
      </c>
    </row>
    <row r="48" spans="1:64" ht="15">
      <c r="A48" s="64" t="s">
        <v>253</v>
      </c>
      <c r="B48" s="64" t="s">
        <v>438</v>
      </c>
      <c r="C48" s="65"/>
      <c r="D48" s="66"/>
      <c r="E48" s="67"/>
      <c r="F48" s="68"/>
      <c r="G48" s="65"/>
      <c r="H48" s="69"/>
      <c r="I48" s="70"/>
      <c r="J48" s="70"/>
      <c r="K48" s="34" t="s">
        <v>65</v>
      </c>
      <c r="L48" s="77">
        <v>64</v>
      </c>
      <c r="M48" s="77"/>
      <c r="N48" s="72"/>
      <c r="O48" s="79" t="s">
        <v>495</v>
      </c>
      <c r="P48" s="81">
        <v>43682.66709490741</v>
      </c>
      <c r="Q48" s="79" t="s">
        <v>534</v>
      </c>
      <c r="R48" s="79"/>
      <c r="S48" s="79"/>
      <c r="T48" s="79" t="s">
        <v>908</v>
      </c>
      <c r="U48" s="79"/>
      <c r="V48" s="84" t="s">
        <v>1143</v>
      </c>
      <c r="W48" s="81">
        <v>43682.66709490741</v>
      </c>
      <c r="X48" s="84" t="s">
        <v>1330</v>
      </c>
      <c r="Y48" s="79"/>
      <c r="Z48" s="79"/>
      <c r="AA48" s="82" t="s">
        <v>1651</v>
      </c>
      <c r="AB48" s="79"/>
      <c r="AC48" s="79" t="b">
        <v>0</v>
      </c>
      <c r="AD48" s="79">
        <v>1</v>
      </c>
      <c r="AE48" s="82" t="s">
        <v>1938</v>
      </c>
      <c r="AF48" s="79" t="b">
        <v>0</v>
      </c>
      <c r="AG48" s="79" t="s">
        <v>1948</v>
      </c>
      <c r="AH48" s="79"/>
      <c r="AI48" s="82" t="s">
        <v>1938</v>
      </c>
      <c r="AJ48" s="79" t="b">
        <v>0</v>
      </c>
      <c r="AK48" s="79">
        <v>1</v>
      </c>
      <c r="AL48" s="82" t="s">
        <v>1938</v>
      </c>
      <c r="AM48" s="79" t="s">
        <v>1961</v>
      </c>
      <c r="AN48" s="79" t="b">
        <v>0</v>
      </c>
      <c r="AO48" s="82" t="s">
        <v>1651</v>
      </c>
      <c r="AP48" s="79" t="s">
        <v>176</v>
      </c>
      <c r="AQ48" s="79">
        <v>0</v>
      </c>
      <c r="AR48" s="79">
        <v>0</v>
      </c>
      <c r="AS48" s="79"/>
      <c r="AT48" s="79"/>
      <c r="AU48" s="79"/>
      <c r="AV48" s="79"/>
      <c r="AW48" s="79"/>
      <c r="AX48" s="79"/>
      <c r="AY48" s="79"/>
      <c r="AZ48" s="79"/>
      <c r="BA48">
        <v>2</v>
      </c>
      <c r="BB48" s="78" t="str">
        <f>REPLACE(INDEX(GroupVertices[Group],MATCH(Edges25[[#This Row],[Vertex 1]],GroupVertices[Vertex],0)),1,1,"")</f>
        <v>12</v>
      </c>
      <c r="BC48" s="78" t="str">
        <f>REPLACE(INDEX(GroupVertices[Group],MATCH(Edges25[[#This Row],[Vertex 2]],GroupVertices[Vertex],0)),1,1,"")</f>
        <v>12</v>
      </c>
      <c r="BD48" s="48"/>
      <c r="BE48" s="49"/>
      <c r="BF48" s="48"/>
      <c r="BG48" s="49"/>
      <c r="BH48" s="48"/>
      <c r="BI48" s="49"/>
      <c r="BJ48" s="48"/>
      <c r="BK48" s="49"/>
      <c r="BL48" s="48"/>
    </row>
    <row r="49" spans="1:64" ht="15">
      <c r="A49" s="64" t="s">
        <v>255</v>
      </c>
      <c r="B49" s="64" t="s">
        <v>438</v>
      </c>
      <c r="C49" s="65"/>
      <c r="D49" s="66"/>
      <c r="E49" s="67"/>
      <c r="F49" s="68"/>
      <c r="G49" s="65"/>
      <c r="H49" s="69"/>
      <c r="I49" s="70"/>
      <c r="J49" s="70"/>
      <c r="K49" s="34" t="s">
        <v>65</v>
      </c>
      <c r="L49" s="77">
        <v>65</v>
      </c>
      <c r="M49" s="77"/>
      <c r="N49" s="72"/>
      <c r="O49" s="79" t="s">
        <v>495</v>
      </c>
      <c r="P49" s="81">
        <v>43682.70966435185</v>
      </c>
      <c r="Q49" s="79" t="s">
        <v>535</v>
      </c>
      <c r="R49" s="79"/>
      <c r="S49" s="79"/>
      <c r="T49" s="79"/>
      <c r="U49" s="79"/>
      <c r="V49" s="84" t="s">
        <v>1145</v>
      </c>
      <c r="W49" s="81">
        <v>43682.70966435185</v>
      </c>
      <c r="X49" s="84" t="s">
        <v>1331</v>
      </c>
      <c r="Y49" s="79"/>
      <c r="Z49" s="79"/>
      <c r="AA49" s="82" t="s">
        <v>1652</v>
      </c>
      <c r="AB49" s="79"/>
      <c r="AC49" s="79" t="b">
        <v>0</v>
      </c>
      <c r="AD49" s="79">
        <v>0</v>
      </c>
      <c r="AE49" s="82" t="s">
        <v>1938</v>
      </c>
      <c r="AF49" s="79" t="b">
        <v>0</v>
      </c>
      <c r="AG49" s="79" t="s">
        <v>1948</v>
      </c>
      <c r="AH49" s="79"/>
      <c r="AI49" s="82" t="s">
        <v>1938</v>
      </c>
      <c r="AJ49" s="79" t="b">
        <v>0</v>
      </c>
      <c r="AK49" s="79">
        <v>1</v>
      </c>
      <c r="AL49" s="82" t="s">
        <v>1651</v>
      </c>
      <c r="AM49" s="79" t="s">
        <v>1963</v>
      </c>
      <c r="AN49" s="79" t="b">
        <v>0</v>
      </c>
      <c r="AO49" s="82" t="s">
        <v>1651</v>
      </c>
      <c r="AP49" s="79" t="s">
        <v>176</v>
      </c>
      <c r="AQ49" s="79">
        <v>0</v>
      </c>
      <c r="AR49" s="79">
        <v>0</v>
      </c>
      <c r="AS49" s="79"/>
      <c r="AT49" s="79"/>
      <c r="AU49" s="79"/>
      <c r="AV49" s="79"/>
      <c r="AW49" s="79"/>
      <c r="AX49" s="79"/>
      <c r="AY49" s="79"/>
      <c r="AZ49" s="79"/>
      <c r="BA49">
        <v>1</v>
      </c>
      <c r="BB49" s="78" t="str">
        <f>REPLACE(INDEX(GroupVertices[Group],MATCH(Edges25[[#This Row],[Vertex 1]],GroupVertices[Vertex],0)),1,1,"")</f>
        <v>12</v>
      </c>
      <c r="BC49" s="78" t="str">
        <f>REPLACE(INDEX(GroupVertices[Group],MATCH(Edges25[[#This Row],[Vertex 2]],GroupVertices[Vertex],0)),1,1,"")</f>
        <v>12</v>
      </c>
      <c r="BD49" s="48"/>
      <c r="BE49" s="49"/>
      <c r="BF49" s="48"/>
      <c r="BG49" s="49"/>
      <c r="BH49" s="48"/>
      <c r="BI49" s="49"/>
      <c r="BJ49" s="48"/>
      <c r="BK49" s="49"/>
      <c r="BL49" s="48"/>
    </row>
    <row r="50" spans="1:64" ht="15">
      <c r="A50" s="64" t="s">
        <v>256</v>
      </c>
      <c r="B50" s="64" t="s">
        <v>400</v>
      </c>
      <c r="C50" s="65"/>
      <c r="D50" s="66"/>
      <c r="E50" s="67"/>
      <c r="F50" s="68"/>
      <c r="G50" s="65"/>
      <c r="H50" s="69"/>
      <c r="I50" s="70"/>
      <c r="J50" s="70"/>
      <c r="K50" s="34" t="s">
        <v>65</v>
      </c>
      <c r="L50" s="77">
        <v>69</v>
      </c>
      <c r="M50" s="77"/>
      <c r="N50" s="72"/>
      <c r="O50" s="79" t="s">
        <v>495</v>
      </c>
      <c r="P50" s="81">
        <v>43682.76799768519</v>
      </c>
      <c r="Q50" s="79" t="s">
        <v>532</v>
      </c>
      <c r="R50" s="79"/>
      <c r="S50" s="79"/>
      <c r="T50" s="79" t="s">
        <v>893</v>
      </c>
      <c r="U50" s="79"/>
      <c r="V50" s="84" t="s">
        <v>1146</v>
      </c>
      <c r="W50" s="81">
        <v>43682.76799768519</v>
      </c>
      <c r="X50" s="84" t="s">
        <v>1332</v>
      </c>
      <c r="Y50" s="79"/>
      <c r="Z50" s="79"/>
      <c r="AA50" s="82" t="s">
        <v>1653</v>
      </c>
      <c r="AB50" s="79"/>
      <c r="AC50" s="79" t="b">
        <v>0</v>
      </c>
      <c r="AD50" s="79">
        <v>0</v>
      </c>
      <c r="AE50" s="82" t="s">
        <v>1938</v>
      </c>
      <c r="AF50" s="79" t="b">
        <v>0</v>
      </c>
      <c r="AG50" s="79" t="s">
        <v>1948</v>
      </c>
      <c r="AH50" s="79"/>
      <c r="AI50" s="82" t="s">
        <v>1938</v>
      </c>
      <c r="AJ50" s="79" t="b">
        <v>0</v>
      </c>
      <c r="AK50" s="79">
        <v>25</v>
      </c>
      <c r="AL50" s="82" t="s">
        <v>1848</v>
      </c>
      <c r="AM50" s="79" t="s">
        <v>1963</v>
      </c>
      <c r="AN50" s="79" t="b">
        <v>0</v>
      </c>
      <c r="AO50" s="82" t="s">
        <v>1848</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4.761904761904762</v>
      </c>
      <c r="BF50" s="48">
        <v>0</v>
      </c>
      <c r="BG50" s="49">
        <v>0</v>
      </c>
      <c r="BH50" s="48">
        <v>0</v>
      </c>
      <c r="BI50" s="49">
        <v>0</v>
      </c>
      <c r="BJ50" s="48">
        <v>20</v>
      </c>
      <c r="BK50" s="49">
        <v>95.23809523809524</v>
      </c>
      <c r="BL50" s="48">
        <v>21</v>
      </c>
    </row>
    <row r="51" spans="1:64" ht="15">
      <c r="A51" s="64" t="s">
        <v>257</v>
      </c>
      <c r="B51" s="64" t="s">
        <v>400</v>
      </c>
      <c r="C51" s="65"/>
      <c r="D51" s="66"/>
      <c r="E51" s="67"/>
      <c r="F51" s="68"/>
      <c r="G51" s="65"/>
      <c r="H51" s="69"/>
      <c r="I51" s="70"/>
      <c r="J51" s="70"/>
      <c r="K51" s="34" t="s">
        <v>65</v>
      </c>
      <c r="L51" s="77">
        <v>70</v>
      </c>
      <c r="M51" s="77"/>
      <c r="N51" s="72"/>
      <c r="O51" s="79" t="s">
        <v>495</v>
      </c>
      <c r="P51" s="81">
        <v>43682.81002314815</v>
      </c>
      <c r="Q51" s="79" t="s">
        <v>532</v>
      </c>
      <c r="R51" s="79"/>
      <c r="S51" s="79"/>
      <c r="T51" s="79" t="s">
        <v>893</v>
      </c>
      <c r="U51" s="79"/>
      <c r="V51" s="84" t="s">
        <v>1147</v>
      </c>
      <c r="W51" s="81">
        <v>43682.81002314815</v>
      </c>
      <c r="X51" s="84" t="s">
        <v>1333</v>
      </c>
      <c r="Y51" s="79"/>
      <c r="Z51" s="79"/>
      <c r="AA51" s="82" t="s">
        <v>1654</v>
      </c>
      <c r="AB51" s="79"/>
      <c r="AC51" s="79" t="b">
        <v>0</v>
      </c>
      <c r="AD51" s="79">
        <v>0</v>
      </c>
      <c r="AE51" s="82" t="s">
        <v>1938</v>
      </c>
      <c r="AF51" s="79" t="b">
        <v>0</v>
      </c>
      <c r="AG51" s="79" t="s">
        <v>1948</v>
      </c>
      <c r="AH51" s="79"/>
      <c r="AI51" s="82" t="s">
        <v>1938</v>
      </c>
      <c r="AJ51" s="79" t="b">
        <v>0</v>
      </c>
      <c r="AK51" s="79">
        <v>25</v>
      </c>
      <c r="AL51" s="82" t="s">
        <v>1848</v>
      </c>
      <c r="AM51" s="79" t="s">
        <v>1961</v>
      </c>
      <c r="AN51" s="79" t="b">
        <v>0</v>
      </c>
      <c r="AO51" s="82" t="s">
        <v>1848</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4.761904761904762</v>
      </c>
      <c r="BF51" s="48">
        <v>0</v>
      </c>
      <c r="BG51" s="49">
        <v>0</v>
      </c>
      <c r="BH51" s="48">
        <v>0</v>
      </c>
      <c r="BI51" s="49">
        <v>0</v>
      </c>
      <c r="BJ51" s="48">
        <v>20</v>
      </c>
      <c r="BK51" s="49">
        <v>95.23809523809524</v>
      </c>
      <c r="BL51" s="48">
        <v>21</v>
      </c>
    </row>
    <row r="52" spans="1:64" ht="15">
      <c r="A52" s="64" t="s">
        <v>258</v>
      </c>
      <c r="B52" s="64" t="s">
        <v>400</v>
      </c>
      <c r="C52" s="65"/>
      <c r="D52" s="66"/>
      <c r="E52" s="67"/>
      <c r="F52" s="68"/>
      <c r="G52" s="65"/>
      <c r="H52" s="69"/>
      <c r="I52" s="70"/>
      <c r="J52" s="70"/>
      <c r="K52" s="34" t="s">
        <v>65</v>
      </c>
      <c r="L52" s="77">
        <v>71</v>
      </c>
      <c r="M52" s="77"/>
      <c r="N52" s="72"/>
      <c r="O52" s="79" t="s">
        <v>495</v>
      </c>
      <c r="P52" s="81">
        <v>43682.832719907405</v>
      </c>
      <c r="Q52" s="79" t="s">
        <v>532</v>
      </c>
      <c r="R52" s="79"/>
      <c r="S52" s="79"/>
      <c r="T52" s="79" t="s">
        <v>893</v>
      </c>
      <c r="U52" s="79"/>
      <c r="V52" s="84" t="s">
        <v>1148</v>
      </c>
      <c r="W52" s="81">
        <v>43682.832719907405</v>
      </c>
      <c r="X52" s="84" t="s">
        <v>1334</v>
      </c>
      <c r="Y52" s="79"/>
      <c r="Z52" s="79"/>
      <c r="AA52" s="82" t="s">
        <v>1655</v>
      </c>
      <c r="AB52" s="79"/>
      <c r="AC52" s="79" t="b">
        <v>0</v>
      </c>
      <c r="AD52" s="79">
        <v>0</v>
      </c>
      <c r="AE52" s="82" t="s">
        <v>1938</v>
      </c>
      <c r="AF52" s="79" t="b">
        <v>0</v>
      </c>
      <c r="AG52" s="79" t="s">
        <v>1948</v>
      </c>
      <c r="AH52" s="79"/>
      <c r="AI52" s="82" t="s">
        <v>1938</v>
      </c>
      <c r="AJ52" s="79" t="b">
        <v>0</v>
      </c>
      <c r="AK52" s="79">
        <v>25</v>
      </c>
      <c r="AL52" s="82" t="s">
        <v>1848</v>
      </c>
      <c r="AM52" s="79" t="s">
        <v>1969</v>
      </c>
      <c r="AN52" s="79" t="b">
        <v>0</v>
      </c>
      <c r="AO52" s="82" t="s">
        <v>1848</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4.761904761904762</v>
      </c>
      <c r="BF52" s="48">
        <v>0</v>
      </c>
      <c r="BG52" s="49">
        <v>0</v>
      </c>
      <c r="BH52" s="48">
        <v>0</v>
      </c>
      <c r="BI52" s="49">
        <v>0</v>
      </c>
      <c r="BJ52" s="48">
        <v>20</v>
      </c>
      <c r="BK52" s="49">
        <v>95.23809523809524</v>
      </c>
      <c r="BL52" s="48">
        <v>21</v>
      </c>
    </row>
    <row r="53" spans="1:64" ht="15">
      <c r="A53" s="64" t="s">
        <v>259</v>
      </c>
      <c r="B53" s="64" t="s">
        <v>400</v>
      </c>
      <c r="C53" s="65"/>
      <c r="D53" s="66"/>
      <c r="E53" s="67"/>
      <c r="F53" s="68"/>
      <c r="G53" s="65"/>
      <c r="H53" s="69"/>
      <c r="I53" s="70"/>
      <c r="J53" s="70"/>
      <c r="K53" s="34" t="s">
        <v>65</v>
      </c>
      <c r="L53" s="77">
        <v>72</v>
      </c>
      <c r="M53" s="77"/>
      <c r="N53" s="72"/>
      <c r="O53" s="79" t="s">
        <v>495</v>
      </c>
      <c r="P53" s="81">
        <v>43682.87181712963</v>
      </c>
      <c r="Q53" s="79" t="s">
        <v>532</v>
      </c>
      <c r="R53" s="79"/>
      <c r="S53" s="79"/>
      <c r="T53" s="79" t="s">
        <v>893</v>
      </c>
      <c r="U53" s="79"/>
      <c r="V53" s="84" t="s">
        <v>1149</v>
      </c>
      <c r="W53" s="81">
        <v>43682.87181712963</v>
      </c>
      <c r="X53" s="84" t="s">
        <v>1335</v>
      </c>
      <c r="Y53" s="79"/>
      <c r="Z53" s="79"/>
      <c r="AA53" s="82" t="s">
        <v>1656</v>
      </c>
      <c r="AB53" s="79"/>
      <c r="AC53" s="79" t="b">
        <v>0</v>
      </c>
      <c r="AD53" s="79">
        <v>0</v>
      </c>
      <c r="AE53" s="82" t="s">
        <v>1938</v>
      </c>
      <c r="AF53" s="79" t="b">
        <v>0</v>
      </c>
      <c r="AG53" s="79" t="s">
        <v>1948</v>
      </c>
      <c r="AH53" s="79"/>
      <c r="AI53" s="82" t="s">
        <v>1938</v>
      </c>
      <c r="AJ53" s="79" t="b">
        <v>0</v>
      </c>
      <c r="AK53" s="79">
        <v>25</v>
      </c>
      <c r="AL53" s="82" t="s">
        <v>1848</v>
      </c>
      <c r="AM53" s="79" t="s">
        <v>1961</v>
      </c>
      <c r="AN53" s="79" t="b">
        <v>0</v>
      </c>
      <c r="AO53" s="82" t="s">
        <v>1848</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4.761904761904762</v>
      </c>
      <c r="BF53" s="48">
        <v>0</v>
      </c>
      <c r="BG53" s="49">
        <v>0</v>
      </c>
      <c r="BH53" s="48">
        <v>0</v>
      </c>
      <c r="BI53" s="49">
        <v>0</v>
      </c>
      <c r="BJ53" s="48">
        <v>20</v>
      </c>
      <c r="BK53" s="49">
        <v>95.23809523809524</v>
      </c>
      <c r="BL53" s="48">
        <v>21</v>
      </c>
    </row>
    <row r="54" spans="1:64" ht="15">
      <c r="A54" s="64" t="s">
        <v>260</v>
      </c>
      <c r="B54" s="64" t="s">
        <v>440</v>
      </c>
      <c r="C54" s="65"/>
      <c r="D54" s="66"/>
      <c r="E54" s="67"/>
      <c r="F54" s="68"/>
      <c r="G54" s="65"/>
      <c r="H54" s="69"/>
      <c r="I54" s="70"/>
      <c r="J54" s="70"/>
      <c r="K54" s="34" t="s">
        <v>65</v>
      </c>
      <c r="L54" s="77">
        <v>73</v>
      </c>
      <c r="M54" s="77"/>
      <c r="N54" s="72"/>
      <c r="O54" s="79" t="s">
        <v>496</v>
      </c>
      <c r="P54" s="81">
        <v>43682.93510416667</v>
      </c>
      <c r="Q54" s="79" t="s">
        <v>536</v>
      </c>
      <c r="R54" s="79"/>
      <c r="S54" s="79"/>
      <c r="T54" s="79" t="s">
        <v>893</v>
      </c>
      <c r="U54" s="79"/>
      <c r="V54" s="84" t="s">
        <v>1150</v>
      </c>
      <c r="W54" s="81">
        <v>43682.93510416667</v>
      </c>
      <c r="X54" s="84" t="s">
        <v>1336</v>
      </c>
      <c r="Y54" s="79"/>
      <c r="Z54" s="79"/>
      <c r="AA54" s="82" t="s">
        <v>1657</v>
      </c>
      <c r="AB54" s="82" t="s">
        <v>1932</v>
      </c>
      <c r="AC54" s="79" t="b">
        <v>0</v>
      </c>
      <c r="AD54" s="79">
        <v>1</v>
      </c>
      <c r="AE54" s="82" t="s">
        <v>1942</v>
      </c>
      <c r="AF54" s="79" t="b">
        <v>0</v>
      </c>
      <c r="AG54" s="79" t="s">
        <v>1948</v>
      </c>
      <c r="AH54" s="79"/>
      <c r="AI54" s="82" t="s">
        <v>1938</v>
      </c>
      <c r="AJ54" s="79" t="b">
        <v>0</v>
      </c>
      <c r="AK54" s="79">
        <v>0</v>
      </c>
      <c r="AL54" s="82" t="s">
        <v>1938</v>
      </c>
      <c r="AM54" s="79" t="s">
        <v>1959</v>
      </c>
      <c r="AN54" s="79" t="b">
        <v>0</v>
      </c>
      <c r="AO54" s="82" t="s">
        <v>1932</v>
      </c>
      <c r="AP54" s="79" t="s">
        <v>176</v>
      </c>
      <c r="AQ54" s="79">
        <v>0</v>
      </c>
      <c r="AR54" s="79">
        <v>0</v>
      </c>
      <c r="AS54" s="79"/>
      <c r="AT54" s="79"/>
      <c r="AU54" s="79"/>
      <c r="AV54" s="79"/>
      <c r="AW54" s="79"/>
      <c r="AX54" s="79"/>
      <c r="AY54" s="79"/>
      <c r="AZ54" s="79"/>
      <c r="BA54">
        <v>1</v>
      </c>
      <c r="BB54" s="78" t="str">
        <f>REPLACE(INDEX(GroupVertices[Group],MATCH(Edges25[[#This Row],[Vertex 1]],GroupVertices[Vertex],0)),1,1,"")</f>
        <v>44</v>
      </c>
      <c r="BC54" s="78" t="str">
        <f>REPLACE(INDEX(GroupVertices[Group],MATCH(Edges25[[#This Row],[Vertex 2]],GroupVertices[Vertex],0)),1,1,"")</f>
        <v>44</v>
      </c>
      <c r="BD54" s="48">
        <v>0</v>
      </c>
      <c r="BE54" s="49">
        <v>0</v>
      </c>
      <c r="BF54" s="48">
        <v>0</v>
      </c>
      <c r="BG54" s="49">
        <v>0</v>
      </c>
      <c r="BH54" s="48">
        <v>0</v>
      </c>
      <c r="BI54" s="49">
        <v>0</v>
      </c>
      <c r="BJ54" s="48">
        <v>6</v>
      </c>
      <c r="BK54" s="49">
        <v>100</v>
      </c>
      <c r="BL54" s="48">
        <v>6</v>
      </c>
    </row>
    <row r="55" spans="1:64" ht="15">
      <c r="A55" s="64" t="s">
        <v>261</v>
      </c>
      <c r="B55" s="64" t="s">
        <v>400</v>
      </c>
      <c r="C55" s="65"/>
      <c r="D55" s="66"/>
      <c r="E55" s="67"/>
      <c r="F55" s="68"/>
      <c r="G55" s="65"/>
      <c r="H55" s="69"/>
      <c r="I55" s="70"/>
      <c r="J55" s="70"/>
      <c r="K55" s="34" t="s">
        <v>65</v>
      </c>
      <c r="L55" s="77">
        <v>74</v>
      </c>
      <c r="M55" s="77"/>
      <c r="N55" s="72"/>
      <c r="O55" s="79" t="s">
        <v>495</v>
      </c>
      <c r="P55" s="81">
        <v>43683.19210648148</v>
      </c>
      <c r="Q55" s="79" t="s">
        <v>532</v>
      </c>
      <c r="R55" s="79"/>
      <c r="S55" s="79"/>
      <c r="T55" s="79" t="s">
        <v>893</v>
      </c>
      <c r="U55" s="79"/>
      <c r="V55" s="84" t="s">
        <v>1151</v>
      </c>
      <c r="W55" s="81">
        <v>43683.19210648148</v>
      </c>
      <c r="X55" s="84" t="s">
        <v>1337</v>
      </c>
      <c r="Y55" s="79"/>
      <c r="Z55" s="79"/>
      <c r="AA55" s="82" t="s">
        <v>1658</v>
      </c>
      <c r="AB55" s="79"/>
      <c r="AC55" s="79" t="b">
        <v>0</v>
      </c>
      <c r="AD55" s="79">
        <v>0</v>
      </c>
      <c r="AE55" s="82" t="s">
        <v>1938</v>
      </c>
      <c r="AF55" s="79" t="b">
        <v>0</v>
      </c>
      <c r="AG55" s="79" t="s">
        <v>1948</v>
      </c>
      <c r="AH55" s="79"/>
      <c r="AI55" s="82" t="s">
        <v>1938</v>
      </c>
      <c r="AJ55" s="79" t="b">
        <v>0</v>
      </c>
      <c r="AK55" s="79">
        <v>25</v>
      </c>
      <c r="AL55" s="82" t="s">
        <v>1848</v>
      </c>
      <c r="AM55" s="79" t="s">
        <v>1969</v>
      </c>
      <c r="AN55" s="79" t="b">
        <v>0</v>
      </c>
      <c r="AO55" s="82" t="s">
        <v>1848</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4.761904761904762</v>
      </c>
      <c r="BF55" s="48">
        <v>0</v>
      </c>
      <c r="BG55" s="49">
        <v>0</v>
      </c>
      <c r="BH55" s="48">
        <v>0</v>
      </c>
      <c r="BI55" s="49">
        <v>0</v>
      </c>
      <c r="BJ55" s="48">
        <v>20</v>
      </c>
      <c r="BK55" s="49">
        <v>95.23809523809524</v>
      </c>
      <c r="BL55" s="48">
        <v>21</v>
      </c>
    </row>
    <row r="56" spans="1:64" ht="15">
      <c r="A56" s="64" t="s">
        <v>262</v>
      </c>
      <c r="B56" s="64" t="s">
        <v>400</v>
      </c>
      <c r="C56" s="65"/>
      <c r="D56" s="66"/>
      <c r="E56" s="67"/>
      <c r="F56" s="68"/>
      <c r="G56" s="65"/>
      <c r="H56" s="69"/>
      <c r="I56" s="70"/>
      <c r="J56" s="70"/>
      <c r="K56" s="34" t="s">
        <v>65</v>
      </c>
      <c r="L56" s="77">
        <v>75</v>
      </c>
      <c r="M56" s="77"/>
      <c r="N56" s="72"/>
      <c r="O56" s="79" t="s">
        <v>495</v>
      </c>
      <c r="P56" s="81">
        <v>43683.23988425926</v>
      </c>
      <c r="Q56" s="79" t="s">
        <v>532</v>
      </c>
      <c r="R56" s="79"/>
      <c r="S56" s="79"/>
      <c r="T56" s="79" t="s">
        <v>893</v>
      </c>
      <c r="U56" s="79"/>
      <c r="V56" s="84" t="s">
        <v>1152</v>
      </c>
      <c r="W56" s="81">
        <v>43683.23988425926</v>
      </c>
      <c r="X56" s="84" t="s">
        <v>1338</v>
      </c>
      <c r="Y56" s="79"/>
      <c r="Z56" s="79"/>
      <c r="AA56" s="82" t="s">
        <v>1659</v>
      </c>
      <c r="AB56" s="79"/>
      <c r="AC56" s="79" t="b">
        <v>0</v>
      </c>
      <c r="AD56" s="79">
        <v>0</v>
      </c>
      <c r="AE56" s="82" t="s">
        <v>1938</v>
      </c>
      <c r="AF56" s="79" t="b">
        <v>0</v>
      </c>
      <c r="AG56" s="79" t="s">
        <v>1948</v>
      </c>
      <c r="AH56" s="79"/>
      <c r="AI56" s="82" t="s">
        <v>1938</v>
      </c>
      <c r="AJ56" s="79" t="b">
        <v>0</v>
      </c>
      <c r="AK56" s="79">
        <v>25</v>
      </c>
      <c r="AL56" s="82" t="s">
        <v>1848</v>
      </c>
      <c r="AM56" s="79" t="s">
        <v>1961</v>
      </c>
      <c r="AN56" s="79" t="b">
        <v>0</v>
      </c>
      <c r="AO56" s="82" t="s">
        <v>1848</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4.761904761904762</v>
      </c>
      <c r="BF56" s="48">
        <v>0</v>
      </c>
      <c r="BG56" s="49">
        <v>0</v>
      </c>
      <c r="BH56" s="48">
        <v>0</v>
      </c>
      <c r="BI56" s="49">
        <v>0</v>
      </c>
      <c r="BJ56" s="48">
        <v>20</v>
      </c>
      <c r="BK56" s="49">
        <v>95.23809523809524</v>
      </c>
      <c r="BL56" s="48">
        <v>21</v>
      </c>
    </row>
    <row r="57" spans="1:64" ht="15">
      <c r="A57" s="64" t="s">
        <v>263</v>
      </c>
      <c r="B57" s="64" t="s">
        <v>400</v>
      </c>
      <c r="C57" s="65"/>
      <c r="D57" s="66"/>
      <c r="E57" s="67"/>
      <c r="F57" s="68"/>
      <c r="G57" s="65"/>
      <c r="H57" s="69"/>
      <c r="I57" s="70"/>
      <c r="J57" s="70"/>
      <c r="K57" s="34" t="s">
        <v>65</v>
      </c>
      <c r="L57" s="77">
        <v>76</v>
      </c>
      <c r="M57" s="77"/>
      <c r="N57" s="72"/>
      <c r="O57" s="79" t="s">
        <v>495</v>
      </c>
      <c r="P57" s="81">
        <v>43683.247569444444</v>
      </c>
      <c r="Q57" s="79" t="s">
        <v>532</v>
      </c>
      <c r="R57" s="79"/>
      <c r="S57" s="79"/>
      <c r="T57" s="79" t="s">
        <v>893</v>
      </c>
      <c r="U57" s="79"/>
      <c r="V57" s="84" t="s">
        <v>1153</v>
      </c>
      <c r="W57" s="81">
        <v>43683.247569444444</v>
      </c>
      <c r="X57" s="84" t="s">
        <v>1339</v>
      </c>
      <c r="Y57" s="79"/>
      <c r="Z57" s="79"/>
      <c r="AA57" s="82" t="s">
        <v>1660</v>
      </c>
      <c r="AB57" s="79"/>
      <c r="AC57" s="79" t="b">
        <v>0</v>
      </c>
      <c r="AD57" s="79">
        <v>0</v>
      </c>
      <c r="AE57" s="82" t="s">
        <v>1938</v>
      </c>
      <c r="AF57" s="79" t="b">
        <v>0</v>
      </c>
      <c r="AG57" s="79" t="s">
        <v>1948</v>
      </c>
      <c r="AH57" s="79"/>
      <c r="AI57" s="82" t="s">
        <v>1938</v>
      </c>
      <c r="AJ57" s="79" t="b">
        <v>0</v>
      </c>
      <c r="AK57" s="79">
        <v>25</v>
      </c>
      <c r="AL57" s="82" t="s">
        <v>1848</v>
      </c>
      <c r="AM57" s="79" t="s">
        <v>1961</v>
      </c>
      <c r="AN57" s="79" t="b">
        <v>0</v>
      </c>
      <c r="AO57" s="82" t="s">
        <v>1848</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4.761904761904762</v>
      </c>
      <c r="BF57" s="48">
        <v>0</v>
      </c>
      <c r="BG57" s="49">
        <v>0</v>
      </c>
      <c r="BH57" s="48">
        <v>0</v>
      </c>
      <c r="BI57" s="49">
        <v>0</v>
      </c>
      <c r="BJ57" s="48">
        <v>20</v>
      </c>
      <c r="BK57" s="49">
        <v>95.23809523809524</v>
      </c>
      <c r="BL57" s="48">
        <v>21</v>
      </c>
    </row>
    <row r="58" spans="1:64" ht="15">
      <c r="A58" s="64" t="s">
        <v>264</v>
      </c>
      <c r="B58" s="64" t="s">
        <v>400</v>
      </c>
      <c r="C58" s="65"/>
      <c r="D58" s="66"/>
      <c r="E58" s="67"/>
      <c r="F58" s="68"/>
      <c r="G58" s="65"/>
      <c r="H58" s="69"/>
      <c r="I58" s="70"/>
      <c r="J58" s="70"/>
      <c r="K58" s="34" t="s">
        <v>65</v>
      </c>
      <c r="L58" s="77">
        <v>77</v>
      </c>
      <c r="M58" s="77"/>
      <c r="N58" s="72"/>
      <c r="O58" s="79" t="s">
        <v>495</v>
      </c>
      <c r="P58" s="81">
        <v>43683.24806712963</v>
      </c>
      <c r="Q58" s="79" t="s">
        <v>532</v>
      </c>
      <c r="R58" s="79"/>
      <c r="S58" s="79"/>
      <c r="T58" s="79" t="s">
        <v>893</v>
      </c>
      <c r="U58" s="79"/>
      <c r="V58" s="84" t="s">
        <v>1154</v>
      </c>
      <c r="W58" s="81">
        <v>43683.24806712963</v>
      </c>
      <c r="X58" s="84" t="s">
        <v>1340</v>
      </c>
      <c r="Y58" s="79"/>
      <c r="Z58" s="79"/>
      <c r="AA58" s="82" t="s">
        <v>1661</v>
      </c>
      <c r="AB58" s="79"/>
      <c r="AC58" s="79" t="b">
        <v>0</v>
      </c>
      <c r="AD58" s="79">
        <v>0</v>
      </c>
      <c r="AE58" s="82" t="s">
        <v>1938</v>
      </c>
      <c r="AF58" s="79" t="b">
        <v>0</v>
      </c>
      <c r="AG58" s="79" t="s">
        <v>1948</v>
      </c>
      <c r="AH58" s="79"/>
      <c r="AI58" s="82" t="s">
        <v>1938</v>
      </c>
      <c r="AJ58" s="79" t="b">
        <v>0</v>
      </c>
      <c r="AK58" s="79">
        <v>25</v>
      </c>
      <c r="AL58" s="82" t="s">
        <v>1848</v>
      </c>
      <c r="AM58" s="79" t="s">
        <v>1961</v>
      </c>
      <c r="AN58" s="79" t="b">
        <v>0</v>
      </c>
      <c r="AO58" s="82" t="s">
        <v>1848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4.761904761904762</v>
      </c>
      <c r="BF58" s="48">
        <v>0</v>
      </c>
      <c r="BG58" s="49">
        <v>0</v>
      </c>
      <c r="BH58" s="48">
        <v>0</v>
      </c>
      <c r="BI58" s="49">
        <v>0</v>
      </c>
      <c r="BJ58" s="48">
        <v>20</v>
      </c>
      <c r="BK58" s="49">
        <v>95.23809523809524</v>
      </c>
      <c r="BL58" s="48">
        <v>21</v>
      </c>
    </row>
    <row r="59" spans="1:64" ht="15">
      <c r="A59" s="64" t="s">
        <v>265</v>
      </c>
      <c r="B59" s="64" t="s">
        <v>400</v>
      </c>
      <c r="C59" s="65"/>
      <c r="D59" s="66"/>
      <c r="E59" s="67"/>
      <c r="F59" s="68"/>
      <c r="G59" s="65"/>
      <c r="H59" s="69"/>
      <c r="I59" s="70"/>
      <c r="J59" s="70"/>
      <c r="K59" s="34" t="s">
        <v>65</v>
      </c>
      <c r="L59" s="77">
        <v>78</v>
      </c>
      <c r="M59" s="77"/>
      <c r="N59" s="72"/>
      <c r="O59" s="79" t="s">
        <v>495</v>
      </c>
      <c r="P59" s="81">
        <v>43683.24969907408</v>
      </c>
      <c r="Q59" s="79" t="s">
        <v>532</v>
      </c>
      <c r="R59" s="79"/>
      <c r="S59" s="79"/>
      <c r="T59" s="79" t="s">
        <v>893</v>
      </c>
      <c r="U59" s="79"/>
      <c r="V59" s="84" t="s">
        <v>1155</v>
      </c>
      <c r="W59" s="81">
        <v>43683.24969907408</v>
      </c>
      <c r="X59" s="84" t="s">
        <v>1341</v>
      </c>
      <c r="Y59" s="79"/>
      <c r="Z59" s="79"/>
      <c r="AA59" s="82" t="s">
        <v>1662</v>
      </c>
      <c r="AB59" s="79"/>
      <c r="AC59" s="79" t="b">
        <v>0</v>
      </c>
      <c r="AD59" s="79">
        <v>0</v>
      </c>
      <c r="AE59" s="82" t="s">
        <v>1938</v>
      </c>
      <c r="AF59" s="79" t="b">
        <v>0</v>
      </c>
      <c r="AG59" s="79" t="s">
        <v>1948</v>
      </c>
      <c r="AH59" s="79"/>
      <c r="AI59" s="82" t="s">
        <v>1938</v>
      </c>
      <c r="AJ59" s="79" t="b">
        <v>0</v>
      </c>
      <c r="AK59" s="79">
        <v>25</v>
      </c>
      <c r="AL59" s="82" t="s">
        <v>1848</v>
      </c>
      <c r="AM59" s="79" t="s">
        <v>1963</v>
      </c>
      <c r="AN59" s="79" t="b">
        <v>0</v>
      </c>
      <c r="AO59" s="82" t="s">
        <v>1848</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266</v>
      </c>
      <c r="B60" s="64" t="s">
        <v>400</v>
      </c>
      <c r="C60" s="65"/>
      <c r="D60" s="66"/>
      <c r="E60" s="67"/>
      <c r="F60" s="68"/>
      <c r="G60" s="65"/>
      <c r="H60" s="69"/>
      <c r="I60" s="70"/>
      <c r="J60" s="70"/>
      <c r="K60" s="34" t="s">
        <v>65</v>
      </c>
      <c r="L60" s="77">
        <v>79</v>
      </c>
      <c r="M60" s="77"/>
      <c r="N60" s="72"/>
      <c r="O60" s="79" t="s">
        <v>495</v>
      </c>
      <c r="P60" s="81">
        <v>43683.25266203703</v>
      </c>
      <c r="Q60" s="79" t="s">
        <v>532</v>
      </c>
      <c r="R60" s="79"/>
      <c r="S60" s="79"/>
      <c r="T60" s="79" t="s">
        <v>893</v>
      </c>
      <c r="U60" s="79"/>
      <c r="V60" s="84" t="s">
        <v>1156</v>
      </c>
      <c r="W60" s="81">
        <v>43683.25266203703</v>
      </c>
      <c r="X60" s="84" t="s">
        <v>1342</v>
      </c>
      <c r="Y60" s="79"/>
      <c r="Z60" s="79"/>
      <c r="AA60" s="82" t="s">
        <v>1663</v>
      </c>
      <c r="AB60" s="79"/>
      <c r="AC60" s="79" t="b">
        <v>0</v>
      </c>
      <c r="AD60" s="79">
        <v>0</v>
      </c>
      <c r="AE60" s="82" t="s">
        <v>1938</v>
      </c>
      <c r="AF60" s="79" t="b">
        <v>0</v>
      </c>
      <c r="AG60" s="79" t="s">
        <v>1948</v>
      </c>
      <c r="AH60" s="79"/>
      <c r="AI60" s="82" t="s">
        <v>1938</v>
      </c>
      <c r="AJ60" s="79" t="b">
        <v>0</v>
      </c>
      <c r="AK60" s="79">
        <v>25</v>
      </c>
      <c r="AL60" s="82" t="s">
        <v>1848</v>
      </c>
      <c r="AM60" s="79" t="s">
        <v>1961</v>
      </c>
      <c r="AN60" s="79" t="b">
        <v>0</v>
      </c>
      <c r="AO60" s="82" t="s">
        <v>1848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267</v>
      </c>
      <c r="B61" s="64" t="s">
        <v>400</v>
      </c>
      <c r="C61" s="65"/>
      <c r="D61" s="66"/>
      <c r="E61" s="67"/>
      <c r="F61" s="68"/>
      <c r="G61" s="65"/>
      <c r="H61" s="69"/>
      <c r="I61" s="70"/>
      <c r="J61" s="70"/>
      <c r="K61" s="34" t="s">
        <v>65</v>
      </c>
      <c r="L61" s="77">
        <v>80</v>
      </c>
      <c r="M61" s="77"/>
      <c r="N61" s="72"/>
      <c r="O61" s="79" t="s">
        <v>495</v>
      </c>
      <c r="P61" s="81">
        <v>43683.260196759256</v>
      </c>
      <c r="Q61" s="79" t="s">
        <v>532</v>
      </c>
      <c r="R61" s="79"/>
      <c r="S61" s="79"/>
      <c r="T61" s="79" t="s">
        <v>893</v>
      </c>
      <c r="U61" s="79"/>
      <c r="V61" s="84" t="s">
        <v>1157</v>
      </c>
      <c r="W61" s="81">
        <v>43683.260196759256</v>
      </c>
      <c r="X61" s="84" t="s">
        <v>1343</v>
      </c>
      <c r="Y61" s="79"/>
      <c r="Z61" s="79"/>
      <c r="AA61" s="82" t="s">
        <v>1664</v>
      </c>
      <c r="AB61" s="79"/>
      <c r="AC61" s="79" t="b">
        <v>0</v>
      </c>
      <c r="AD61" s="79">
        <v>0</v>
      </c>
      <c r="AE61" s="82" t="s">
        <v>1938</v>
      </c>
      <c r="AF61" s="79" t="b">
        <v>0</v>
      </c>
      <c r="AG61" s="79" t="s">
        <v>1948</v>
      </c>
      <c r="AH61" s="79"/>
      <c r="AI61" s="82" t="s">
        <v>1938</v>
      </c>
      <c r="AJ61" s="79" t="b">
        <v>0</v>
      </c>
      <c r="AK61" s="79">
        <v>25</v>
      </c>
      <c r="AL61" s="82" t="s">
        <v>1848</v>
      </c>
      <c r="AM61" s="79" t="s">
        <v>1969</v>
      </c>
      <c r="AN61" s="79" t="b">
        <v>0</v>
      </c>
      <c r="AO61" s="82" t="s">
        <v>1848</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4.761904761904762</v>
      </c>
      <c r="BF61" s="48">
        <v>0</v>
      </c>
      <c r="BG61" s="49">
        <v>0</v>
      </c>
      <c r="BH61" s="48">
        <v>0</v>
      </c>
      <c r="BI61" s="49">
        <v>0</v>
      </c>
      <c r="BJ61" s="48">
        <v>20</v>
      </c>
      <c r="BK61" s="49">
        <v>95.23809523809524</v>
      </c>
      <c r="BL61" s="48">
        <v>21</v>
      </c>
    </row>
    <row r="62" spans="1:64" ht="15">
      <c r="A62" s="64" t="s">
        <v>268</v>
      </c>
      <c r="B62" s="64" t="s">
        <v>400</v>
      </c>
      <c r="C62" s="65"/>
      <c r="D62" s="66"/>
      <c r="E62" s="67"/>
      <c r="F62" s="68"/>
      <c r="G62" s="65"/>
      <c r="H62" s="69"/>
      <c r="I62" s="70"/>
      <c r="J62" s="70"/>
      <c r="K62" s="34" t="s">
        <v>65</v>
      </c>
      <c r="L62" s="77">
        <v>81</v>
      </c>
      <c r="M62" s="77"/>
      <c r="N62" s="72"/>
      <c r="O62" s="79" t="s">
        <v>495</v>
      </c>
      <c r="P62" s="81">
        <v>43683.26292824074</v>
      </c>
      <c r="Q62" s="79" t="s">
        <v>532</v>
      </c>
      <c r="R62" s="79"/>
      <c r="S62" s="79"/>
      <c r="T62" s="79" t="s">
        <v>893</v>
      </c>
      <c r="U62" s="79"/>
      <c r="V62" s="84" t="s">
        <v>1158</v>
      </c>
      <c r="W62" s="81">
        <v>43683.26292824074</v>
      </c>
      <c r="X62" s="84" t="s">
        <v>1344</v>
      </c>
      <c r="Y62" s="79"/>
      <c r="Z62" s="79"/>
      <c r="AA62" s="82" t="s">
        <v>1665</v>
      </c>
      <c r="AB62" s="79"/>
      <c r="AC62" s="79" t="b">
        <v>0</v>
      </c>
      <c r="AD62" s="79">
        <v>0</v>
      </c>
      <c r="AE62" s="82" t="s">
        <v>1938</v>
      </c>
      <c r="AF62" s="79" t="b">
        <v>0</v>
      </c>
      <c r="AG62" s="79" t="s">
        <v>1948</v>
      </c>
      <c r="AH62" s="79"/>
      <c r="AI62" s="82" t="s">
        <v>1938</v>
      </c>
      <c r="AJ62" s="79" t="b">
        <v>0</v>
      </c>
      <c r="AK62" s="79">
        <v>25</v>
      </c>
      <c r="AL62" s="82" t="s">
        <v>1848</v>
      </c>
      <c r="AM62" s="79" t="s">
        <v>1961</v>
      </c>
      <c r="AN62" s="79" t="b">
        <v>0</v>
      </c>
      <c r="AO62" s="82" t="s">
        <v>1848</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269</v>
      </c>
      <c r="B63" s="64" t="s">
        <v>400</v>
      </c>
      <c r="C63" s="65"/>
      <c r="D63" s="66"/>
      <c r="E63" s="67"/>
      <c r="F63" s="68"/>
      <c r="G63" s="65"/>
      <c r="H63" s="69"/>
      <c r="I63" s="70"/>
      <c r="J63" s="70"/>
      <c r="K63" s="34" t="s">
        <v>65</v>
      </c>
      <c r="L63" s="77">
        <v>82</v>
      </c>
      <c r="M63" s="77"/>
      <c r="N63" s="72"/>
      <c r="O63" s="79" t="s">
        <v>495</v>
      </c>
      <c r="P63" s="81">
        <v>43683.26710648148</v>
      </c>
      <c r="Q63" s="79" t="s">
        <v>532</v>
      </c>
      <c r="R63" s="79"/>
      <c r="S63" s="79"/>
      <c r="T63" s="79" t="s">
        <v>893</v>
      </c>
      <c r="U63" s="79"/>
      <c r="V63" s="84" t="s">
        <v>1159</v>
      </c>
      <c r="W63" s="81">
        <v>43683.26710648148</v>
      </c>
      <c r="X63" s="84" t="s">
        <v>1345</v>
      </c>
      <c r="Y63" s="79"/>
      <c r="Z63" s="79"/>
      <c r="AA63" s="82" t="s">
        <v>1666</v>
      </c>
      <c r="AB63" s="79"/>
      <c r="AC63" s="79" t="b">
        <v>0</v>
      </c>
      <c r="AD63" s="79">
        <v>0</v>
      </c>
      <c r="AE63" s="82" t="s">
        <v>1938</v>
      </c>
      <c r="AF63" s="79" t="b">
        <v>0</v>
      </c>
      <c r="AG63" s="79" t="s">
        <v>1948</v>
      </c>
      <c r="AH63" s="79"/>
      <c r="AI63" s="82" t="s">
        <v>1938</v>
      </c>
      <c r="AJ63" s="79" t="b">
        <v>0</v>
      </c>
      <c r="AK63" s="79">
        <v>25</v>
      </c>
      <c r="AL63" s="82" t="s">
        <v>1848</v>
      </c>
      <c r="AM63" s="79" t="s">
        <v>1961</v>
      </c>
      <c r="AN63" s="79" t="b">
        <v>0</v>
      </c>
      <c r="AO63" s="82" t="s">
        <v>1848</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4.761904761904762</v>
      </c>
      <c r="BF63" s="48">
        <v>0</v>
      </c>
      <c r="BG63" s="49">
        <v>0</v>
      </c>
      <c r="BH63" s="48">
        <v>0</v>
      </c>
      <c r="BI63" s="49">
        <v>0</v>
      </c>
      <c r="BJ63" s="48">
        <v>20</v>
      </c>
      <c r="BK63" s="49">
        <v>95.23809523809524</v>
      </c>
      <c r="BL63" s="48">
        <v>21</v>
      </c>
    </row>
    <row r="64" spans="1:64" ht="15">
      <c r="A64" s="64" t="s">
        <v>270</v>
      </c>
      <c r="B64" s="64" t="s">
        <v>400</v>
      </c>
      <c r="C64" s="65"/>
      <c r="D64" s="66"/>
      <c r="E64" s="67"/>
      <c r="F64" s="68"/>
      <c r="G64" s="65"/>
      <c r="H64" s="69"/>
      <c r="I64" s="70"/>
      <c r="J64" s="70"/>
      <c r="K64" s="34" t="s">
        <v>65</v>
      </c>
      <c r="L64" s="77">
        <v>83</v>
      </c>
      <c r="M64" s="77"/>
      <c r="N64" s="72"/>
      <c r="O64" s="79" t="s">
        <v>495</v>
      </c>
      <c r="P64" s="81">
        <v>43683.34449074074</v>
      </c>
      <c r="Q64" s="79" t="s">
        <v>532</v>
      </c>
      <c r="R64" s="79"/>
      <c r="S64" s="79"/>
      <c r="T64" s="79" t="s">
        <v>893</v>
      </c>
      <c r="U64" s="79"/>
      <c r="V64" s="84" t="s">
        <v>1160</v>
      </c>
      <c r="W64" s="81">
        <v>43683.34449074074</v>
      </c>
      <c r="X64" s="84" t="s">
        <v>1346</v>
      </c>
      <c r="Y64" s="79"/>
      <c r="Z64" s="79"/>
      <c r="AA64" s="82" t="s">
        <v>1667</v>
      </c>
      <c r="AB64" s="79"/>
      <c r="AC64" s="79" t="b">
        <v>0</v>
      </c>
      <c r="AD64" s="79">
        <v>0</v>
      </c>
      <c r="AE64" s="82" t="s">
        <v>1938</v>
      </c>
      <c r="AF64" s="79" t="b">
        <v>0</v>
      </c>
      <c r="AG64" s="79" t="s">
        <v>1948</v>
      </c>
      <c r="AH64" s="79"/>
      <c r="AI64" s="82" t="s">
        <v>1938</v>
      </c>
      <c r="AJ64" s="79" t="b">
        <v>0</v>
      </c>
      <c r="AK64" s="79">
        <v>25</v>
      </c>
      <c r="AL64" s="82" t="s">
        <v>1848</v>
      </c>
      <c r="AM64" s="79" t="s">
        <v>1961</v>
      </c>
      <c r="AN64" s="79" t="b">
        <v>0</v>
      </c>
      <c r="AO64" s="82" t="s">
        <v>1848</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4.761904761904762</v>
      </c>
      <c r="BF64" s="48">
        <v>0</v>
      </c>
      <c r="BG64" s="49">
        <v>0</v>
      </c>
      <c r="BH64" s="48">
        <v>0</v>
      </c>
      <c r="BI64" s="49">
        <v>0</v>
      </c>
      <c r="BJ64" s="48">
        <v>20</v>
      </c>
      <c r="BK64" s="49">
        <v>95.23809523809524</v>
      </c>
      <c r="BL64" s="48">
        <v>21</v>
      </c>
    </row>
    <row r="65" spans="1:64" ht="15">
      <c r="A65" s="64" t="s">
        <v>271</v>
      </c>
      <c r="B65" s="64" t="s">
        <v>441</v>
      </c>
      <c r="C65" s="65"/>
      <c r="D65" s="66"/>
      <c r="E65" s="67"/>
      <c r="F65" s="68"/>
      <c r="G65" s="65"/>
      <c r="H65" s="69"/>
      <c r="I65" s="70"/>
      <c r="J65" s="70"/>
      <c r="K65" s="34" t="s">
        <v>65</v>
      </c>
      <c r="L65" s="77">
        <v>84</v>
      </c>
      <c r="M65" s="77"/>
      <c r="N65" s="72"/>
      <c r="O65" s="79" t="s">
        <v>495</v>
      </c>
      <c r="P65" s="81">
        <v>43683.346550925926</v>
      </c>
      <c r="Q65" s="79" t="s">
        <v>537</v>
      </c>
      <c r="R65" s="84" t="s">
        <v>746</v>
      </c>
      <c r="S65" s="79" t="s">
        <v>839</v>
      </c>
      <c r="T65" s="79" t="s">
        <v>909</v>
      </c>
      <c r="U65" s="79"/>
      <c r="V65" s="84" t="s">
        <v>1161</v>
      </c>
      <c r="W65" s="81">
        <v>43683.346550925926</v>
      </c>
      <c r="X65" s="84" t="s">
        <v>1347</v>
      </c>
      <c r="Y65" s="79"/>
      <c r="Z65" s="79"/>
      <c r="AA65" s="82" t="s">
        <v>1668</v>
      </c>
      <c r="AB65" s="79"/>
      <c r="AC65" s="79" t="b">
        <v>0</v>
      </c>
      <c r="AD65" s="79">
        <v>4</v>
      </c>
      <c r="AE65" s="82" t="s">
        <v>1938</v>
      </c>
      <c r="AF65" s="79" t="b">
        <v>0</v>
      </c>
      <c r="AG65" s="79" t="s">
        <v>1948</v>
      </c>
      <c r="AH65" s="79"/>
      <c r="AI65" s="82" t="s">
        <v>1938</v>
      </c>
      <c r="AJ65" s="79" t="b">
        <v>0</v>
      </c>
      <c r="AK65" s="79">
        <v>5</v>
      </c>
      <c r="AL65" s="82" t="s">
        <v>1938</v>
      </c>
      <c r="AM65" s="79" t="s">
        <v>1964</v>
      </c>
      <c r="AN65" s="79" t="b">
        <v>0</v>
      </c>
      <c r="AO65" s="82" t="s">
        <v>1668</v>
      </c>
      <c r="AP65" s="79" t="s">
        <v>176</v>
      </c>
      <c r="AQ65" s="79">
        <v>0</v>
      </c>
      <c r="AR65" s="79">
        <v>0</v>
      </c>
      <c r="AS65" s="79"/>
      <c r="AT65" s="79"/>
      <c r="AU65" s="79"/>
      <c r="AV65" s="79"/>
      <c r="AW65" s="79"/>
      <c r="AX65" s="79"/>
      <c r="AY65" s="79"/>
      <c r="AZ65" s="79"/>
      <c r="BA65">
        <v>1</v>
      </c>
      <c r="BB65" s="78" t="str">
        <f>REPLACE(INDEX(GroupVertices[Group],MATCH(Edges25[[#This Row],[Vertex 1]],GroupVertices[Vertex],0)),1,1,"")</f>
        <v>10</v>
      </c>
      <c r="BC65" s="78" t="str">
        <f>REPLACE(INDEX(GroupVertices[Group],MATCH(Edges25[[#This Row],[Vertex 2]],GroupVertices[Vertex],0)),1,1,"")</f>
        <v>10</v>
      </c>
      <c r="BD65" s="48">
        <v>0</v>
      </c>
      <c r="BE65" s="49">
        <v>0</v>
      </c>
      <c r="BF65" s="48">
        <v>3</v>
      </c>
      <c r="BG65" s="49">
        <v>7.317073170731708</v>
      </c>
      <c r="BH65" s="48">
        <v>0</v>
      </c>
      <c r="BI65" s="49">
        <v>0</v>
      </c>
      <c r="BJ65" s="48">
        <v>38</v>
      </c>
      <c r="BK65" s="49">
        <v>92.6829268292683</v>
      </c>
      <c r="BL65" s="48">
        <v>41</v>
      </c>
    </row>
    <row r="66" spans="1:64" ht="15">
      <c r="A66" s="64" t="s">
        <v>272</v>
      </c>
      <c r="B66" s="64" t="s">
        <v>400</v>
      </c>
      <c r="C66" s="65"/>
      <c r="D66" s="66"/>
      <c r="E66" s="67"/>
      <c r="F66" s="68"/>
      <c r="G66" s="65"/>
      <c r="H66" s="69"/>
      <c r="I66" s="70"/>
      <c r="J66" s="70"/>
      <c r="K66" s="34" t="s">
        <v>65</v>
      </c>
      <c r="L66" s="77">
        <v>85</v>
      </c>
      <c r="M66" s="77"/>
      <c r="N66" s="72"/>
      <c r="O66" s="79" t="s">
        <v>495</v>
      </c>
      <c r="P66" s="81">
        <v>43683.34943287037</v>
      </c>
      <c r="Q66" s="79" t="s">
        <v>532</v>
      </c>
      <c r="R66" s="79"/>
      <c r="S66" s="79"/>
      <c r="T66" s="79" t="s">
        <v>893</v>
      </c>
      <c r="U66" s="79"/>
      <c r="V66" s="84" t="s">
        <v>1162</v>
      </c>
      <c r="W66" s="81">
        <v>43683.34943287037</v>
      </c>
      <c r="X66" s="84" t="s">
        <v>1348</v>
      </c>
      <c r="Y66" s="79"/>
      <c r="Z66" s="79"/>
      <c r="AA66" s="82" t="s">
        <v>1669</v>
      </c>
      <c r="AB66" s="79"/>
      <c r="AC66" s="79" t="b">
        <v>0</v>
      </c>
      <c r="AD66" s="79">
        <v>0</v>
      </c>
      <c r="AE66" s="82" t="s">
        <v>1938</v>
      </c>
      <c r="AF66" s="79" t="b">
        <v>0</v>
      </c>
      <c r="AG66" s="79" t="s">
        <v>1948</v>
      </c>
      <c r="AH66" s="79"/>
      <c r="AI66" s="82" t="s">
        <v>1938</v>
      </c>
      <c r="AJ66" s="79" t="b">
        <v>0</v>
      </c>
      <c r="AK66" s="79">
        <v>25</v>
      </c>
      <c r="AL66" s="82" t="s">
        <v>1848</v>
      </c>
      <c r="AM66" s="79" t="s">
        <v>1961</v>
      </c>
      <c r="AN66" s="79" t="b">
        <v>0</v>
      </c>
      <c r="AO66" s="82" t="s">
        <v>1848</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4.761904761904762</v>
      </c>
      <c r="BF66" s="48">
        <v>0</v>
      </c>
      <c r="BG66" s="49">
        <v>0</v>
      </c>
      <c r="BH66" s="48">
        <v>0</v>
      </c>
      <c r="BI66" s="49">
        <v>0</v>
      </c>
      <c r="BJ66" s="48">
        <v>20</v>
      </c>
      <c r="BK66" s="49">
        <v>95.23809523809524</v>
      </c>
      <c r="BL66" s="48">
        <v>21</v>
      </c>
    </row>
    <row r="67" spans="1:64" ht="15">
      <c r="A67" s="64" t="s">
        <v>273</v>
      </c>
      <c r="B67" s="64" t="s">
        <v>429</v>
      </c>
      <c r="C67" s="65"/>
      <c r="D67" s="66"/>
      <c r="E67" s="67"/>
      <c r="F67" s="68"/>
      <c r="G67" s="65"/>
      <c r="H67" s="69"/>
      <c r="I67" s="70"/>
      <c r="J67" s="70"/>
      <c r="K67" s="34" t="s">
        <v>65</v>
      </c>
      <c r="L67" s="77">
        <v>86</v>
      </c>
      <c r="M67" s="77"/>
      <c r="N67" s="72"/>
      <c r="O67" s="79" t="s">
        <v>495</v>
      </c>
      <c r="P67" s="81">
        <v>43678.58498842592</v>
      </c>
      <c r="Q67" s="79" t="s">
        <v>514</v>
      </c>
      <c r="R67" s="79"/>
      <c r="S67" s="79"/>
      <c r="T67" s="79" t="s">
        <v>895</v>
      </c>
      <c r="U67" s="79"/>
      <c r="V67" s="84" t="s">
        <v>1163</v>
      </c>
      <c r="W67" s="81">
        <v>43678.58498842592</v>
      </c>
      <c r="X67" s="84" t="s">
        <v>1349</v>
      </c>
      <c r="Y67" s="79"/>
      <c r="Z67" s="79"/>
      <c r="AA67" s="82" t="s">
        <v>1670</v>
      </c>
      <c r="AB67" s="79"/>
      <c r="AC67" s="79" t="b">
        <v>0</v>
      </c>
      <c r="AD67" s="79">
        <v>0</v>
      </c>
      <c r="AE67" s="82" t="s">
        <v>1938</v>
      </c>
      <c r="AF67" s="79" t="b">
        <v>0</v>
      </c>
      <c r="AG67" s="79" t="s">
        <v>1948</v>
      </c>
      <c r="AH67" s="79"/>
      <c r="AI67" s="82" t="s">
        <v>1938</v>
      </c>
      <c r="AJ67" s="79" t="b">
        <v>0</v>
      </c>
      <c r="AK67" s="79">
        <v>4</v>
      </c>
      <c r="AL67" s="82" t="s">
        <v>1782</v>
      </c>
      <c r="AM67" s="79" t="s">
        <v>1970</v>
      </c>
      <c r="AN67" s="79" t="b">
        <v>0</v>
      </c>
      <c r="AO67" s="82" t="s">
        <v>1782</v>
      </c>
      <c r="AP67" s="79" t="s">
        <v>176</v>
      </c>
      <c r="AQ67" s="79">
        <v>0</v>
      </c>
      <c r="AR67" s="79">
        <v>0</v>
      </c>
      <c r="AS67" s="79"/>
      <c r="AT67" s="79"/>
      <c r="AU67" s="79"/>
      <c r="AV67" s="79"/>
      <c r="AW67" s="79"/>
      <c r="AX67" s="79"/>
      <c r="AY67" s="79"/>
      <c r="AZ67" s="79"/>
      <c r="BA67">
        <v>1</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273</v>
      </c>
      <c r="B68" s="64" t="s">
        <v>353</v>
      </c>
      <c r="C68" s="65"/>
      <c r="D68" s="66"/>
      <c r="E68" s="67"/>
      <c r="F68" s="68"/>
      <c r="G68" s="65"/>
      <c r="H68" s="69"/>
      <c r="I68" s="70"/>
      <c r="J68" s="70"/>
      <c r="K68" s="34" t="s">
        <v>65</v>
      </c>
      <c r="L68" s="77">
        <v>88</v>
      </c>
      <c r="M68" s="77"/>
      <c r="N68" s="72"/>
      <c r="O68" s="79" t="s">
        <v>495</v>
      </c>
      <c r="P68" s="81">
        <v>43683.35538194444</v>
      </c>
      <c r="Q68" s="79" t="s">
        <v>538</v>
      </c>
      <c r="R68" s="79"/>
      <c r="S68" s="79"/>
      <c r="T68" s="79" t="s">
        <v>910</v>
      </c>
      <c r="U68" s="79"/>
      <c r="V68" s="84" t="s">
        <v>1163</v>
      </c>
      <c r="W68" s="81">
        <v>43683.35538194444</v>
      </c>
      <c r="X68" s="84" t="s">
        <v>1350</v>
      </c>
      <c r="Y68" s="79"/>
      <c r="Z68" s="79"/>
      <c r="AA68" s="82" t="s">
        <v>1671</v>
      </c>
      <c r="AB68" s="79"/>
      <c r="AC68" s="79" t="b">
        <v>0</v>
      </c>
      <c r="AD68" s="79">
        <v>0</v>
      </c>
      <c r="AE68" s="82" t="s">
        <v>1938</v>
      </c>
      <c r="AF68" s="79" t="b">
        <v>0</v>
      </c>
      <c r="AG68" s="79" t="s">
        <v>1948</v>
      </c>
      <c r="AH68" s="79"/>
      <c r="AI68" s="82" t="s">
        <v>1938</v>
      </c>
      <c r="AJ68" s="79" t="b">
        <v>0</v>
      </c>
      <c r="AK68" s="79">
        <v>4</v>
      </c>
      <c r="AL68" s="82" t="s">
        <v>1786</v>
      </c>
      <c r="AM68" s="79" t="s">
        <v>1970</v>
      </c>
      <c r="AN68" s="79" t="b">
        <v>0</v>
      </c>
      <c r="AO68" s="82" t="s">
        <v>1786</v>
      </c>
      <c r="AP68" s="79" t="s">
        <v>176</v>
      </c>
      <c r="AQ68" s="79">
        <v>0</v>
      </c>
      <c r="AR68" s="79">
        <v>0</v>
      </c>
      <c r="AS68" s="79"/>
      <c r="AT68" s="79"/>
      <c r="AU68" s="79"/>
      <c r="AV68" s="79"/>
      <c r="AW68" s="79"/>
      <c r="AX68" s="79"/>
      <c r="AY68" s="79"/>
      <c r="AZ68" s="79"/>
      <c r="BA68">
        <v>2</v>
      </c>
      <c r="BB68" s="78" t="str">
        <f>REPLACE(INDEX(GroupVertices[Group],MATCH(Edges25[[#This Row],[Vertex 1]],GroupVertices[Vertex],0)),1,1,"")</f>
        <v>2</v>
      </c>
      <c r="BC68" s="78" t="str">
        <f>REPLACE(INDEX(GroupVertices[Group],MATCH(Edges25[[#This Row],[Vertex 2]],GroupVertices[Vertex],0)),1,1,"")</f>
        <v>2</v>
      </c>
      <c r="BD68" s="48">
        <v>0</v>
      </c>
      <c r="BE68" s="49">
        <v>0</v>
      </c>
      <c r="BF68" s="48">
        <v>1</v>
      </c>
      <c r="BG68" s="49">
        <v>4.545454545454546</v>
      </c>
      <c r="BH68" s="48">
        <v>0</v>
      </c>
      <c r="BI68" s="49">
        <v>0</v>
      </c>
      <c r="BJ68" s="48">
        <v>21</v>
      </c>
      <c r="BK68" s="49">
        <v>95.45454545454545</v>
      </c>
      <c r="BL68" s="48">
        <v>22</v>
      </c>
    </row>
    <row r="69" spans="1:64" ht="15">
      <c r="A69" s="64" t="s">
        <v>274</v>
      </c>
      <c r="B69" s="64" t="s">
        <v>400</v>
      </c>
      <c r="C69" s="65"/>
      <c r="D69" s="66"/>
      <c r="E69" s="67"/>
      <c r="F69" s="68"/>
      <c r="G69" s="65"/>
      <c r="H69" s="69"/>
      <c r="I69" s="70"/>
      <c r="J69" s="70"/>
      <c r="K69" s="34" t="s">
        <v>65</v>
      </c>
      <c r="L69" s="77">
        <v>89</v>
      </c>
      <c r="M69" s="77"/>
      <c r="N69" s="72"/>
      <c r="O69" s="79" t="s">
        <v>495</v>
      </c>
      <c r="P69" s="81">
        <v>43683.36071759259</v>
      </c>
      <c r="Q69" s="79" t="s">
        <v>532</v>
      </c>
      <c r="R69" s="79"/>
      <c r="S69" s="79"/>
      <c r="T69" s="79" t="s">
        <v>893</v>
      </c>
      <c r="U69" s="79"/>
      <c r="V69" s="84" t="s">
        <v>1164</v>
      </c>
      <c r="W69" s="81">
        <v>43683.36071759259</v>
      </c>
      <c r="X69" s="84" t="s">
        <v>1351</v>
      </c>
      <c r="Y69" s="79"/>
      <c r="Z69" s="79"/>
      <c r="AA69" s="82" t="s">
        <v>1672</v>
      </c>
      <c r="AB69" s="79"/>
      <c r="AC69" s="79" t="b">
        <v>0</v>
      </c>
      <c r="AD69" s="79">
        <v>0</v>
      </c>
      <c r="AE69" s="82" t="s">
        <v>1938</v>
      </c>
      <c r="AF69" s="79" t="b">
        <v>0</v>
      </c>
      <c r="AG69" s="79" t="s">
        <v>1948</v>
      </c>
      <c r="AH69" s="79"/>
      <c r="AI69" s="82" t="s">
        <v>1938</v>
      </c>
      <c r="AJ69" s="79" t="b">
        <v>0</v>
      </c>
      <c r="AK69" s="79">
        <v>25</v>
      </c>
      <c r="AL69" s="82" t="s">
        <v>1848</v>
      </c>
      <c r="AM69" s="79" t="s">
        <v>1959</v>
      </c>
      <c r="AN69" s="79" t="b">
        <v>0</v>
      </c>
      <c r="AO69" s="82" t="s">
        <v>1848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4.761904761904762</v>
      </c>
      <c r="BF69" s="48">
        <v>0</v>
      </c>
      <c r="BG69" s="49">
        <v>0</v>
      </c>
      <c r="BH69" s="48">
        <v>0</v>
      </c>
      <c r="BI69" s="49">
        <v>0</v>
      </c>
      <c r="BJ69" s="48">
        <v>20</v>
      </c>
      <c r="BK69" s="49">
        <v>95.23809523809524</v>
      </c>
      <c r="BL69" s="48">
        <v>21</v>
      </c>
    </row>
    <row r="70" spans="1:64" ht="15">
      <c r="A70" s="64" t="s">
        <v>275</v>
      </c>
      <c r="B70" s="64" t="s">
        <v>400</v>
      </c>
      <c r="C70" s="65"/>
      <c r="D70" s="66"/>
      <c r="E70" s="67"/>
      <c r="F70" s="68"/>
      <c r="G70" s="65"/>
      <c r="H70" s="69"/>
      <c r="I70" s="70"/>
      <c r="J70" s="70"/>
      <c r="K70" s="34" t="s">
        <v>65</v>
      </c>
      <c r="L70" s="77">
        <v>90</v>
      </c>
      <c r="M70" s="77"/>
      <c r="N70" s="72"/>
      <c r="O70" s="79" t="s">
        <v>495</v>
      </c>
      <c r="P70" s="81">
        <v>43683.377962962964</v>
      </c>
      <c r="Q70" s="79" t="s">
        <v>532</v>
      </c>
      <c r="R70" s="79"/>
      <c r="S70" s="79"/>
      <c r="T70" s="79" t="s">
        <v>893</v>
      </c>
      <c r="U70" s="79"/>
      <c r="V70" s="84" t="s">
        <v>1165</v>
      </c>
      <c r="W70" s="81">
        <v>43683.377962962964</v>
      </c>
      <c r="X70" s="84" t="s">
        <v>1352</v>
      </c>
      <c r="Y70" s="79"/>
      <c r="Z70" s="79"/>
      <c r="AA70" s="82" t="s">
        <v>1673</v>
      </c>
      <c r="AB70" s="79"/>
      <c r="AC70" s="79" t="b">
        <v>0</v>
      </c>
      <c r="AD70" s="79">
        <v>0</v>
      </c>
      <c r="AE70" s="82" t="s">
        <v>1938</v>
      </c>
      <c r="AF70" s="79" t="b">
        <v>0</v>
      </c>
      <c r="AG70" s="79" t="s">
        <v>1948</v>
      </c>
      <c r="AH70" s="79"/>
      <c r="AI70" s="82" t="s">
        <v>1938</v>
      </c>
      <c r="AJ70" s="79" t="b">
        <v>0</v>
      </c>
      <c r="AK70" s="79">
        <v>25</v>
      </c>
      <c r="AL70" s="82" t="s">
        <v>1848</v>
      </c>
      <c r="AM70" s="79" t="s">
        <v>1961</v>
      </c>
      <c r="AN70" s="79" t="b">
        <v>0</v>
      </c>
      <c r="AO70" s="82" t="s">
        <v>1848</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276</v>
      </c>
      <c r="B71" s="64" t="s">
        <v>271</v>
      </c>
      <c r="C71" s="65"/>
      <c r="D71" s="66"/>
      <c r="E71" s="67"/>
      <c r="F71" s="68"/>
      <c r="G71" s="65"/>
      <c r="H71" s="69"/>
      <c r="I71" s="70"/>
      <c r="J71" s="70"/>
      <c r="K71" s="34" t="s">
        <v>65</v>
      </c>
      <c r="L71" s="77">
        <v>91</v>
      </c>
      <c r="M71" s="77"/>
      <c r="N71" s="72"/>
      <c r="O71" s="79" t="s">
        <v>495</v>
      </c>
      <c r="P71" s="81">
        <v>43683.37967592593</v>
      </c>
      <c r="Q71" s="79" t="s">
        <v>539</v>
      </c>
      <c r="R71" s="79"/>
      <c r="S71" s="79"/>
      <c r="T71" s="79" t="s">
        <v>911</v>
      </c>
      <c r="U71" s="79"/>
      <c r="V71" s="84" t="s">
        <v>1166</v>
      </c>
      <c r="W71" s="81">
        <v>43683.37967592593</v>
      </c>
      <c r="X71" s="84" t="s">
        <v>1353</v>
      </c>
      <c r="Y71" s="79"/>
      <c r="Z71" s="79"/>
      <c r="AA71" s="82" t="s">
        <v>1674</v>
      </c>
      <c r="AB71" s="79"/>
      <c r="AC71" s="79" t="b">
        <v>0</v>
      </c>
      <c r="AD71" s="79">
        <v>0</v>
      </c>
      <c r="AE71" s="82" t="s">
        <v>1938</v>
      </c>
      <c r="AF71" s="79" t="b">
        <v>0</v>
      </c>
      <c r="AG71" s="79" t="s">
        <v>1948</v>
      </c>
      <c r="AH71" s="79"/>
      <c r="AI71" s="82" t="s">
        <v>1938</v>
      </c>
      <c r="AJ71" s="79" t="b">
        <v>0</v>
      </c>
      <c r="AK71" s="79">
        <v>5</v>
      </c>
      <c r="AL71" s="82" t="s">
        <v>1668</v>
      </c>
      <c r="AM71" s="79" t="s">
        <v>1961</v>
      </c>
      <c r="AN71" s="79" t="b">
        <v>0</v>
      </c>
      <c r="AO71" s="82" t="s">
        <v>1668</v>
      </c>
      <c r="AP71" s="79" t="s">
        <v>176</v>
      </c>
      <c r="AQ71" s="79">
        <v>0</v>
      </c>
      <c r="AR71" s="79">
        <v>0</v>
      </c>
      <c r="AS71" s="79"/>
      <c r="AT71" s="79"/>
      <c r="AU71" s="79"/>
      <c r="AV71" s="79"/>
      <c r="AW71" s="79"/>
      <c r="AX71" s="79"/>
      <c r="AY71" s="79"/>
      <c r="AZ71" s="79"/>
      <c r="BA71">
        <v>1</v>
      </c>
      <c r="BB71" s="78" t="str">
        <f>REPLACE(INDEX(GroupVertices[Group],MATCH(Edges25[[#This Row],[Vertex 1]],GroupVertices[Vertex],0)),1,1,"")</f>
        <v>10</v>
      </c>
      <c r="BC71" s="78" t="str">
        <f>REPLACE(INDEX(GroupVertices[Group],MATCH(Edges25[[#This Row],[Vertex 2]],GroupVertices[Vertex],0)),1,1,"")</f>
        <v>10</v>
      </c>
      <c r="BD71" s="48">
        <v>0</v>
      </c>
      <c r="BE71" s="49">
        <v>0</v>
      </c>
      <c r="BF71" s="48">
        <v>2</v>
      </c>
      <c r="BG71" s="49">
        <v>8.695652173913043</v>
      </c>
      <c r="BH71" s="48">
        <v>0</v>
      </c>
      <c r="BI71" s="49">
        <v>0</v>
      </c>
      <c r="BJ71" s="48">
        <v>21</v>
      </c>
      <c r="BK71" s="49">
        <v>91.30434782608695</v>
      </c>
      <c r="BL71" s="48">
        <v>23</v>
      </c>
    </row>
    <row r="72" spans="1:64" ht="15">
      <c r="A72" s="64" t="s">
        <v>277</v>
      </c>
      <c r="B72" s="64" t="s">
        <v>398</v>
      </c>
      <c r="C72" s="65"/>
      <c r="D72" s="66"/>
      <c r="E72" s="67"/>
      <c r="F72" s="68"/>
      <c r="G72" s="65"/>
      <c r="H72" s="69"/>
      <c r="I72" s="70"/>
      <c r="J72" s="70"/>
      <c r="K72" s="34" t="s">
        <v>65</v>
      </c>
      <c r="L72" s="77">
        <v>92</v>
      </c>
      <c r="M72" s="77"/>
      <c r="N72" s="72"/>
      <c r="O72" s="79" t="s">
        <v>495</v>
      </c>
      <c r="P72" s="81">
        <v>43678.507002314815</v>
      </c>
      <c r="Q72" s="79" t="s">
        <v>540</v>
      </c>
      <c r="R72" s="79"/>
      <c r="S72" s="79"/>
      <c r="T72" s="79" t="s">
        <v>912</v>
      </c>
      <c r="U72" s="79"/>
      <c r="V72" s="84" t="s">
        <v>1167</v>
      </c>
      <c r="W72" s="81">
        <v>43678.507002314815</v>
      </c>
      <c r="X72" s="84" t="s">
        <v>1354</v>
      </c>
      <c r="Y72" s="79"/>
      <c r="Z72" s="79"/>
      <c r="AA72" s="82" t="s">
        <v>1675</v>
      </c>
      <c r="AB72" s="79"/>
      <c r="AC72" s="79" t="b">
        <v>0</v>
      </c>
      <c r="AD72" s="79">
        <v>0</v>
      </c>
      <c r="AE72" s="82" t="s">
        <v>1938</v>
      </c>
      <c r="AF72" s="79" t="b">
        <v>0</v>
      </c>
      <c r="AG72" s="79" t="s">
        <v>1948</v>
      </c>
      <c r="AH72" s="79"/>
      <c r="AI72" s="82" t="s">
        <v>1938</v>
      </c>
      <c r="AJ72" s="79" t="b">
        <v>0</v>
      </c>
      <c r="AK72" s="79">
        <v>1</v>
      </c>
      <c r="AL72" s="82" t="s">
        <v>1844</v>
      </c>
      <c r="AM72" s="79" t="s">
        <v>1962</v>
      </c>
      <c r="AN72" s="79" t="b">
        <v>0</v>
      </c>
      <c r="AO72" s="82" t="s">
        <v>1844</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21</v>
      </c>
      <c r="BK72" s="49">
        <v>100</v>
      </c>
      <c r="BL72" s="48">
        <v>21</v>
      </c>
    </row>
    <row r="73" spans="1:64" ht="15">
      <c r="A73" s="64" t="s">
        <v>277</v>
      </c>
      <c r="B73" s="64" t="s">
        <v>353</v>
      </c>
      <c r="C73" s="65"/>
      <c r="D73" s="66"/>
      <c r="E73" s="67"/>
      <c r="F73" s="68"/>
      <c r="G73" s="65"/>
      <c r="H73" s="69"/>
      <c r="I73" s="70"/>
      <c r="J73" s="70"/>
      <c r="K73" s="34" t="s">
        <v>65</v>
      </c>
      <c r="L73" s="77">
        <v>93</v>
      </c>
      <c r="M73" s="77"/>
      <c r="N73" s="72"/>
      <c r="O73" s="79" t="s">
        <v>495</v>
      </c>
      <c r="P73" s="81">
        <v>43683.3884375</v>
      </c>
      <c r="Q73" s="79" t="s">
        <v>538</v>
      </c>
      <c r="R73" s="79"/>
      <c r="S73" s="79"/>
      <c r="T73" s="79" t="s">
        <v>910</v>
      </c>
      <c r="U73" s="79"/>
      <c r="V73" s="84" t="s">
        <v>1167</v>
      </c>
      <c r="W73" s="81">
        <v>43683.3884375</v>
      </c>
      <c r="X73" s="84" t="s">
        <v>1355</v>
      </c>
      <c r="Y73" s="79"/>
      <c r="Z73" s="79"/>
      <c r="AA73" s="82" t="s">
        <v>1676</v>
      </c>
      <c r="AB73" s="79"/>
      <c r="AC73" s="79" t="b">
        <v>0</v>
      </c>
      <c r="AD73" s="79">
        <v>0</v>
      </c>
      <c r="AE73" s="82" t="s">
        <v>1938</v>
      </c>
      <c r="AF73" s="79" t="b">
        <v>0</v>
      </c>
      <c r="AG73" s="79" t="s">
        <v>1948</v>
      </c>
      <c r="AH73" s="79"/>
      <c r="AI73" s="82" t="s">
        <v>1938</v>
      </c>
      <c r="AJ73" s="79" t="b">
        <v>0</v>
      </c>
      <c r="AK73" s="79">
        <v>4</v>
      </c>
      <c r="AL73" s="82" t="s">
        <v>1786</v>
      </c>
      <c r="AM73" s="79" t="s">
        <v>1962</v>
      </c>
      <c r="AN73" s="79" t="b">
        <v>0</v>
      </c>
      <c r="AO73" s="82" t="s">
        <v>1786</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2</v>
      </c>
      <c r="BD73" s="48">
        <v>0</v>
      </c>
      <c r="BE73" s="49">
        <v>0</v>
      </c>
      <c r="BF73" s="48">
        <v>1</v>
      </c>
      <c r="BG73" s="49">
        <v>4.545454545454546</v>
      </c>
      <c r="BH73" s="48">
        <v>0</v>
      </c>
      <c r="BI73" s="49">
        <v>0</v>
      </c>
      <c r="BJ73" s="48">
        <v>21</v>
      </c>
      <c r="BK73" s="49">
        <v>95.45454545454545</v>
      </c>
      <c r="BL73" s="48">
        <v>22</v>
      </c>
    </row>
    <row r="74" spans="1:64" ht="15">
      <c r="A74" s="64" t="s">
        <v>277</v>
      </c>
      <c r="B74" s="64" t="s">
        <v>442</v>
      </c>
      <c r="C74" s="65"/>
      <c r="D74" s="66"/>
      <c r="E74" s="67"/>
      <c r="F74" s="68"/>
      <c r="G74" s="65"/>
      <c r="H74" s="69"/>
      <c r="I74" s="70"/>
      <c r="J74" s="70"/>
      <c r="K74" s="34" t="s">
        <v>65</v>
      </c>
      <c r="L74" s="77">
        <v>94</v>
      </c>
      <c r="M74" s="77"/>
      <c r="N74" s="72"/>
      <c r="O74" s="79" t="s">
        <v>495</v>
      </c>
      <c r="P74" s="81">
        <v>43683.388773148145</v>
      </c>
      <c r="Q74" s="79" t="s">
        <v>541</v>
      </c>
      <c r="R74" s="79"/>
      <c r="S74" s="79"/>
      <c r="T74" s="79" t="s">
        <v>913</v>
      </c>
      <c r="U74" s="79"/>
      <c r="V74" s="84" t="s">
        <v>1167</v>
      </c>
      <c r="W74" s="81">
        <v>43683.388773148145</v>
      </c>
      <c r="X74" s="84" t="s">
        <v>1356</v>
      </c>
      <c r="Y74" s="79"/>
      <c r="Z74" s="79"/>
      <c r="AA74" s="82" t="s">
        <v>1677</v>
      </c>
      <c r="AB74" s="79"/>
      <c r="AC74" s="79" t="b">
        <v>0</v>
      </c>
      <c r="AD74" s="79">
        <v>0</v>
      </c>
      <c r="AE74" s="82" t="s">
        <v>1938</v>
      </c>
      <c r="AF74" s="79" t="b">
        <v>1</v>
      </c>
      <c r="AG74" s="79" t="s">
        <v>1948</v>
      </c>
      <c r="AH74" s="79"/>
      <c r="AI74" s="82" t="s">
        <v>1950</v>
      </c>
      <c r="AJ74" s="79" t="b">
        <v>0</v>
      </c>
      <c r="AK74" s="79">
        <v>2</v>
      </c>
      <c r="AL74" s="82" t="s">
        <v>1682</v>
      </c>
      <c r="AM74" s="79" t="s">
        <v>1962</v>
      </c>
      <c r="AN74" s="79" t="b">
        <v>0</v>
      </c>
      <c r="AO74" s="82" t="s">
        <v>1682</v>
      </c>
      <c r="AP74" s="79" t="s">
        <v>176</v>
      </c>
      <c r="AQ74" s="79">
        <v>0</v>
      </c>
      <c r="AR74" s="79">
        <v>0</v>
      </c>
      <c r="AS74" s="79"/>
      <c r="AT74" s="79"/>
      <c r="AU74" s="79"/>
      <c r="AV74" s="79"/>
      <c r="AW74" s="79"/>
      <c r="AX74" s="79"/>
      <c r="AY74" s="79"/>
      <c r="AZ74" s="79"/>
      <c r="BA74">
        <v>1</v>
      </c>
      <c r="BB74" s="78" t="str">
        <f>REPLACE(INDEX(GroupVertices[Group],MATCH(Edges25[[#This Row],[Vertex 1]],GroupVertices[Vertex],0)),1,1,"")</f>
        <v>4</v>
      </c>
      <c r="BC74" s="78" t="str">
        <f>REPLACE(INDEX(GroupVertices[Group],MATCH(Edges25[[#This Row],[Vertex 2]],GroupVertices[Vertex],0)),1,1,"")</f>
        <v>4</v>
      </c>
      <c r="BD74" s="48"/>
      <c r="BE74" s="49"/>
      <c r="BF74" s="48"/>
      <c r="BG74" s="49"/>
      <c r="BH74" s="48"/>
      <c r="BI74" s="49"/>
      <c r="BJ74" s="48"/>
      <c r="BK74" s="49"/>
      <c r="BL74" s="48"/>
    </row>
    <row r="75" spans="1:64" ht="15">
      <c r="A75" s="64" t="s">
        <v>278</v>
      </c>
      <c r="B75" s="64" t="s">
        <v>278</v>
      </c>
      <c r="C75" s="65"/>
      <c r="D75" s="66"/>
      <c r="E75" s="67"/>
      <c r="F75" s="68"/>
      <c r="G75" s="65"/>
      <c r="H75" s="69"/>
      <c r="I75" s="70"/>
      <c r="J75" s="70"/>
      <c r="K75" s="34" t="s">
        <v>65</v>
      </c>
      <c r="L75" s="77">
        <v>97</v>
      </c>
      <c r="M75" s="77"/>
      <c r="N75" s="72"/>
      <c r="O75" s="79" t="s">
        <v>176</v>
      </c>
      <c r="P75" s="81">
        <v>43654.372141203705</v>
      </c>
      <c r="Q75" s="79" t="s">
        <v>542</v>
      </c>
      <c r="R75" s="84" t="s">
        <v>747</v>
      </c>
      <c r="S75" s="79" t="s">
        <v>840</v>
      </c>
      <c r="T75" s="79" t="s">
        <v>914</v>
      </c>
      <c r="U75" s="84" t="s">
        <v>1039</v>
      </c>
      <c r="V75" s="84" t="s">
        <v>1039</v>
      </c>
      <c r="W75" s="81">
        <v>43654.372141203705</v>
      </c>
      <c r="X75" s="84" t="s">
        <v>1357</v>
      </c>
      <c r="Y75" s="79"/>
      <c r="Z75" s="79"/>
      <c r="AA75" s="82" t="s">
        <v>1678</v>
      </c>
      <c r="AB75" s="79"/>
      <c r="AC75" s="79" t="b">
        <v>0</v>
      </c>
      <c r="AD75" s="79">
        <v>10</v>
      </c>
      <c r="AE75" s="82" t="s">
        <v>1938</v>
      </c>
      <c r="AF75" s="79" t="b">
        <v>0</v>
      </c>
      <c r="AG75" s="79" t="s">
        <v>1948</v>
      </c>
      <c r="AH75" s="79"/>
      <c r="AI75" s="82" t="s">
        <v>1938</v>
      </c>
      <c r="AJ75" s="79" t="b">
        <v>0</v>
      </c>
      <c r="AK75" s="79">
        <v>9</v>
      </c>
      <c r="AL75" s="82" t="s">
        <v>1938</v>
      </c>
      <c r="AM75" s="79" t="s">
        <v>1964</v>
      </c>
      <c r="AN75" s="79" t="b">
        <v>0</v>
      </c>
      <c r="AO75" s="82" t="s">
        <v>1678</v>
      </c>
      <c r="AP75" s="79" t="s">
        <v>1985</v>
      </c>
      <c r="AQ75" s="79">
        <v>0</v>
      </c>
      <c r="AR75" s="79">
        <v>0</v>
      </c>
      <c r="AS75" s="79"/>
      <c r="AT75" s="79"/>
      <c r="AU75" s="79"/>
      <c r="AV75" s="79"/>
      <c r="AW75" s="79"/>
      <c r="AX75" s="79"/>
      <c r="AY75" s="79"/>
      <c r="AZ75" s="79"/>
      <c r="BA75">
        <v>1</v>
      </c>
      <c r="BB75" s="78" t="str">
        <f>REPLACE(INDEX(GroupVertices[Group],MATCH(Edges25[[#This Row],[Vertex 1]],GroupVertices[Vertex],0)),1,1,"")</f>
        <v>43</v>
      </c>
      <c r="BC75" s="78" t="str">
        <f>REPLACE(INDEX(GroupVertices[Group],MATCH(Edges25[[#This Row],[Vertex 2]],GroupVertices[Vertex],0)),1,1,"")</f>
        <v>43</v>
      </c>
      <c r="BD75" s="48">
        <v>2</v>
      </c>
      <c r="BE75" s="49">
        <v>10.526315789473685</v>
      </c>
      <c r="BF75" s="48">
        <v>0</v>
      </c>
      <c r="BG75" s="49">
        <v>0</v>
      </c>
      <c r="BH75" s="48">
        <v>0</v>
      </c>
      <c r="BI75" s="49">
        <v>0</v>
      </c>
      <c r="BJ75" s="48">
        <v>17</v>
      </c>
      <c r="BK75" s="49">
        <v>89.47368421052632</v>
      </c>
      <c r="BL75" s="48">
        <v>19</v>
      </c>
    </row>
    <row r="76" spans="1:64" ht="15">
      <c r="A76" s="64" t="s">
        <v>279</v>
      </c>
      <c r="B76" s="64" t="s">
        <v>278</v>
      </c>
      <c r="C76" s="65"/>
      <c r="D76" s="66"/>
      <c r="E76" s="67"/>
      <c r="F76" s="68"/>
      <c r="G76" s="65"/>
      <c r="H76" s="69"/>
      <c r="I76" s="70"/>
      <c r="J76" s="70"/>
      <c r="K76" s="34" t="s">
        <v>65</v>
      </c>
      <c r="L76" s="77">
        <v>98</v>
      </c>
      <c r="M76" s="77"/>
      <c r="N76" s="72"/>
      <c r="O76" s="79" t="s">
        <v>495</v>
      </c>
      <c r="P76" s="81">
        <v>43683.40109953703</v>
      </c>
      <c r="Q76" s="79" t="s">
        <v>543</v>
      </c>
      <c r="R76" s="84" t="s">
        <v>747</v>
      </c>
      <c r="S76" s="79" t="s">
        <v>840</v>
      </c>
      <c r="T76" s="79" t="s">
        <v>915</v>
      </c>
      <c r="U76" s="79"/>
      <c r="V76" s="84" t="s">
        <v>1168</v>
      </c>
      <c r="W76" s="81">
        <v>43683.40109953703</v>
      </c>
      <c r="X76" s="84" t="s">
        <v>1358</v>
      </c>
      <c r="Y76" s="79"/>
      <c r="Z76" s="79"/>
      <c r="AA76" s="82" t="s">
        <v>1679</v>
      </c>
      <c r="AB76" s="79"/>
      <c r="AC76" s="79" t="b">
        <v>0</v>
      </c>
      <c r="AD76" s="79">
        <v>0</v>
      </c>
      <c r="AE76" s="82" t="s">
        <v>1938</v>
      </c>
      <c r="AF76" s="79" t="b">
        <v>0</v>
      </c>
      <c r="AG76" s="79" t="s">
        <v>1948</v>
      </c>
      <c r="AH76" s="79"/>
      <c r="AI76" s="82" t="s">
        <v>1938</v>
      </c>
      <c r="AJ76" s="79" t="b">
        <v>0</v>
      </c>
      <c r="AK76" s="79">
        <v>9</v>
      </c>
      <c r="AL76" s="82" t="s">
        <v>1678</v>
      </c>
      <c r="AM76" s="79" t="s">
        <v>1963</v>
      </c>
      <c r="AN76" s="79" t="b">
        <v>0</v>
      </c>
      <c r="AO76" s="82" t="s">
        <v>1678</v>
      </c>
      <c r="AP76" s="79" t="s">
        <v>176</v>
      </c>
      <c r="AQ76" s="79">
        <v>0</v>
      </c>
      <c r="AR76" s="79">
        <v>0</v>
      </c>
      <c r="AS76" s="79"/>
      <c r="AT76" s="79"/>
      <c r="AU76" s="79"/>
      <c r="AV76" s="79"/>
      <c r="AW76" s="79"/>
      <c r="AX76" s="79"/>
      <c r="AY76" s="79"/>
      <c r="AZ76" s="79"/>
      <c r="BA76">
        <v>1</v>
      </c>
      <c r="BB76" s="78" t="str">
        <f>REPLACE(INDEX(GroupVertices[Group],MATCH(Edges25[[#This Row],[Vertex 1]],GroupVertices[Vertex],0)),1,1,"")</f>
        <v>43</v>
      </c>
      <c r="BC76" s="78" t="str">
        <f>REPLACE(INDEX(GroupVertices[Group],MATCH(Edges25[[#This Row],[Vertex 2]],GroupVertices[Vertex],0)),1,1,"")</f>
        <v>43</v>
      </c>
      <c r="BD76" s="48">
        <v>1</v>
      </c>
      <c r="BE76" s="49">
        <v>6.25</v>
      </c>
      <c r="BF76" s="48">
        <v>0</v>
      </c>
      <c r="BG76" s="49">
        <v>0</v>
      </c>
      <c r="BH76" s="48">
        <v>0</v>
      </c>
      <c r="BI76" s="49">
        <v>0</v>
      </c>
      <c r="BJ76" s="48">
        <v>15</v>
      </c>
      <c r="BK76" s="49">
        <v>93.75</v>
      </c>
      <c r="BL76" s="48">
        <v>16</v>
      </c>
    </row>
    <row r="77" spans="1:64" ht="15">
      <c r="A77" s="64" t="s">
        <v>280</v>
      </c>
      <c r="B77" s="64" t="s">
        <v>400</v>
      </c>
      <c r="C77" s="65"/>
      <c r="D77" s="66"/>
      <c r="E77" s="67"/>
      <c r="F77" s="68"/>
      <c r="G77" s="65"/>
      <c r="H77" s="69"/>
      <c r="I77" s="70"/>
      <c r="J77" s="70"/>
      <c r="K77" s="34" t="s">
        <v>65</v>
      </c>
      <c r="L77" s="77">
        <v>99</v>
      </c>
      <c r="M77" s="77"/>
      <c r="N77" s="72"/>
      <c r="O77" s="79" t="s">
        <v>495</v>
      </c>
      <c r="P77" s="81">
        <v>43683.41274305555</v>
      </c>
      <c r="Q77" s="79" t="s">
        <v>532</v>
      </c>
      <c r="R77" s="79"/>
      <c r="S77" s="79"/>
      <c r="T77" s="79" t="s">
        <v>893</v>
      </c>
      <c r="U77" s="79"/>
      <c r="V77" s="84" t="s">
        <v>1169</v>
      </c>
      <c r="W77" s="81">
        <v>43683.41274305555</v>
      </c>
      <c r="X77" s="84" t="s">
        <v>1359</v>
      </c>
      <c r="Y77" s="79"/>
      <c r="Z77" s="79"/>
      <c r="AA77" s="82" t="s">
        <v>1680</v>
      </c>
      <c r="AB77" s="79"/>
      <c r="AC77" s="79" t="b">
        <v>0</v>
      </c>
      <c r="AD77" s="79">
        <v>0</v>
      </c>
      <c r="AE77" s="82" t="s">
        <v>1938</v>
      </c>
      <c r="AF77" s="79" t="b">
        <v>0</v>
      </c>
      <c r="AG77" s="79" t="s">
        <v>1948</v>
      </c>
      <c r="AH77" s="79"/>
      <c r="AI77" s="82" t="s">
        <v>1938</v>
      </c>
      <c r="AJ77" s="79" t="b">
        <v>0</v>
      </c>
      <c r="AK77" s="79">
        <v>25</v>
      </c>
      <c r="AL77" s="82" t="s">
        <v>1848</v>
      </c>
      <c r="AM77" s="79" t="s">
        <v>1959</v>
      </c>
      <c r="AN77" s="79" t="b">
        <v>0</v>
      </c>
      <c r="AO77" s="82" t="s">
        <v>1848</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4.761904761904762</v>
      </c>
      <c r="BF77" s="48">
        <v>0</v>
      </c>
      <c r="BG77" s="49">
        <v>0</v>
      </c>
      <c r="BH77" s="48">
        <v>0</v>
      </c>
      <c r="BI77" s="49">
        <v>0</v>
      </c>
      <c r="BJ77" s="48">
        <v>20</v>
      </c>
      <c r="BK77" s="49">
        <v>95.23809523809524</v>
      </c>
      <c r="BL77" s="48">
        <v>21</v>
      </c>
    </row>
    <row r="78" spans="1:64" ht="15">
      <c r="A78" s="64" t="s">
        <v>281</v>
      </c>
      <c r="B78" s="64" t="s">
        <v>442</v>
      </c>
      <c r="C78" s="65"/>
      <c r="D78" s="66"/>
      <c r="E78" s="67"/>
      <c r="F78" s="68"/>
      <c r="G78" s="65"/>
      <c r="H78" s="69"/>
      <c r="I78" s="70"/>
      <c r="J78" s="70"/>
      <c r="K78" s="34" t="s">
        <v>65</v>
      </c>
      <c r="L78" s="77">
        <v>100</v>
      </c>
      <c r="M78" s="77"/>
      <c r="N78" s="72"/>
      <c r="O78" s="79" t="s">
        <v>495</v>
      </c>
      <c r="P78" s="81">
        <v>43680.4597337963</v>
      </c>
      <c r="Q78" s="79" t="s">
        <v>544</v>
      </c>
      <c r="R78" s="84" t="s">
        <v>748</v>
      </c>
      <c r="S78" s="79" t="s">
        <v>841</v>
      </c>
      <c r="T78" s="79" t="s">
        <v>916</v>
      </c>
      <c r="U78" s="79"/>
      <c r="V78" s="84" t="s">
        <v>1170</v>
      </c>
      <c r="W78" s="81">
        <v>43680.4597337963</v>
      </c>
      <c r="X78" s="84" t="s">
        <v>1360</v>
      </c>
      <c r="Y78" s="79"/>
      <c r="Z78" s="79"/>
      <c r="AA78" s="82" t="s">
        <v>1681</v>
      </c>
      <c r="AB78" s="79"/>
      <c r="AC78" s="79" t="b">
        <v>0</v>
      </c>
      <c r="AD78" s="79">
        <v>5</v>
      </c>
      <c r="AE78" s="82" t="s">
        <v>1938</v>
      </c>
      <c r="AF78" s="79" t="b">
        <v>1</v>
      </c>
      <c r="AG78" s="79" t="s">
        <v>1948</v>
      </c>
      <c r="AH78" s="79"/>
      <c r="AI78" s="82" t="s">
        <v>1951</v>
      </c>
      <c r="AJ78" s="79" t="b">
        <v>0</v>
      </c>
      <c r="AK78" s="79">
        <v>1</v>
      </c>
      <c r="AL78" s="82" t="s">
        <v>1938</v>
      </c>
      <c r="AM78" s="79" t="s">
        <v>1959</v>
      </c>
      <c r="AN78" s="79" t="b">
        <v>0</v>
      </c>
      <c r="AO78" s="82" t="s">
        <v>1681</v>
      </c>
      <c r="AP78" s="79" t="s">
        <v>176</v>
      </c>
      <c r="AQ78" s="79">
        <v>0</v>
      </c>
      <c r="AR78" s="79">
        <v>0</v>
      </c>
      <c r="AS78" s="79"/>
      <c r="AT78" s="79"/>
      <c r="AU78" s="79"/>
      <c r="AV78" s="79"/>
      <c r="AW78" s="79"/>
      <c r="AX78" s="79"/>
      <c r="AY78" s="79"/>
      <c r="AZ78" s="79"/>
      <c r="BA78">
        <v>2</v>
      </c>
      <c r="BB78" s="78" t="str">
        <f>REPLACE(INDEX(GroupVertices[Group],MATCH(Edges25[[#This Row],[Vertex 1]],GroupVertices[Vertex],0)),1,1,"")</f>
        <v>4</v>
      </c>
      <c r="BC78" s="78" t="str">
        <f>REPLACE(INDEX(GroupVertices[Group],MATCH(Edges25[[#This Row],[Vertex 2]],GroupVertices[Vertex],0)),1,1,"")</f>
        <v>4</v>
      </c>
      <c r="BD78" s="48"/>
      <c r="BE78" s="49"/>
      <c r="BF78" s="48"/>
      <c r="BG78" s="49"/>
      <c r="BH78" s="48"/>
      <c r="BI78" s="49"/>
      <c r="BJ78" s="48"/>
      <c r="BK78" s="49"/>
      <c r="BL78" s="48"/>
    </row>
    <row r="79" spans="1:64" ht="15">
      <c r="A79" s="64" t="s">
        <v>281</v>
      </c>
      <c r="B79" s="64" t="s">
        <v>442</v>
      </c>
      <c r="C79" s="65"/>
      <c r="D79" s="66"/>
      <c r="E79" s="67"/>
      <c r="F79" s="68"/>
      <c r="G79" s="65"/>
      <c r="H79" s="69"/>
      <c r="I79" s="70"/>
      <c r="J79" s="70"/>
      <c r="K79" s="34" t="s">
        <v>65</v>
      </c>
      <c r="L79" s="77">
        <v>101</v>
      </c>
      <c r="M79" s="77"/>
      <c r="N79" s="72"/>
      <c r="O79" s="79" t="s">
        <v>495</v>
      </c>
      <c r="P79" s="81">
        <v>43683.35344907407</v>
      </c>
      <c r="Q79" s="79" t="s">
        <v>545</v>
      </c>
      <c r="R79" s="84" t="s">
        <v>749</v>
      </c>
      <c r="S79" s="79" t="s">
        <v>841</v>
      </c>
      <c r="T79" s="79" t="s">
        <v>917</v>
      </c>
      <c r="U79" s="79"/>
      <c r="V79" s="84" t="s">
        <v>1170</v>
      </c>
      <c r="W79" s="81">
        <v>43683.35344907407</v>
      </c>
      <c r="X79" s="84" t="s">
        <v>1361</v>
      </c>
      <c r="Y79" s="79"/>
      <c r="Z79" s="79"/>
      <c r="AA79" s="82" t="s">
        <v>1682</v>
      </c>
      <c r="AB79" s="79"/>
      <c r="AC79" s="79" t="b">
        <v>0</v>
      </c>
      <c r="AD79" s="79">
        <v>3</v>
      </c>
      <c r="AE79" s="82" t="s">
        <v>1938</v>
      </c>
      <c r="AF79" s="79" t="b">
        <v>1</v>
      </c>
      <c r="AG79" s="79" t="s">
        <v>1948</v>
      </c>
      <c r="AH79" s="79"/>
      <c r="AI79" s="82" t="s">
        <v>1950</v>
      </c>
      <c r="AJ79" s="79" t="b">
        <v>0</v>
      </c>
      <c r="AK79" s="79">
        <v>2</v>
      </c>
      <c r="AL79" s="82" t="s">
        <v>1938</v>
      </c>
      <c r="AM79" s="79" t="s">
        <v>1959</v>
      </c>
      <c r="AN79" s="79" t="b">
        <v>0</v>
      </c>
      <c r="AO79" s="82" t="s">
        <v>1682</v>
      </c>
      <c r="AP79" s="79" t="s">
        <v>176</v>
      </c>
      <c r="AQ79" s="79">
        <v>0</v>
      </c>
      <c r="AR79" s="79">
        <v>0</v>
      </c>
      <c r="AS79" s="79"/>
      <c r="AT79" s="79"/>
      <c r="AU79" s="79"/>
      <c r="AV79" s="79"/>
      <c r="AW79" s="79"/>
      <c r="AX79" s="79"/>
      <c r="AY79" s="79"/>
      <c r="AZ79" s="79"/>
      <c r="BA79">
        <v>2</v>
      </c>
      <c r="BB79" s="78" t="str">
        <f>REPLACE(INDEX(GroupVertices[Group],MATCH(Edges25[[#This Row],[Vertex 1]],GroupVertices[Vertex],0)),1,1,"")</f>
        <v>4</v>
      </c>
      <c r="BC79" s="78" t="str">
        <f>REPLACE(INDEX(GroupVertices[Group],MATCH(Edges25[[#This Row],[Vertex 2]],GroupVertices[Vertex],0)),1,1,"")</f>
        <v>4</v>
      </c>
      <c r="BD79" s="48"/>
      <c r="BE79" s="49"/>
      <c r="BF79" s="48"/>
      <c r="BG79" s="49"/>
      <c r="BH79" s="48"/>
      <c r="BI79" s="49"/>
      <c r="BJ79" s="48"/>
      <c r="BK79" s="49"/>
      <c r="BL79" s="48"/>
    </row>
    <row r="80" spans="1:64" ht="15">
      <c r="A80" s="64" t="s">
        <v>282</v>
      </c>
      <c r="B80" s="64" t="s">
        <v>442</v>
      </c>
      <c r="C80" s="65"/>
      <c r="D80" s="66"/>
      <c r="E80" s="67"/>
      <c r="F80" s="68"/>
      <c r="G80" s="65"/>
      <c r="H80" s="69"/>
      <c r="I80" s="70"/>
      <c r="J80" s="70"/>
      <c r="K80" s="34" t="s">
        <v>65</v>
      </c>
      <c r="L80" s="77">
        <v>102</v>
      </c>
      <c r="M80" s="77"/>
      <c r="N80" s="72"/>
      <c r="O80" s="79" t="s">
        <v>495</v>
      </c>
      <c r="P80" s="81">
        <v>43680.5265162037</v>
      </c>
      <c r="Q80" s="79" t="s">
        <v>546</v>
      </c>
      <c r="R80" s="79"/>
      <c r="S80" s="79"/>
      <c r="T80" s="79" t="s">
        <v>918</v>
      </c>
      <c r="U80" s="79"/>
      <c r="V80" s="84" t="s">
        <v>1171</v>
      </c>
      <c r="W80" s="81">
        <v>43680.5265162037</v>
      </c>
      <c r="X80" s="84" t="s">
        <v>1362</v>
      </c>
      <c r="Y80" s="79"/>
      <c r="Z80" s="79"/>
      <c r="AA80" s="82" t="s">
        <v>1683</v>
      </c>
      <c r="AB80" s="79"/>
      <c r="AC80" s="79" t="b">
        <v>0</v>
      </c>
      <c r="AD80" s="79">
        <v>0</v>
      </c>
      <c r="AE80" s="82" t="s">
        <v>1938</v>
      </c>
      <c r="AF80" s="79" t="b">
        <v>1</v>
      </c>
      <c r="AG80" s="79" t="s">
        <v>1948</v>
      </c>
      <c r="AH80" s="79"/>
      <c r="AI80" s="82" t="s">
        <v>1951</v>
      </c>
      <c r="AJ80" s="79" t="b">
        <v>0</v>
      </c>
      <c r="AK80" s="79">
        <v>1</v>
      </c>
      <c r="AL80" s="82" t="s">
        <v>1681</v>
      </c>
      <c r="AM80" s="79" t="s">
        <v>1961</v>
      </c>
      <c r="AN80" s="79" t="b">
        <v>0</v>
      </c>
      <c r="AO80" s="82" t="s">
        <v>1681</v>
      </c>
      <c r="AP80" s="79" t="s">
        <v>176</v>
      </c>
      <c r="AQ80" s="79">
        <v>0</v>
      </c>
      <c r="AR80" s="79">
        <v>0</v>
      </c>
      <c r="AS80" s="79"/>
      <c r="AT80" s="79"/>
      <c r="AU80" s="79"/>
      <c r="AV80" s="79"/>
      <c r="AW80" s="79"/>
      <c r="AX80" s="79"/>
      <c r="AY80" s="79"/>
      <c r="AZ80" s="79"/>
      <c r="BA80">
        <v>2</v>
      </c>
      <c r="BB80" s="78" t="str">
        <f>REPLACE(INDEX(GroupVertices[Group],MATCH(Edges25[[#This Row],[Vertex 1]],GroupVertices[Vertex],0)),1,1,"")</f>
        <v>4</v>
      </c>
      <c r="BC80" s="78" t="str">
        <f>REPLACE(INDEX(GroupVertices[Group],MATCH(Edges25[[#This Row],[Vertex 2]],GroupVertices[Vertex],0)),1,1,"")</f>
        <v>4</v>
      </c>
      <c r="BD80" s="48"/>
      <c r="BE80" s="49"/>
      <c r="BF80" s="48"/>
      <c r="BG80" s="49"/>
      <c r="BH80" s="48"/>
      <c r="BI80" s="49"/>
      <c r="BJ80" s="48"/>
      <c r="BK80" s="49"/>
      <c r="BL80" s="48"/>
    </row>
    <row r="81" spans="1:64" ht="15">
      <c r="A81" s="64" t="s">
        <v>282</v>
      </c>
      <c r="B81" s="64" t="s">
        <v>442</v>
      </c>
      <c r="C81" s="65"/>
      <c r="D81" s="66"/>
      <c r="E81" s="67"/>
      <c r="F81" s="68"/>
      <c r="G81" s="65"/>
      <c r="H81" s="69"/>
      <c r="I81" s="70"/>
      <c r="J81" s="70"/>
      <c r="K81" s="34" t="s">
        <v>65</v>
      </c>
      <c r="L81" s="77">
        <v>103</v>
      </c>
      <c r="M81" s="77"/>
      <c r="N81" s="72"/>
      <c r="O81" s="79" t="s">
        <v>495</v>
      </c>
      <c r="P81" s="81">
        <v>43683.413819444446</v>
      </c>
      <c r="Q81" s="79" t="s">
        <v>541</v>
      </c>
      <c r="R81" s="79"/>
      <c r="S81" s="79"/>
      <c r="T81" s="79" t="s">
        <v>913</v>
      </c>
      <c r="U81" s="79"/>
      <c r="V81" s="84" t="s">
        <v>1171</v>
      </c>
      <c r="W81" s="81">
        <v>43683.413819444446</v>
      </c>
      <c r="X81" s="84" t="s">
        <v>1363</v>
      </c>
      <c r="Y81" s="79"/>
      <c r="Z81" s="79"/>
      <c r="AA81" s="82" t="s">
        <v>1684</v>
      </c>
      <c r="AB81" s="79"/>
      <c r="AC81" s="79" t="b">
        <v>0</v>
      </c>
      <c r="AD81" s="79">
        <v>0</v>
      </c>
      <c r="AE81" s="82" t="s">
        <v>1938</v>
      </c>
      <c r="AF81" s="79" t="b">
        <v>1</v>
      </c>
      <c r="AG81" s="79" t="s">
        <v>1948</v>
      </c>
      <c r="AH81" s="79"/>
      <c r="AI81" s="82" t="s">
        <v>1950</v>
      </c>
      <c r="AJ81" s="79" t="b">
        <v>0</v>
      </c>
      <c r="AK81" s="79">
        <v>2</v>
      </c>
      <c r="AL81" s="82" t="s">
        <v>1682</v>
      </c>
      <c r="AM81" s="79" t="s">
        <v>1961</v>
      </c>
      <c r="AN81" s="79" t="b">
        <v>0</v>
      </c>
      <c r="AO81" s="82" t="s">
        <v>1682</v>
      </c>
      <c r="AP81" s="79" t="s">
        <v>176</v>
      </c>
      <c r="AQ81" s="79">
        <v>0</v>
      </c>
      <c r="AR81" s="79">
        <v>0</v>
      </c>
      <c r="AS81" s="79"/>
      <c r="AT81" s="79"/>
      <c r="AU81" s="79"/>
      <c r="AV81" s="79"/>
      <c r="AW81" s="79"/>
      <c r="AX81" s="79"/>
      <c r="AY81" s="79"/>
      <c r="AZ81" s="79"/>
      <c r="BA81">
        <v>2</v>
      </c>
      <c r="BB81" s="78" t="str">
        <f>REPLACE(INDEX(GroupVertices[Group],MATCH(Edges25[[#This Row],[Vertex 1]],GroupVertices[Vertex],0)),1,1,"")</f>
        <v>4</v>
      </c>
      <c r="BC81" s="78" t="str">
        <f>REPLACE(INDEX(GroupVertices[Group],MATCH(Edges25[[#This Row],[Vertex 2]],GroupVertices[Vertex],0)),1,1,"")</f>
        <v>4</v>
      </c>
      <c r="BD81" s="48"/>
      <c r="BE81" s="49"/>
      <c r="BF81" s="48"/>
      <c r="BG81" s="49"/>
      <c r="BH81" s="48"/>
      <c r="BI81" s="49"/>
      <c r="BJ81" s="48"/>
      <c r="BK81" s="49"/>
      <c r="BL81" s="48"/>
    </row>
    <row r="82" spans="1:64" ht="15">
      <c r="A82" s="64" t="s">
        <v>283</v>
      </c>
      <c r="B82" s="64" t="s">
        <v>329</v>
      </c>
      <c r="C82" s="65"/>
      <c r="D82" s="66"/>
      <c r="E82" s="67"/>
      <c r="F82" s="68"/>
      <c r="G82" s="65"/>
      <c r="H82" s="69"/>
      <c r="I82" s="70"/>
      <c r="J82" s="70"/>
      <c r="K82" s="34" t="s">
        <v>65</v>
      </c>
      <c r="L82" s="77">
        <v>110</v>
      </c>
      <c r="M82" s="77"/>
      <c r="N82" s="72"/>
      <c r="O82" s="79" t="s">
        <v>495</v>
      </c>
      <c r="P82" s="81">
        <v>43683.42013888889</v>
      </c>
      <c r="Q82" s="79" t="s">
        <v>547</v>
      </c>
      <c r="R82" s="79"/>
      <c r="S82" s="79"/>
      <c r="T82" s="79" t="s">
        <v>919</v>
      </c>
      <c r="U82" s="79"/>
      <c r="V82" s="84" t="s">
        <v>1172</v>
      </c>
      <c r="W82" s="81">
        <v>43683.42013888889</v>
      </c>
      <c r="X82" s="84" t="s">
        <v>1364</v>
      </c>
      <c r="Y82" s="79"/>
      <c r="Z82" s="79"/>
      <c r="AA82" s="82" t="s">
        <v>1685</v>
      </c>
      <c r="AB82" s="79"/>
      <c r="AC82" s="79" t="b">
        <v>0</v>
      </c>
      <c r="AD82" s="79">
        <v>0</v>
      </c>
      <c r="AE82" s="82" t="s">
        <v>1938</v>
      </c>
      <c r="AF82" s="79" t="b">
        <v>0</v>
      </c>
      <c r="AG82" s="79" t="s">
        <v>1948</v>
      </c>
      <c r="AH82" s="79"/>
      <c r="AI82" s="82" t="s">
        <v>1938</v>
      </c>
      <c r="AJ82" s="79" t="b">
        <v>0</v>
      </c>
      <c r="AK82" s="79">
        <v>1</v>
      </c>
      <c r="AL82" s="82" t="s">
        <v>1742</v>
      </c>
      <c r="AM82" s="79" t="s">
        <v>1959</v>
      </c>
      <c r="AN82" s="79" t="b">
        <v>0</v>
      </c>
      <c r="AO82" s="82" t="s">
        <v>1742</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21</v>
      </c>
      <c r="BK82" s="49">
        <v>100</v>
      </c>
      <c r="BL82" s="48">
        <v>21</v>
      </c>
    </row>
    <row r="83" spans="1:64" ht="15">
      <c r="A83" s="64" t="s">
        <v>284</v>
      </c>
      <c r="B83" s="64" t="s">
        <v>285</v>
      </c>
      <c r="C83" s="65"/>
      <c r="D83" s="66"/>
      <c r="E83" s="67"/>
      <c r="F83" s="68"/>
      <c r="G83" s="65"/>
      <c r="H83" s="69"/>
      <c r="I83" s="70"/>
      <c r="J83" s="70"/>
      <c r="K83" s="34" t="s">
        <v>65</v>
      </c>
      <c r="L83" s="77">
        <v>111</v>
      </c>
      <c r="M83" s="77"/>
      <c r="N83" s="72"/>
      <c r="O83" s="79" t="s">
        <v>495</v>
      </c>
      <c r="P83" s="81">
        <v>43683.42105324074</v>
      </c>
      <c r="Q83" s="79" t="s">
        <v>548</v>
      </c>
      <c r="R83" s="79"/>
      <c r="S83" s="79"/>
      <c r="T83" s="79"/>
      <c r="U83" s="79"/>
      <c r="V83" s="84" t="s">
        <v>1173</v>
      </c>
      <c r="W83" s="81">
        <v>43683.42105324074</v>
      </c>
      <c r="X83" s="84" t="s">
        <v>1365</v>
      </c>
      <c r="Y83" s="79"/>
      <c r="Z83" s="79"/>
      <c r="AA83" s="82" t="s">
        <v>1686</v>
      </c>
      <c r="AB83" s="79"/>
      <c r="AC83" s="79" t="b">
        <v>0</v>
      </c>
      <c r="AD83" s="79">
        <v>0</v>
      </c>
      <c r="AE83" s="82" t="s">
        <v>1938</v>
      </c>
      <c r="AF83" s="79" t="b">
        <v>0</v>
      </c>
      <c r="AG83" s="79" t="s">
        <v>1948</v>
      </c>
      <c r="AH83" s="79"/>
      <c r="AI83" s="82" t="s">
        <v>1938</v>
      </c>
      <c r="AJ83" s="79" t="b">
        <v>0</v>
      </c>
      <c r="AK83" s="79">
        <v>2</v>
      </c>
      <c r="AL83" s="82" t="s">
        <v>1687</v>
      </c>
      <c r="AM83" s="79" t="s">
        <v>1971</v>
      </c>
      <c r="AN83" s="79" t="b">
        <v>0</v>
      </c>
      <c r="AO83" s="82" t="s">
        <v>1687</v>
      </c>
      <c r="AP83" s="79" t="s">
        <v>176</v>
      </c>
      <c r="AQ83" s="79">
        <v>0</v>
      </c>
      <c r="AR83" s="79">
        <v>0</v>
      </c>
      <c r="AS83" s="79"/>
      <c r="AT83" s="79"/>
      <c r="AU83" s="79"/>
      <c r="AV83" s="79"/>
      <c r="AW83" s="79"/>
      <c r="AX83" s="79"/>
      <c r="AY83" s="79"/>
      <c r="AZ83" s="79"/>
      <c r="BA83">
        <v>1</v>
      </c>
      <c r="BB83" s="78" t="str">
        <f>REPLACE(INDEX(GroupVertices[Group],MATCH(Edges25[[#This Row],[Vertex 1]],GroupVertices[Vertex],0)),1,1,"")</f>
        <v>27</v>
      </c>
      <c r="BC83" s="78" t="str">
        <f>REPLACE(INDEX(GroupVertices[Group],MATCH(Edges25[[#This Row],[Vertex 2]],GroupVertices[Vertex],0)),1,1,"")</f>
        <v>27</v>
      </c>
      <c r="BD83" s="48">
        <v>1</v>
      </c>
      <c r="BE83" s="49">
        <v>4.3478260869565215</v>
      </c>
      <c r="BF83" s="48">
        <v>0</v>
      </c>
      <c r="BG83" s="49">
        <v>0</v>
      </c>
      <c r="BH83" s="48">
        <v>0</v>
      </c>
      <c r="BI83" s="49">
        <v>0</v>
      </c>
      <c r="BJ83" s="48">
        <v>22</v>
      </c>
      <c r="BK83" s="49">
        <v>95.65217391304348</v>
      </c>
      <c r="BL83" s="48">
        <v>23</v>
      </c>
    </row>
    <row r="84" spans="1:64" ht="15">
      <c r="A84" s="64" t="s">
        <v>285</v>
      </c>
      <c r="B84" s="64" t="s">
        <v>285</v>
      </c>
      <c r="C84" s="65"/>
      <c r="D84" s="66"/>
      <c r="E84" s="67"/>
      <c r="F84" s="68"/>
      <c r="G84" s="65"/>
      <c r="H84" s="69"/>
      <c r="I84" s="70"/>
      <c r="J84" s="70"/>
      <c r="K84" s="34" t="s">
        <v>65</v>
      </c>
      <c r="L84" s="77">
        <v>112</v>
      </c>
      <c r="M84" s="77"/>
      <c r="N84" s="72"/>
      <c r="O84" s="79" t="s">
        <v>176</v>
      </c>
      <c r="P84" s="81">
        <v>43683.41538194445</v>
      </c>
      <c r="Q84" s="79" t="s">
        <v>549</v>
      </c>
      <c r="R84" s="79"/>
      <c r="S84" s="79"/>
      <c r="T84" s="79" t="s">
        <v>920</v>
      </c>
      <c r="U84" s="84" t="s">
        <v>1040</v>
      </c>
      <c r="V84" s="84" t="s">
        <v>1040</v>
      </c>
      <c r="W84" s="81">
        <v>43683.41538194445</v>
      </c>
      <c r="X84" s="84" t="s">
        <v>1366</v>
      </c>
      <c r="Y84" s="79"/>
      <c r="Z84" s="79"/>
      <c r="AA84" s="82" t="s">
        <v>1687</v>
      </c>
      <c r="AB84" s="79"/>
      <c r="AC84" s="79" t="b">
        <v>0</v>
      </c>
      <c r="AD84" s="79">
        <v>0</v>
      </c>
      <c r="AE84" s="82" t="s">
        <v>1938</v>
      </c>
      <c r="AF84" s="79" t="b">
        <v>0</v>
      </c>
      <c r="AG84" s="79" t="s">
        <v>1948</v>
      </c>
      <c r="AH84" s="79"/>
      <c r="AI84" s="82" t="s">
        <v>1938</v>
      </c>
      <c r="AJ84" s="79" t="b">
        <v>0</v>
      </c>
      <c r="AK84" s="79">
        <v>2</v>
      </c>
      <c r="AL84" s="82" t="s">
        <v>1938</v>
      </c>
      <c r="AM84" s="79" t="s">
        <v>1962</v>
      </c>
      <c r="AN84" s="79" t="b">
        <v>0</v>
      </c>
      <c r="AO84" s="82" t="s">
        <v>1687</v>
      </c>
      <c r="AP84" s="79" t="s">
        <v>176</v>
      </c>
      <c r="AQ84" s="79">
        <v>0</v>
      </c>
      <c r="AR84" s="79">
        <v>0</v>
      </c>
      <c r="AS84" s="79"/>
      <c r="AT84" s="79"/>
      <c r="AU84" s="79"/>
      <c r="AV84" s="79"/>
      <c r="AW84" s="79"/>
      <c r="AX84" s="79"/>
      <c r="AY84" s="79"/>
      <c r="AZ84" s="79"/>
      <c r="BA84">
        <v>1</v>
      </c>
      <c r="BB84" s="78" t="str">
        <f>REPLACE(INDEX(GroupVertices[Group],MATCH(Edges25[[#This Row],[Vertex 1]],GroupVertices[Vertex],0)),1,1,"")</f>
        <v>27</v>
      </c>
      <c r="BC84" s="78" t="str">
        <f>REPLACE(INDEX(GroupVertices[Group],MATCH(Edges25[[#This Row],[Vertex 2]],GroupVertices[Vertex],0)),1,1,"")</f>
        <v>27</v>
      </c>
      <c r="BD84" s="48">
        <v>4</v>
      </c>
      <c r="BE84" s="49">
        <v>8.695652173913043</v>
      </c>
      <c r="BF84" s="48">
        <v>0</v>
      </c>
      <c r="BG84" s="49">
        <v>0</v>
      </c>
      <c r="BH84" s="48">
        <v>0</v>
      </c>
      <c r="BI84" s="49">
        <v>0</v>
      </c>
      <c r="BJ84" s="48">
        <v>42</v>
      </c>
      <c r="BK84" s="49">
        <v>91.30434782608695</v>
      </c>
      <c r="BL84" s="48">
        <v>46</v>
      </c>
    </row>
    <row r="85" spans="1:64" ht="15">
      <c r="A85" s="64" t="s">
        <v>286</v>
      </c>
      <c r="B85" s="64" t="s">
        <v>285</v>
      </c>
      <c r="C85" s="65"/>
      <c r="D85" s="66"/>
      <c r="E85" s="67"/>
      <c r="F85" s="68"/>
      <c r="G85" s="65"/>
      <c r="H85" s="69"/>
      <c r="I85" s="70"/>
      <c r="J85" s="70"/>
      <c r="K85" s="34" t="s">
        <v>65</v>
      </c>
      <c r="L85" s="77">
        <v>113</v>
      </c>
      <c r="M85" s="77"/>
      <c r="N85" s="72"/>
      <c r="O85" s="79" t="s">
        <v>495</v>
      </c>
      <c r="P85" s="81">
        <v>43683.425358796296</v>
      </c>
      <c r="Q85" s="79" t="s">
        <v>548</v>
      </c>
      <c r="R85" s="79"/>
      <c r="S85" s="79"/>
      <c r="T85" s="79"/>
      <c r="U85" s="79"/>
      <c r="V85" s="84" t="s">
        <v>1174</v>
      </c>
      <c r="W85" s="81">
        <v>43683.425358796296</v>
      </c>
      <c r="X85" s="84" t="s">
        <v>1367</v>
      </c>
      <c r="Y85" s="79"/>
      <c r="Z85" s="79"/>
      <c r="AA85" s="82" t="s">
        <v>1688</v>
      </c>
      <c r="AB85" s="79"/>
      <c r="AC85" s="79" t="b">
        <v>0</v>
      </c>
      <c r="AD85" s="79">
        <v>0</v>
      </c>
      <c r="AE85" s="82" t="s">
        <v>1938</v>
      </c>
      <c r="AF85" s="79" t="b">
        <v>0</v>
      </c>
      <c r="AG85" s="79" t="s">
        <v>1948</v>
      </c>
      <c r="AH85" s="79"/>
      <c r="AI85" s="82" t="s">
        <v>1938</v>
      </c>
      <c r="AJ85" s="79" t="b">
        <v>0</v>
      </c>
      <c r="AK85" s="79">
        <v>2</v>
      </c>
      <c r="AL85" s="82" t="s">
        <v>1687</v>
      </c>
      <c r="AM85" s="79" t="s">
        <v>1972</v>
      </c>
      <c r="AN85" s="79" t="b">
        <v>0</v>
      </c>
      <c r="AO85" s="82" t="s">
        <v>1687</v>
      </c>
      <c r="AP85" s="79" t="s">
        <v>176</v>
      </c>
      <c r="AQ85" s="79">
        <v>0</v>
      </c>
      <c r="AR85" s="79">
        <v>0</v>
      </c>
      <c r="AS85" s="79"/>
      <c r="AT85" s="79"/>
      <c r="AU85" s="79"/>
      <c r="AV85" s="79"/>
      <c r="AW85" s="79"/>
      <c r="AX85" s="79"/>
      <c r="AY85" s="79"/>
      <c r="AZ85" s="79"/>
      <c r="BA85">
        <v>1</v>
      </c>
      <c r="BB85" s="78" t="str">
        <f>REPLACE(INDEX(GroupVertices[Group],MATCH(Edges25[[#This Row],[Vertex 1]],GroupVertices[Vertex],0)),1,1,"")</f>
        <v>27</v>
      </c>
      <c r="BC85" s="78" t="str">
        <f>REPLACE(INDEX(GroupVertices[Group],MATCH(Edges25[[#This Row],[Vertex 2]],GroupVertices[Vertex],0)),1,1,"")</f>
        <v>27</v>
      </c>
      <c r="BD85" s="48">
        <v>1</v>
      </c>
      <c r="BE85" s="49">
        <v>4.3478260869565215</v>
      </c>
      <c r="BF85" s="48">
        <v>0</v>
      </c>
      <c r="BG85" s="49">
        <v>0</v>
      </c>
      <c r="BH85" s="48">
        <v>0</v>
      </c>
      <c r="BI85" s="49">
        <v>0</v>
      </c>
      <c r="BJ85" s="48">
        <v>22</v>
      </c>
      <c r="BK85" s="49">
        <v>95.65217391304348</v>
      </c>
      <c r="BL85" s="48">
        <v>23</v>
      </c>
    </row>
    <row r="86" spans="1:64" ht="15">
      <c r="A86" s="64" t="s">
        <v>287</v>
      </c>
      <c r="B86" s="64" t="s">
        <v>287</v>
      </c>
      <c r="C86" s="65"/>
      <c r="D86" s="66"/>
      <c r="E86" s="67"/>
      <c r="F86" s="68"/>
      <c r="G86" s="65"/>
      <c r="H86" s="69"/>
      <c r="I86" s="70"/>
      <c r="J86" s="70"/>
      <c r="K86" s="34" t="s">
        <v>65</v>
      </c>
      <c r="L86" s="77">
        <v>114</v>
      </c>
      <c r="M86" s="77"/>
      <c r="N86" s="72"/>
      <c r="O86" s="79" t="s">
        <v>176</v>
      </c>
      <c r="P86" s="81">
        <v>43683.484606481485</v>
      </c>
      <c r="Q86" s="79" t="s">
        <v>550</v>
      </c>
      <c r="R86" s="84" t="s">
        <v>750</v>
      </c>
      <c r="S86" s="79" t="s">
        <v>842</v>
      </c>
      <c r="T86" s="79" t="s">
        <v>921</v>
      </c>
      <c r="U86" s="84" t="s">
        <v>1041</v>
      </c>
      <c r="V86" s="84" t="s">
        <v>1041</v>
      </c>
      <c r="W86" s="81">
        <v>43683.484606481485</v>
      </c>
      <c r="X86" s="84" t="s">
        <v>1368</v>
      </c>
      <c r="Y86" s="79"/>
      <c r="Z86" s="79"/>
      <c r="AA86" s="82" t="s">
        <v>1689</v>
      </c>
      <c r="AB86" s="79"/>
      <c r="AC86" s="79" t="b">
        <v>0</v>
      </c>
      <c r="AD86" s="79">
        <v>1</v>
      </c>
      <c r="AE86" s="82" t="s">
        <v>1938</v>
      </c>
      <c r="AF86" s="79" t="b">
        <v>0</v>
      </c>
      <c r="AG86" s="79" t="s">
        <v>1948</v>
      </c>
      <c r="AH86" s="79"/>
      <c r="AI86" s="82" t="s">
        <v>1938</v>
      </c>
      <c r="AJ86" s="79" t="b">
        <v>0</v>
      </c>
      <c r="AK86" s="79">
        <v>0</v>
      </c>
      <c r="AL86" s="82" t="s">
        <v>1938</v>
      </c>
      <c r="AM86" s="79" t="s">
        <v>1959</v>
      </c>
      <c r="AN86" s="79" t="b">
        <v>0</v>
      </c>
      <c r="AO86" s="82" t="s">
        <v>1689</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0</v>
      </c>
      <c r="BE86" s="49">
        <v>0</v>
      </c>
      <c r="BF86" s="48">
        <v>1</v>
      </c>
      <c r="BG86" s="49">
        <v>4.545454545454546</v>
      </c>
      <c r="BH86" s="48">
        <v>0</v>
      </c>
      <c r="BI86" s="49">
        <v>0</v>
      </c>
      <c r="BJ86" s="48">
        <v>21</v>
      </c>
      <c r="BK86" s="49">
        <v>95.45454545454545</v>
      </c>
      <c r="BL86" s="48">
        <v>22</v>
      </c>
    </row>
    <row r="87" spans="1:64" ht="15">
      <c r="A87" s="64" t="s">
        <v>288</v>
      </c>
      <c r="B87" s="64" t="s">
        <v>288</v>
      </c>
      <c r="C87" s="65"/>
      <c r="D87" s="66"/>
      <c r="E87" s="67"/>
      <c r="F87" s="68"/>
      <c r="G87" s="65"/>
      <c r="H87" s="69"/>
      <c r="I87" s="70"/>
      <c r="J87" s="70"/>
      <c r="K87" s="34" t="s">
        <v>65</v>
      </c>
      <c r="L87" s="77">
        <v>115</v>
      </c>
      <c r="M87" s="77"/>
      <c r="N87" s="72"/>
      <c r="O87" s="79" t="s">
        <v>176</v>
      </c>
      <c r="P87" s="81">
        <v>43683.50019675926</v>
      </c>
      <c r="Q87" s="79" t="s">
        <v>551</v>
      </c>
      <c r="R87" s="84" t="s">
        <v>751</v>
      </c>
      <c r="S87" s="79" t="s">
        <v>843</v>
      </c>
      <c r="T87" s="79" t="s">
        <v>922</v>
      </c>
      <c r="U87" s="84" t="s">
        <v>1042</v>
      </c>
      <c r="V87" s="84" t="s">
        <v>1042</v>
      </c>
      <c r="W87" s="81">
        <v>43683.50019675926</v>
      </c>
      <c r="X87" s="84" t="s">
        <v>1369</v>
      </c>
      <c r="Y87" s="79"/>
      <c r="Z87" s="79"/>
      <c r="AA87" s="82" t="s">
        <v>1690</v>
      </c>
      <c r="AB87" s="79"/>
      <c r="AC87" s="79" t="b">
        <v>0</v>
      </c>
      <c r="AD87" s="79">
        <v>0</v>
      </c>
      <c r="AE87" s="82" t="s">
        <v>1938</v>
      </c>
      <c r="AF87" s="79" t="b">
        <v>0</v>
      </c>
      <c r="AG87" s="79" t="s">
        <v>1948</v>
      </c>
      <c r="AH87" s="79"/>
      <c r="AI87" s="82" t="s">
        <v>1938</v>
      </c>
      <c r="AJ87" s="79" t="b">
        <v>0</v>
      </c>
      <c r="AK87" s="79">
        <v>0</v>
      </c>
      <c r="AL87" s="82" t="s">
        <v>1938</v>
      </c>
      <c r="AM87" s="79" t="s">
        <v>1962</v>
      </c>
      <c r="AN87" s="79" t="b">
        <v>0</v>
      </c>
      <c r="AO87" s="82" t="s">
        <v>1690</v>
      </c>
      <c r="AP87" s="79" t="s">
        <v>176</v>
      </c>
      <c r="AQ87" s="79">
        <v>0</v>
      </c>
      <c r="AR87" s="79">
        <v>0</v>
      </c>
      <c r="AS87" s="79"/>
      <c r="AT87" s="79"/>
      <c r="AU87" s="79"/>
      <c r="AV87" s="79"/>
      <c r="AW87" s="79"/>
      <c r="AX87" s="79"/>
      <c r="AY87" s="79"/>
      <c r="AZ87" s="79"/>
      <c r="BA87">
        <v>1</v>
      </c>
      <c r="BB87" s="78" t="str">
        <f>REPLACE(INDEX(GroupVertices[Group],MATCH(Edges25[[#This Row],[Vertex 1]],GroupVertices[Vertex],0)),1,1,"")</f>
        <v>3</v>
      </c>
      <c r="BC87" s="78" t="str">
        <f>REPLACE(INDEX(GroupVertices[Group],MATCH(Edges25[[#This Row],[Vertex 2]],GroupVertices[Vertex],0)),1,1,"")</f>
        <v>3</v>
      </c>
      <c r="BD87" s="48">
        <v>0</v>
      </c>
      <c r="BE87" s="49">
        <v>0</v>
      </c>
      <c r="BF87" s="48">
        <v>3</v>
      </c>
      <c r="BG87" s="49">
        <v>11.538461538461538</v>
      </c>
      <c r="BH87" s="48">
        <v>0</v>
      </c>
      <c r="BI87" s="49">
        <v>0</v>
      </c>
      <c r="BJ87" s="48">
        <v>23</v>
      </c>
      <c r="BK87" s="49">
        <v>88.46153846153847</v>
      </c>
      <c r="BL87" s="48">
        <v>26</v>
      </c>
    </row>
    <row r="88" spans="1:64" ht="15">
      <c r="A88" s="64" t="s">
        <v>289</v>
      </c>
      <c r="B88" s="64" t="s">
        <v>271</v>
      </c>
      <c r="C88" s="65"/>
      <c r="D88" s="66"/>
      <c r="E88" s="67"/>
      <c r="F88" s="68"/>
      <c r="G88" s="65"/>
      <c r="H88" s="69"/>
      <c r="I88" s="70"/>
      <c r="J88" s="70"/>
      <c r="K88" s="34" t="s">
        <v>65</v>
      </c>
      <c r="L88" s="77">
        <v>116</v>
      </c>
      <c r="M88" s="77"/>
      <c r="N88" s="72"/>
      <c r="O88" s="79" t="s">
        <v>495</v>
      </c>
      <c r="P88" s="81">
        <v>43683.532858796294</v>
      </c>
      <c r="Q88" s="79" t="s">
        <v>539</v>
      </c>
      <c r="R88" s="79"/>
      <c r="S88" s="79"/>
      <c r="T88" s="79" t="s">
        <v>911</v>
      </c>
      <c r="U88" s="79"/>
      <c r="V88" s="84" t="s">
        <v>1175</v>
      </c>
      <c r="W88" s="81">
        <v>43683.532858796294</v>
      </c>
      <c r="X88" s="84" t="s">
        <v>1370</v>
      </c>
      <c r="Y88" s="79"/>
      <c r="Z88" s="79"/>
      <c r="AA88" s="82" t="s">
        <v>1691</v>
      </c>
      <c r="AB88" s="79"/>
      <c r="AC88" s="79" t="b">
        <v>0</v>
      </c>
      <c r="AD88" s="79">
        <v>0</v>
      </c>
      <c r="AE88" s="82" t="s">
        <v>1938</v>
      </c>
      <c r="AF88" s="79" t="b">
        <v>0</v>
      </c>
      <c r="AG88" s="79" t="s">
        <v>1948</v>
      </c>
      <c r="AH88" s="79"/>
      <c r="AI88" s="82" t="s">
        <v>1938</v>
      </c>
      <c r="AJ88" s="79" t="b">
        <v>0</v>
      </c>
      <c r="AK88" s="79">
        <v>5</v>
      </c>
      <c r="AL88" s="82" t="s">
        <v>1668</v>
      </c>
      <c r="AM88" s="79" t="s">
        <v>1961</v>
      </c>
      <c r="AN88" s="79" t="b">
        <v>0</v>
      </c>
      <c r="AO88" s="82" t="s">
        <v>1668</v>
      </c>
      <c r="AP88" s="79" t="s">
        <v>176</v>
      </c>
      <c r="AQ88" s="79">
        <v>0</v>
      </c>
      <c r="AR88" s="79">
        <v>0</v>
      </c>
      <c r="AS88" s="79"/>
      <c r="AT88" s="79"/>
      <c r="AU88" s="79"/>
      <c r="AV88" s="79"/>
      <c r="AW88" s="79"/>
      <c r="AX88" s="79"/>
      <c r="AY88" s="79"/>
      <c r="AZ88" s="79"/>
      <c r="BA88">
        <v>1</v>
      </c>
      <c r="BB88" s="78" t="str">
        <f>REPLACE(INDEX(GroupVertices[Group],MATCH(Edges25[[#This Row],[Vertex 1]],GroupVertices[Vertex],0)),1,1,"")</f>
        <v>10</v>
      </c>
      <c r="BC88" s="78" t="str">
        <f>REPLACE(INDEX(GroupVertices[Group],MATCH(Edges25[[#This Row],[Vertex 2]],GroupVertices[Vertex],0)),1,1,"")</f>
        <v>10</v>
      </c>
      <c r="BD88" s="48">
        <v>0</v>
      </c>
      <c r="BE88" s="49">
        <v>0</v>
      </c>
      <c r="BF88" s="48">
        <v>2</v>
      </c>
      <c r="BG88" s="49">
        <v>8.695652173913043</v>
      </c>
      <c r="BH88" s="48">
        <v>0</v>
      </c>
      <c r="BI88" s="49">
        <v>0</v>
      </c>
      <c r="BJ88" s="48">
        <v>21</v>
      </c>
      <c r="BK88" s="49">
        <v>91.30434782608695</v>
      </c>
      <c r="BL88" s="48">
        <v>23</v>
      </c>
    </row>
    <row r="89" spans="1:64" ht="15">
      <c r="A89" s="64" t="s">
        <v>290</v>
      </c>
      <c r="B89" s="64" t="s">
        <v>271</v>
      </c>
      <c r="C89" s="65"/>
      <c r="D89" s="66"/>
      <c r="E89" s="67"/>
      <c r="F89" s="68"/>
      <c r="G89" s="65"/>
      <c r="H89" s="69"/>
      <c r="I89" s="70"/>
      <c r="J89" s="70"/>
      <c r="K89" s="34" t="s">
        <v>65</v>
      </c>
      <c r="L89" s="77">
        <v>117</v>
      </c>
      <c r="M89" s="77"/>
      <c r="N89" s="72"/>
      <c r="O89" s="79" t="s">
        <v>495</v>
      </c>
      <c r="P89" s="81">
        <v>43683.54766203704</v>
      </c>
      <c r="Q89" s="79" t="s">
        <v>539</v>
      </c>
      <c r="R89" s="79"/>
      <c r="S89" s="79"/>
      <c r="T89" s="79" t="s">
        <v>911</v>
      </c>
      <c r="U89" s="79"/>
      <c r="V89" s="84" t="s">
        <v>1176</v>
      </c>
      <c r="W89" s="81">
        <v>43683.54766203704</v>
      </c>
      <c r="X89" s="84" t="s">
        <v>1371</v>
      </c>
      <c r="Y89" s="79"/>
      <c r="Z89" s="79"/>
      <c r="AA89" s="82" t="s">
        <v>1692</v>
      </c>
      <c r="AB89" s="79"/>
      <c r="AC89" s="79" t="b">
        <v>0</v>
      </c>
      <c r="AD89" s="79">
        <v>0</v>
      </c>
      <c r="AE89" s="82" t="s">
        <v>1938</v>
      </c>
      <c r="AF89" s="79" t="b">
        <v>0</v>
      </c>
      <c r="AG89" s="79" t="s">
        <v>1948</v>
      </c>
      <c r="AH89" s="79"/>
      <c r="AI89" s="82" t="s">
        <v>1938</v>
      </c>
      <c r="AJ89" s="79" t="b">
        <v>0</v>
      </c>
      <c r="AK89" s="79">
        <v>5</v>
      </c>
      <c r="AL89" s="82" t="s">
        <v>1668</v>
      </c>
      <c r="AM89" s="79" t="s">
        <v>1959</v>
      </c>
      <c r="AN89" s="79" t="b">
        <v>0</v>
      </c>
      <c r="AO89" s="82" t="s">
        <v>1668</v>
      </c>
      <c r="AP89" s="79" t="s">
        <v>176</v>
      </c>
      <c r="AQ89" s="79">
        <v>0</v>
      </c>
      <c r="AR89" s="79">
        <v>0</v>
      </c>
      <c r="AS89" s="79"/>
      <c r="AT89" s="79"/>
      <c r="AU89" s="79"/>
      <c r="AV89" s="79"/>
      <c r="AW89" s="79"/>
      <c r="AX89" s="79"/>
      <c r="AY89" s="79"/>
      <c r="AZ89" s="79"/>
      <c r="BA89">
        <v>1</v>
      </c>
      <c r="BB89" s="78" t="str">
        <f>REPLACE(INDEX(GroupVertices[Group],MATCH(Edges25[[#This Row],[Vertex 1]],GroupVertices[Vertex],0)),1,1,"")</f>
        <v>10</v>
      </c>
      <c r="BC89" s="78" t="str">
        <f>REPLACE(INDEX(GroupVertices[Group],MATCH(Edges25[[#This Row],[Vertex 2]],GroupVertices[Vertex],0)),1,1,"")</f>
        <v>10</v>
      </c>
      <c r="BD89" s="48">
        <v>0</v>
      </c>
      <c r="BE89" s="49">
        <v>0</v>
      </c>
      <c r="BF89" s="48">
        <v>2</v>
      </c>
      <c r="BG89" s="49">
        <v>8.695652173913043</v>
      </c>
      <c r="BH89" s="48">
        <v>0</v>
      </c>
      <c r="BI89" s="49">
        <v>0</v>
      </c>
      <c r="BJ89" s="48">
        <v>21</v>
      </c>
      <c r="BK89" s="49">
        <v>91.30434782608695</v>
      </c>
      <c r="BL89" s="48">
        <v>23</v>
      </c>
    </row>
    <row r="90" spans="1:64" ht="15">
      <c r="A90" s="64" t="s">
        <v>291</v>
      </c>
      <c r="B90" s="64" t="s">
        <v>291</v>
      </c>
      <c r="C90" s="65"/>
      <c r="D90" s="66"/>
      <c r="E90" s="67"/>
      <c r="F90" s="68"/>
      <c r="G90" s="65"/>
      <c r="H90" s="69"/>
      <c r="I90" s="70"/>
      <c r="J90" s="70"/>
      <c r="K90" s="34" t="s">
        <v>65</v>
      </c>
      <c r="L90" s="77">
        <v>118</v>
      </c>
      <c r="M90" s="77"/>
      <c r="N90" s="72"/>
      <c r="O90" s="79" t="s">
        <v>176</v>
      </c>
      <c r="P90" s="81">
        <v>43683.583287037036</v>
      </c>
      <c r="Q90" s="79" t="s">
        <v>552</v>
      </c>
      <c r="R90" s="79"/>
      <c r="S90" s="79"/>
      <c r="T90" s="79" t="s">
        <v>923</v>
      </c>
      <c r="U90" s="84" t="s">
        <v>1043</v>
      </c>
      <c r="V90" s="84" t="s">
        <v>1043</v>
      </c>
      <c r="W90" s="81">
        <v>43683.583287037036</v>
      </c>
      <c r="X90" s="84" t="s">
        <v>1372</v>
      </c>
      <c r="Y90" s="79"/>
      <c r="Z90" s="79"/>
      <c r="AA90" s="82" t="s">
        <v>1693</v>
      </c>
      <c r="AB90" s="79"/>
      <c r="AC90" s="79" t="b">
        <v>0</v>
      </c>
      <c r="AD90" s="79">
        <v>1</v>
      </c>
      <c r="AE90" s="82" t="s">
        <v>1938</v>
      </c>
      <c r="AF90" s="79" t="b">
        <v>0</v>
      </c>
      <c r="AG90" s="79" t="s">
        <v>1948</v>
      </c>
      <c r="AH90" s="79"/>
      <c r="AI90" s="82" t="s">
        <v>1938</v>
      </c>
      <c r="AJ90" s="79" t="b">
        <v>0</v>
      </c>
      <c r="AK90" s="79">
        <v>1</v>
      </c>
      <c r="AL90" s="82" t="s">
        <v>1938</v>
      </c>
      <c r="AM90" s="79" t="s">
        <v>1959</v>
      </c>
      <c r="AN90" s="79" t="b">
        <v>0</v>
      </c>
      <c r="AO90" s="82" t="s">
        <v>1693</v>
      </c>
      <c r="AP90" s="79" t="s">
        <v>176</v>
      </c>
      <c r="AQ90" s="79">
        <v>0</v>
      </c>
      <c r="AR90" s="79">
        <v>0</v>
      </c>
      <c r="AS90" s="79"/>
      <c r="AT90" s="79"/>
      <c r="AU90" s="79"/>
      <c r="AV90" s="79"/>
      <c r="AW90" s="79"/>
      <c r="AX90" s="79"/>
      <c r="AY90" s="79"/>
      <c r="AZ90" s="79"/>
      <c r="BA90">
        <v>1</v>
      </c>
      <c r="BB90" s="78" t="str">
        <f>REPLACE(INDEX(GroupVertices[Group],MATCH(Edges25[[#This Row],[Vertex 1]],GroupVertices[Vertex],0)),1,1,"")</f>
        <v>42</v>
      </c>
      <c r="BC90" s="78" t="str">
        <f>REPLACE(INDEX(GroupVertices[Group],MATCH(Edges25[[#This Row],[Vertex 2]],GroupVertices[Vertex],0)),1,1,"")</f>
        <v>42</v>
      </c>
      <c r="BD90" s="48">
        <v>0</v>
      </c>
      <c r="BE90" s="49">
        <v>0</v>
      </c>
      <c r="BF90" s="48">
        <v>0</v>
      </c>
      <c r="BG90" s="49">
        <v>0</v>
      </c>
      <c r="BH90" s="48">
        <v>0</v>
      </c>
      <c r="BI90" s="49">
        <v>0</v>
      </c>
      <c r="BJ90" s="48">
        <v>27</v>
      </c>
      <c r="BK90" s="49">
        <v>100</v>
      </c>
      <c r="BL90" s="48">
        <v>27</v>
      </c>
    </row>
    <row r="91" spans="1:64" ht="15">
      <c r="A91" s="64" t="s">
        <v>292</v>
      </c>
      <c r="B91" s="64" t="s">
        <v>291</v>
      </c>
      <c r="C91" s="65"/>
      <c r="D91" s="66"/>
      <c r="E91" s="67"/>
      <c r="F91" s="68"/>
      <c r="G91" s="65"/>
      <c r="H91" s="69"/>
      <c r="I91" s="70"/>
      <c r="J91" s="70"/>
      <c r="K91" s="34" t="s">
        <v>65</v>
      </c>
      <c r="L91" s="77">
        <v>119</v>
      </c>
      <c r="M91" s="77"/>
      <c r="N91" s="72"/>
      <c r="O91" s="79" t="s">
        <v>495</v>
      </c>
      <c r="P91" s="81">
        <v>43683.583657407406</v>
      </c>
      <c r="Q91" s="79" t="s">
        <v>553</v>
      </c>
      <c r="R91" s="79"/>
      <c r="S91" s="79"/>
      <c r="T91" s="79" t="s">
        <v>924</v>
      </c>
      <c r="U91" s="79"/>
      <c r="V91" s="84" t="s">
        <v>1177</v>
      </c>
      <c r="W91" s="81">
        <v>43683.583657407406</v>
      </c>
      <c r="X91" s="84" t="s">
        <v>1373</v>
      </c>
      <c r="Y91" s="79"/>
      <c r="Z91" s="79"/>
      <c r="AA91" s="82" t="s">
        <v>1694</v>
      </c>
      <c r="AB91" s="79"/>
      <c r="AC91" s="79" t="b">
        <v>0</v>
      </c>
      <c r="AD91" s="79">
        <v>0</v>
      </c>
      <c r="AE91" s="82" t="s">
        <v>1938</v>
      </c>
      <c r="AF91" s="79" t="b">
        <v>0</v>
      </c>
      <c r="AG91" s="79" t="s">
        <v>1948</v>
      </c>
      <c r="AH91" s="79"/>
      <c r="AI91" s="82" t="s">
        <v>1938</v>
      </c>
      <c r="AJ91" s="79" t="b">
        <v>0</v>
      </c>
      <c r="AK91" s="79">
        <v>1</v>
      </c>
      <c r="AL91" s="82" t="s">
        <v>1693</v>
      </c>
      <c r="AM91" s="79" t="s">
        <v>1959</v>
      </c>
      <c r="AN91" s="79" t="b">
        <v>0</v>
      </c>
      <c r="AO91" s="82" t="s">
        <v>1693</v>
      </c>
      <c r="AP91" s="79" t="s">
        <v>176</v>
      </c>
      <c r="AQ91" s="79">
        <v>0</v>
      </c>
      <c r="AR91" s="79">
        <v>0</v>
      </c>
      <c r="AS91" s="79"/>
      <c r="AT91" s="79"/>
      <c r="AU91" s="79"/>
      <c r="AV91" s="79"/>
      <c r="AW91" s="79"/>
      <c r="AX91" s="79"/>
      <c r="AY91" s="79"/>
      <c r="AZ91" s="79"/>
      <c r="BA91">
        <v>1</v>
      </c>
      <c r="BB91" s="78" t="str">
        <f>REPLACE(INDEX(GroupVertices[Group],MATCH(Edges25[[#This Row],[Vertex 1]],GroupVertices[Vertex],0)),1,1,"")</f>
        <v>42</v>
      </c>
      <c r="BC91" s="78" t="str">
        <f>REPLACE(INDEX(GroupVertices[Group],MATCH(Edges25[[#This Row],[Vertex 2]],GroupVertices[Vertex],0)),1,1,"")</f>
        <v>42</v>
      </c>
      <c r="BD91" s="48">
        <v>0</v>
      </c>
      <c r="BE91" s="49">
        <v>0</v>
      </c>
      <c r="BF91" s="48">
        <v>0</v>
      </c>
      <c r="BG91" s="49">
        <v>0</v>
      </c>
      <c r="BH91" s="48">
        <v>0</v>
      </c>
      <c r="BI91" s="49">
        <v>0</v>
      </c>
      <c r="BJ91" s="48">
        <v>19</v>
      </c>
      <c r="BK91" s="49">
        <v>100</v>
      </c>
      <c r="BL91" s="48">
        <v>19</v>
      </c>
    </row>
    <row r="92" spans="1:64" ht="15">
      <c r="A92" s="64" t="s">
        <v>293</v>
      </c>
      <c r="B92" s="64" t="s">
        <v>444</v>
      </c>
      <c r="C92" s="65"/>
      <c r="D92" s="66"/>
      <c r="E92" s="67"/>
      <c r="F92" s="68"/>
      <c r="G92" s="65"/>
      <c r="H92" s="69"/>
      <c r="I92" s="70"/>
      <c r="J92" s="70"/>
      <c r="K92" s="34" t="s">
        <v>65</v>
      </c>
      <c r="L92" s="77">
        <v>120</v>
      </c>
      <c r="M92" s="77"/>
      <c r="N92" s="72"/>
      <c r="O92" s="79" t="s">
        <v>495</v>
      </c>
      <c r="P92" s="81">
        <v>43683.6640162037</v>
      </c>
      <c r="Q92" s="79" t="s">
        <v>554</v>
      </c>
      <c r="R92" s="79"/>
      <c r="S92" s="79"/>
      <c r="T92" s="79" t="s">
        <v>925</v>
      </c>
      <c r="U92" s="84" t="s">
        <v>1044</v>
      </c>
      <c r="V92" s="84" t="s">
        <v>1044</v>
      </c>
      <c r="W92" s="81">
        <v>43683.6640162037</v>
      </c>
      <c r="X92" s="84" t="s">
        <v>1374</v>
      </c>
      <c r="Y92" s="79"/>
      <c r="Z92" s="79"/>
      <c r="AA92" s="82" t="s">
        <v>1695</v>
      </c>
      <c r="AB92" s="79"/>
      <c r="AC92" s="79" t="b">
        <v>0</v>
      </c>
      <c r="AD92" s="79">
        <v>1</v>
      </c>
      <c r="AE92" s="82" t="s">
        <v>1938</v>
      </c>
      <c r="AF92" s="79" t="b">
        <v>0</v>
      </c>
      <c r="AG92" s="79" t="s">
        <v>1948</v>
      </c>
      <c r="AH92" s="79"/>
      <c r="AI92" s="82" t="s">
        <v>1938</v>
      </c>
      <c r="AJ92" s="79" t="b">
        <v>0</v>
      </c>
      <c r="AK92" s="79">
        <v>0</v>
      </c>
      <c r="AL92" s="82" t="s">
        <v>1938</v>
      </c>
      <c r="AM92" s="79" t="s">
        <v>1959</v>
      </c>
      <c r="AN92" s="79" t="b">
        <v>0</v>
      </c>
      <c r="AO92" s="82" t="s">
        <v>1695</v>
      </c>
      <c r="AP92" s="79" t="s">
        <v>176</v>
      </c>
      <c r="AQ92" s="79">
        <v>0</v>
      </c>
      <c r="AR92" s="79">
        <v>0</v>
      </c>
      <c r="AS92" s="79"/>
      <c r="AT92" s="79"/>
      <c r="AU92" s="79"/>
      <c r="AV92" s="79"/>
      <c r="AW92" s="79"/>
      <c r="AX92" s="79"/>
      <c r="AY92" s="79"/>
      <c r="AZ92" s="79"/>
      <c r="BA92">
        <v>1</v>
      </c>
      <c r="BB92" s="78" t="str">
        <f>REPLACE(INDEX(GroupVertices[Group],MATCH(Edges25[[#This Row],[Vertex 1]],GroupVertices[Vertex],0)),1,1,"")</f>
        <v>19</v>
      </c>
      <c r="BC92" s="78" t="str">
        <f>REPLACE(INDEX(GroupVertices[Group],MATCH(Edges25[[#This Row],[Vertex 2]],GroupVertices[Vertex],0)),1,1,"")</f>
        <v>19</v>
      </c>
      <c r="BD92" s="48">
        <v>2</v>
      </c>
      <c r="BE92" s="49">
        <v>5.882352941176471</v>
      </c>
      <c r="BF92" s="48">
        <v>0</v>
      </c>
      <c r="BG92" s="49">
        <v>0</v>
      </c>
      <c r="BH92" s="48">
        <v>0</v>
      </c>
      <c r="BI92" s="49">
        <v>0</v>
      </c>
      <c r="BJ92" s="48">
        <v>32</v>
      </c>
      <c r="BK92" s="49">
        <v>94.11764705882354</v>
      </c>
      <c r="BL92" s="48">
        <v>34</v>
      </c>
    </row>
    <row r="93" spans="1:64" ht="15">
      <c r="A93" s="64" t="s">
        <v>294</v>
      </c>
      <c r="B93" s="64" t="s">
        <v>294</v>
      </c>
      <c r="C93" s="65"/>
      <c r="D93" s="66"/>
      <c r="E93" s="67"/>
      <c r="F93" s="68"/>
      <c r="G93" s="65"/>
      <c r="H93" s="69"/>
      <c r="I93" s="70"/>
      <c r="J93" s="70"/>
      <c r="K93" s="34" t="s">
        <v>65</v>
      </c>
      <c r="L93" s="77">
        <v>121</v>
      </c>
      <c r="M93" s="77"/>
      <c r="N93" s="72"/>
      <c r="O93" s="79" t="s">
        <v>176</v>
      </c>
      <c r="P93" s="81">
        <v>43683.751296296294</v>
      </c>
      <c r="Q93" s="79" t="s">
        <v>555</v>
      </c>
      <c r="R93" s="84" t="s">
        <v>752</v>
      </c>
      <c r="S93" s="79" t="s">
        <v>844</v>
      </c>
      <c r="T93" s="79" t="s">
        <v>926</v>
      </c>
      <c r="U93" s="84" t="s">
        <v>1045</v>
      </c>
      <c r="V93" s="84" t="s">
        <v>1045</v>
      </c>
      <c r="W93" s="81">
        <v>43683.751296296294</v>
      </c>
      <c r="X93" s="84" t="s">
        <v>1375</v>
      </c>
      <c r="Y93" s="79"/>
      <c r="Z93" s="79"/>
      <c r="AA93" s="82" t="s">
        <v>1696</v>
      </c>
      <c r="AB93" s="79"/>
      <c r="AC93" s="79" t="b">
        <v>0</v>
      </c>
      <c r="AD93" s="79">
        <v>0</v>
      </c>
      <c r="AE93" s="82" t="s">
        <v>1938</v>
      </c>
      <c r="AF93" s="79" t="b">
        <v>0</v>
      </c>
      <c r="AG93" s="79" t="s">
        <v>1948</v>
      </c>
      <c r="AH93" s="79"/>
      <c r="AI93" s="82" t="s">
        <v>1938</v>
      </c>
      <c r="AJ93" s="79" t="b">
        <v>0</v>
      </c>
      <c r="AK93" s="79">
        <v>0</v>
      </c>
      <c r="AL93" s="82" t="s">
        <v>1938</v>
      </c>
      <c r="AM93" s="79" t="s">
        <v>1962</v>
      </c>
      <c r="AN93" s="79" t="b">
        <v>0</v>
      </c>
      <c r="AO93" s="82" t="s">
        <v>1696</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v>0</v>
      </c>
      <c r="BE93" s="49">
        <v>0</v>
      </c>
      <c r="BF93" s="48">
        <v>0</v>
      </c>
      <c r="BG93" s="49">
        <v>0</v>
      </c>
      <c r="BH93" s="48">
        <v>0</v>
      </c>
      <c r="BI93" s="49">
        <v>0</v>
      </c>
      <c r="BJ93" s="48">
        <v>15</v>
      </c>
      <c r="BK93" s="49">
        <v>100</v>
      </c>
      <c r="BL93" s="48">
        <v>15</v>
      </c>
    </row>
    <row r="94" spans="1:64" ht="15">
      <c r="A94" s="64" t="s">
        <v>295</v>
      </c>
      <c r="B94" s="64" t="s">
        <v>333</v>
      </c>
      <c r="C94" s="65"/>
      <c r="D94" s="66"/>
      <c r="E94" s="67"/>
      <c r="F94" s="68"/>
      <c r="G94" s="65"/>
      <c r="H94" s="69"/>
      <c r="I94" s="70"/>
      <c r="J94" s="70"/>
      <c r="K94" s="34" t="s">
        <v>65</v>
      </c>
      <c r="L94" s="77">
        <v>122</v>
      </c>
      <c r="M94" s="77"/>
      <c r="N94" s="72"/>
      <c r="O94" s="79" t="s">
        <v>495</v>
      </c>
      <c r="P94" s="81">
        <v>43684.386979166666</v>
      </c>
      <c r="Q94" s="79" t="s">
        <v>556</v>
      </c>
      <c r="R94" s="79"/>
      <c r="S94" s="79"/>
      <c r="T94" s="79" t="s">
        <v>927</v>
      </c>
      <c r="U94" s="79"/>
      <c r="V94" s="84" t="s">
        <v>1178</v>
      </c>
      <c r="W94" s="81">
        <v>43684.386979166666</v>
      </c>
      <c r="X94" s="84" t="s">
        <v>1376</v>
      </c>
      <c r="Y94" s="79"/>
      <c r="Z94" s="79"/>
      <c r="AA94" s="82" t="s">
        <v>1697</v>
      </c>
      <c r="AB94" s="79"/>
      <c r="AC94" s="79" t="b">
        <v>0</v>
      </c>
      <c r="AD94" s="79">
        <v>0</v>
      </c>
      <c r="AE94" s="82" t="s">
        <v>1938</v>
      </c>
      <c r="AF94" s="79" t="b">
        <v>0</v>
      </c>
      <c r="AG94" s="79" t="s">
        <v>1948</v>
      </c>
      <c r="AH94" s="79"/>
      <c r="AI94" s="82" t="s">
        <v>1938</v>
      </c>
      <c r="AJ94" s="79" t="b">
        <v>0</v>
      </c>
      <c r="AK94" s="79">
        <v>2</v>
      </c>
      <c r="AL94" s="82" t="s">
        <v>1746</v>
      </c>
      <c r="AM94" s="79" t="s">
        <v>1961</v>
      </c>
      <c r="AN94" s="79" t="b">
        <v>0</v>
      </c>
      <c r="AO94" s="82" t="s">
        <v>1746</v>
      </c>
      <c r="AP94" s="79" t="s">
        <v>176</v>
      </c>
      <c r="AQ94" s="79">
        <v>0</v>
      </c>
      <c r="AR94" s="79">
        <v>0</v>
      </c>
      <c r="AS94" s="79"/>
      <c r="AT94" s="79"/>
      <c r="AU94" s="79"/>
      <c r="AV94" s="79"/>
      <c r="AW94" s="79"/>
      <c r="AX94" s="79"/>
      <c r="AY94" s="79"/>
      <c r="AZ94" s="79"/>
      <c r="BA94">
        <v>1</v>
      </c>
      <c r="BB94" s="78" t="str">
        <f>REPLACE(INDEX(GroupVertices[Group],MATCH(Edges25[[#This Row],[Vertex 1]],GroupVertices[Vertex],0)),1,1,"")</f>
        <v>17</v>
      </c>
      <c r="BC94" s="78" t="str">
        <f>REPLACE(INDEX(GroupVertices[Group],MATCH(Edges25[[#This Row],[Vertex 2]],GroupVertices[Vertex],0)),1,1,"")</f>
        <v>17</v>
      </c>
      <c r="BD94" s="48">
        <v>0</v>
      </c>
      <c r="BE94" s="49">
        <v>0</v>
      </c>
      <c r="BF94" s="48">
        <v>1</v>
      </c>
      <c r="BG94" s="49">
        <v>5.2631578947368425</v>
      </c>
      <c r="BH94" s="48">
        <v>0</v>
      </c>
      <c r="BI94" s="49">
        <v>0</v>
      </c>
      <c r="BJ94" s="48">
        <v>18</v>
      </c>
      <c r="BK94" s="49">
        <v>94.73684210526316</v>
      </c>
      <c r="BL94" s="48">
        <v>19</v>
      </c>
    </row>
    <row r="95" spans="1:64" ht="15">
      <c r="A95" s="64" t="s">
        <v>296</v>
      </c>
      <c r="B95" s="64" t="s">
        <v>333</v>
      </c>
      <c r="C95" s="65"/>
      <c r="D95" s="66"/>
      <c r="E95" s="67"/>
      <c r="F95" s="68"/>
      <c r="G95" s="65"/>
      <c r="H95" s="69"/>
      <c r="I95" s="70"/>
      <c r="J95" s="70"/>
      <c r="K95" s="34" t="s">
        <v>65</v>
      </c>
      <c r="L95" s="77">
        <v>123</v>
      </c>
      <c r="M95" s="77"/>
      <c r="N95" s="72"/>
      <c r="O95" s="79" t="s">
        <v>495</v>
      </c>
      <c r="P95" s="81">
        <v>43684.38722222222</v>
      </c>
      <c r="Q95" s="79" t="s">
        <v>556</v>
      </c>
      <c r="R95" s="79"/>
      <c r="S95" s="79"/>
      <c r="T95" s="79" t="s">
        <v>927</v>
      </c>
      <c r="U95" s="79"/>
      <c r="V95" s="84" t="s">
        <v>1179</v>
      </c>
      <c r="W95" s="81">
        <v>43684.38722222222</v>
      </c>
      <c r="X95" s="84" t="s">
        <v>1377</v>
      </c>
      <c r="Y95" s="79"/>
      <c r="Z95" s="79"/>
      <c r="AA95" s="82" t="s">
        <v>1698</v>
      </c>
      <c r="AB95" s="79"/>
      <c r="AC95" s="79" t="b">
        <v>0</v>
      </c>
      <c r="AD95" s="79">
        <v>0</v>
      </c>
      <c r="AE95" s="82" t="s">
        <v>1938</v>
      </c>
      <c r="AF95" s="79" t="b">
        <v>0</v>
      </c>
      <c r="AG95" s="79" t="s">
        <v>1948</v>
      </c>
      <c r="AH95" s="79"/>
      <c r="AI95" s="82" t="s">
        <v>1938</v>
      </c>
      <c r="AJ95" s="79" t="b">
        <v>0</v>
      </c>
      <c r="AK95" s="79">
        <v>2</v>
      </c>
      <c r="AL95" s="82" t="s">
        <v>1746</v>
      </c>
      <c r="AM95" s="79" t="s">
        <v>1961</v>
      </c>
      <c r="AN95" s="79" t="b">
        <v>0</v>
      </c>
      <c r="AO95" s="82" t="s">
        <v>1746</v>
      </c>
      <c r="AP95" s="79" t="s">
        <v>176</v>
      </c>
      <c r="AQ95" s="79">
        <v>0</v>
      </c>
      <c r="AR95" s="79">
        <v>0</v>
      </c>
      <c r="AS95" s="79"/>
      <c r="AT95" s="79"/>
      <c r="AU95" s="79"/>
      <c r="AV95" s="79"/>
      <c r="AW95" s="79"/>
      <c r="AX95" s="79"/>
      <c r="AY95" s="79"/>
      <c r="AZ95" s="79"/>
      <c r="BA95">
        <v>1</v>
      </c>
      <c r="BB95" s="78" t="str">
        <f>REPLACE(INDEX(GroupVertices[Group],MATCH(Edges25[[#This Row],[Vertex 1]],GroupVertices[Vertex],0)),1,1,"")</f>
        <v>17</v>
      </c>
      <c r="BC95" s="78" t="str">
        <f>REPLACE(INDEX(GroupVertices[Group],MATCH(Edges25[[#This Row],[Vertex 2]],GroupVertices[Vertex],0)),1,1,"")</f>
        <v>17</v>
      </c>
      <c r="BD95" s="48">
        <v>0</v>
      </c>
      <c r="BE95" s="49">
        <v>0</v>
      </c>
      <c r="BF95" s="48">
        <v>1</v>
      </c>
      <c r="BG95" s="49">
        <v>5.2631578947368425</v>
      </c>
      <c r="BH95" s="48">
        <v>0</v>
      </c>
      <c r="BI95" s="49">
        <v>0</v>
      </c>
      <c r="BJ95" s="48">
        <v>18</v>
      </c>
      <c r="BK95" s="49">
        <v>94.73684210526316</v>
      </c>
      <c r="BL95" s="48">
        <v>19</v>
      </c>
    </row>
    <row r="96" spans="1:64" ht="15">
      <c r="A96" s="64" t="s">
        <v>297</v>
      </c>
      <c r="B96" s="64" t="s">
        <v>329</v>
      </c>
      <c r="C96" s="65"/>
      <c r="D96" s="66"/>
      <c r="E96" s="67"/>
      <c r="F96" s="68"/>
      <c r="G96" s="65"/>
      <c r="H96" s="69"/>
      <c r="I96" s="70"/>
      <c r="J96" s="70"/>
      <c r="K96" s="34" t="s">
        <v>65</v>
      </c>
      <c r="L96" s="77">
        <v>124</v>
      </c>
      <c r="M96" s="77"/>
      <c r="N96" s="72"/>
      <c r="O96" s="79" t="s">
        <v>495</v>
      </c>
      <c r="P96" s="81">
        <v>43684.42165509259</v>
      </c>
      <c r="Q96" s="79" t="s">
        <v>557</v>
      </c>
      <c r="R96" s="79"/>
      <c r="S96" s="79"/>
      <c r="T96" s="79"/>
      <c r="U96" s="79"/>
      <c r="V96" s="84" t="s">
        <v>1180</v>
      </c>
      <c r="W96" s="81">
        <v>43684.42165509259</v>
      </c>
      <c r="X96" s="84" t="s">
        <v>1378</v>
      </c>
      <c r="Y96" s="79"/>
      <c r="Z96" s="79"/>
      <c r="AA96" s="82" t="s">
        <v>1699</v>
      </c>
      <c r="AB96" s="79"/>
      <c r="AC96" s="79" t="b">
        <v>0</v>
      </c>
      <c r="AD96" s="79">
        <v>0</v>
      </c>
      <c r="AE96" s="82" t="s">
        <v>1938</v>
      </c>
      <c r="AF96" s="79" t="b">
        <v>0</v>
      </c>
      <c r="AG96" s="79" t="s">
        <v>1948</v>
      </c>
      <c r="AH96" s="79"/>
      <c r="AI96" s="82" t="s">
        <v>1938</v>
      </c>
      <c r="AJ96" s="79" t="b">
        <v>0</v>
      </c>
      <c r="AK96" s="79">
        <v>3</v>
      </c>
      <c r="AL96" s="82" t="s">
        <v>1868</v>
      </c>
      <c r="AM96" s="79" t="s">
        <v>1963</v>
      </c>
      <c r="AN96" s="79" t="b">
        <v>0</v>
      </c>
      <c r="AO96" s="82" t="s">
        <v>1868</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298</v>
      </c>
      <c r="B97" s="64" t="s">
        <v>400</v>
      </c>
      <c r="C97" s="65"/>
      <c r="D97" s="66"/>
      <c r="E97" s="67"/>
      <c r="F97" s="68"/>
      <c r="G97" s="65"/>
      <c r="H97" s="69"/>
      <c r="I97" s="70"/>
      <c r="J97" s="70"/>
      <c r="K97" s="34" t="s">
        <v>65</v>
      </c>
      <c r="L97" s="77">
        <v>126</v>
      </c>
      <c r="M97" s="77"/>
      <c r="N97" s="72"/>
      <c r="O97" s="79" t="s">
        <v>495</v>
      </c>
      <c r="P97" s="81">
        <v>43684.50240740741</v>
      </c>
      <c r="Q97" s="79" t="s">
        <v>532</v>
      </c>
      <c r="R97" s="79"/>
      <c r="S97" s="79"/>
      <c r="T97" s="79" t="s">
        <v>893</v>
      </c>
      <c r="U97" s="79"/>
      <c r="V97" s="84" t="s">
        <v>1181</v>
      </c>
      <c r="W97" s="81">
        <v>43684.50240740741</v>
      </c>
      <c r="X97" s="84" t="s">
        <v>1379</v>
      </c>
      <c r="Y97" s="79"/>
      <c r="Z97" s="79"/>
      <c r="AA97" s="82" t="s">
        <v>1700</v>
      </c>
      <c r="AB97" s="79"/>
      <c r="AC97" s="79" t="b">
        <v>0</v>
      </c>
      <c r="AD97" s="79">
        <v>0</v>
      </c>
      <c r="AE97" s="82" t="s">
        <v>1938</v>
      </c>
      <c r="AF97" s="79" t="b">
        <v>0</v>
      </c>
      <c r="AG97" s="79" t="s">
        <v>1948</v>
      </c>
      <c r="AH97" s="79"/>
      <c r="AI97" s="82" t="s">
        <v>1938</v>
      </c>
      <c r="AJ97" s="79" t="b">
        <v>0</v>
      </c>
      <c r="AK97" s="79">
        <v>26</v>
      </c>
      <c r="AL97" s="82" t="s">
        <v>1848</v>
      </c>
      <c r="AM97" s="79" t="s">
        <v>1963</v>
      </c>
      <c r="AN97" s="79" t="b">
        <v>0</v>
      </c>
      <c r="AO97" s="82" t="s">
        <v>1848</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4.761904761904762</v>
      </c>
      <c r="BF97" s="48">
        <v>0</v>
      </c>
      <c r="BG97" s="49">
        <v>0</v>
      </c>
      <c r="BH97" s="48">
        <v>0</v>
      </c>
      <c r="BI97" s="49">
        <v>0</v>
      </c>
      <c r="BJ97" s="48">
        <v>20</v>
      </c>
      <c r="BK97" s="49">
        <v>95.23809523809524</v>
      </c>
      <c r="BL97" s="48">
        <v>21</v>
      </c>
    </row>
    <row r="98" spans="1:64" ht="15">
      <c r="A98" s="64" t="s">
        <v>299</v>
      </c>
      <c r="B98" s="64" t="s">
        <v>399</v>
      </c>
      <c r="C98" s="65"/>
      <c r="D98" s="66"/>
      <c r="E98" s="67"/>
      <c r="F98" s="68"/>
      <c r="G98" s="65"/>
      <c r="H98" s="69"/>
      <c r="I98" s="70"/>
      <c r="J98" s="70"/>
      <c r="K98" s="34" t="s">
        <v>65</v>
      </c>
      <c r="L98" s="77">
        <v>127</v>
      </c>
      <c r="M98" s="77"/>
      <c r="N98" s="72"/>
      <c r="O98" s="79" t="s">
        <v>495</v>
      </c>
      <c r="P98" s="81">
        <v>43684.53674768518</v>
      </c>
      <c r="Q98" s="79" t="s">
        <v>558</v>
      </c>
      <c r="R98" s="79"/>
      <c r="S98" s="79"/>
      <c r="T98" s="79"/>
      <c r="U98" s="79"/>
      <c r="V98" s="84" t="s">
        <v>1182</v>
      </c>
      <c r="W98" s="81">
        <v>43684.53674768518</v>
      </c>
      <c r="X98" s="84" t="s">
        <v>1380</v>
      </c>
      <c r="Y98" s="79"/>
      <c r="Z98" s="79"/>
      <c r="AA98" s="82" t="s">
        <v>1701</v>
      </c>
      <c r="AB98" s="79"/>
      <c r="AC98" s="79" t="b">
        <v>0</v>
      </c>
      <c r="AD98" s="79">
        <v>0</v>
      </c>
      <c r="AE98" s="82" t="s">
        <v>1938</v>
      </c>
      <c r="AF98" s="79" t="b">
        <v>0</v>
      </c>
      <c r="AG98" s="79" t="s">
        <v>1948</v>
      </c>
      <c r="AH98" s="79"/>
      <c r="AI98" s="82" t="s">
        <v>1938</v>
      </c>
      <c r="AJ98" s="79" t="b">
        <v>0</v>
      </c>
      <c r="AK98" s="79">
        <v>1</v>
      </c>
      <c r="AL98" s="82" t="s">
        <v>1845</v>
      </c>
      <c r="AM98" s="79" t="s">
        <v>1959</v>
      </c>
      <c r="AN98" s="79" t="b">
        <v>0</v>
      </c>
      <c r="AO98" s="82" t="s">
        <v>1845</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v>1</v>
      </c>
      <c r="BE98" s="49">
        <v>4.166666666666667</v>
      </c>
      <c r="BF98" s="48">
        <v>0</v>
      </c>
      <c r="BG98" s="49">
        <v>0</v>
      </c>
      <c r="BH98" s="48">
        <v>0</v>
      </c>
      <c r="BI98" s="49">
        <v>0</v>
      </c>
      <c r="BJ98" s="48">
        <v>23</v>
      </c>
      <c r="BK98" s="49">
        <v>95.83333333333333</v>
      </c>
      <c r="BL98" s="48">
        <v>24</v>
      </c>
    </row>
    <row r="99" spans="1:64" ht="15">
      <c r="A99" s="64" t="s">
        <v>300</v>
      </c>
      <c r="B99" s="64" t="s">
        <v>444</v>
      </c>
      <c r="C99" s="65"/>
      <c r="D99" s="66"/>
      <c r="E99" s="67"/>
      <c r="F99" s="68"/>
      <c r="G99" s="65"/>
      <c r="H99" s="69"/>
      <c r="I99" s="70"/>
      <c r="J99" s="70"/>
      <c r="K99" s="34" t="s">
        <v>65</v>
      </c>
      <c r="L99" s="77">
        <v>128</v>
      </c>
      <c r="M99" s="77"/>
      <c r="N99" s="72"/>
      <c r="O99" s="79" t="s">
        <v>495</v>
      </c>
      <c r="P99" s="81">
        <v>43684.54238425926</v>
      </c>
      <c r="Q99" s="79" t="s">
        <v>559</v>
      </c>
      <c r="R99" s="79"/>
      <c r="S99" s="79"/>
      <c r="T99" s="79" t="s">
        <v>925</v>
      </c>
      <c r="U99" s="84" t="s">
        <v>1046</v>
      </c>
      <c r="V99" s="84" t="s">
        <v>1046</v>
      </c>
      <c r="W99" s="81">
        <v>43684.54238425926</v>
      </c>
      <c r="X99" s="84" t="s">
        <v>1381</v>
      </c>
      <c r="Y99" s="79"/>
      <c r="Z99" s="79"/>
      <c r="AA99" s="82" t="s">
        <v>1702</v>
      </c>
      <c r="AB99" s="79"/>
      <c r="AC99" s="79" t="b">
        <v>0</v>
      </c>
      <c r="AD99" s="79">
        <v>1</v>
      </c>
      <c r="AE99" s="82" t="s">
        <v>1938</v>
      </c>
      <c r="AF99" s="79" t="b">
        <v>0</v>
      </c>
      <c r="AG99" s="79" t="s">
        <v>1948</v>
      </c>
      <c r="AH99" s="79"/>
      <c r="AI99" s="82" t="s">
        <v>1938</v>
      </c>
      <c r="AJ99" s="79" t="b">
        <v>0</v>
      </c>
      <c r="AK99" s="79">
        <v>1</v>
      </c>
      <c r="AL99" s="82" t="s">
        <v>1938</v>
      </c>
      <c r="AM99" s="79" t="s">
        <v>1973</v>
      </c>
      <c r="AN99" s="79" t="b">
        <v>0</v>
      </c>
      <c r="AO99" s="82" t="s">
        <v>1702</v>
      </c>
      <c r="AP99" s="79" t="s">
        <v>176</v>
      </c>
      <c r="AQ99" s="79">
        <v>0</v>
      </c>
      <c r="AR99" s="79">
        <v>0</v>
      </c>
      <c r="AS99" s="79"/>
      <c r="AT99" s="79"/>
      <c r="AU99" s="79"/>
      <c r="AV99" s="79"/>
      <c r="AW99" s="79"/>
      <c r="AX99" s="79"/>
      <c r="AY99" s="79"/>
      <c r="AZ99" s="79"/>
      <c r="BA99">
        <v>1</v>
      </c>
      <c r="BB99" s="78" t="str">
        <f>REPLACE(INDEX(GroupVertices[Group],MATCH(Edges25[[#This Row],[Vertex 1]],GroupVertices[Vertex],0)),1,1,"")</f>
        <v>19</v>
      </c>
      <c r="BC99" s="78" t="str">
        <f>REPLACE(INDEX(GroupVertices[Group],MATCH(Edges25[[#This Row],[Vertex 2]],GroupVertices[Vertex],0)),1,1,"")</f>
        <v>19</v>
      </c>
      <c r="BD99" s="48">
        <v>2</v>
      </c>
      <c r="BE99" s="49">
        <v>5.714285714285714</v>
      </c>
      <c r="BF99" s="48">
        <v>0</v>
      </c>
      <c r="BG99" s="49">
        <v>0</v>
      </c>
      <c r="BH99" s="48">
        <v>0</v>
      </c>
      <c r="BI99" s="49">
        <v>0</v>
      </c>
      <c r="BJ99" s="48">
        <v>33</v>
      </c>
      <c r="BK99" s="49">
        <v>94.28571428571429</v>
      </c>
      <c r="BL99" s="48">
        <v>35</v>
      </c>
    </row>
    <row r="100" spans="1:64" ht="15">
      <c r="A100" s="64" t="s">
        <v>301</v>
      </c>
      <c r="B100" s="64" t="s">
        <v>301</v>
      </c>
      <c r="C100" s="65"/>
      <c r="D100" s="66"/>
      <c r="E100" s="67"/>
      <c r="F100" s="68"/>
      <c r="G100" s="65"/>
      <c r="H100" s="69"/>
      <c r="I100" s="70"/>
      <c r="J100" s="70"/>
      <c r="K100" s="34" t="s">
        <v>65</v>
      </c>
      <c r="L100" s="77">
        <v>129</v>
      </c>
      <c r="M100" s="77"/>
      <c r="N100" s="72"/>
      <c r="O100" s="79" t="s">
        <v>176</v>
      </c>
      <c r="P100" s="81">
        <v>43684.54277777778</v>
      </c>
      <c r="Q100" s="79" t="s">
        <v>560</v>
      </c>
      <c r="R100" s="79" t="s">
        <v>753</v>
      </c>
      <c r="S100" s="79" t="s">
        <v>845</v>
      </c>
      <c r="T100" s="79" t="s">
        <v>928</v>
      </c>
      <c r="U100" s="84" t="s">
        <v>1047</v>
      </c>
      <c r="V100" s="84" t="s">
        <v>1047</v>
      </c>
      <c r="W100" s="81">
        <v>43684.54277777778</v>
      </c>
      <c r="X100" s="84" t="s">
        <v>1382</v>
      </c>
      <c r="Y100" s="79"/>
      <c r="Z100" s="79"/>
      <c r="AA100" s="82" t="s">
        <v>1703</v>
      </c>
      <c r="AB100" s="79"/>
      <c r="AC100" s="79" t="b">
        <v>0</v>
      </c>
      <c r="AD100" s="79">
        <v>0</v>
      </c>
      <c r="AE100" s="82" t="s">
        <v>1938</v>
      </c>
      <c r="AF100" s="79" t="b">
        <v>0</v>
      </c>
      <c r="AG100" s="79" t="s">
        <v>1948</v>
      </c>
      <c r="AH100" s="79"/>
      <c r="AI100" s="82" t="s">
        <v>1938</v>
      </c>
      <c r="AJ100" s="79" t="b">
        <v>0</v>
      </c>
      <c r="AK100" s="79">
        <v>0</v>
      </c>
      <c r="AL100" s="82" t="s">
        <v>1938</v>
      </c>
      <c r="AM100" s="79" t="s">
        <v>1962</v>
      </c>
      <c r="AN100" s="79" t="b">
        <v>0</v>
      </c>
      <c r="AO100" s="82" t="s">
        <v>1703</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3</v>
      </c>
      <c r="BC100" s="78" t="str">
        <f>REPLACE(INDEX(GroupVertices[Group],MATCH(Edges25[[#This Row],[Vertex 2]],GroupVertices[Vertex],0)),1,1,"")</f>
        <v>3</v>
      </c>
      <c r="BD100" s="48">
        <v>1</v>
      </c>
      <c r="BE100" s="49">
        <v>2.5</v>
      </c>
      <c r="BF100" s="48">
        <v>1</v>
      </c>
      <c r="BG100" s="49">
        <v>2.5</v>
      </c>
      <c r="BH100" s="48">
        <v>0</v>
      </c>
      <c r="BI100" s="49">
        <v>0</v>
      </c>
      <c r="BJ100" s="48">
        <v>38</v>
      </c>
      <c r="BK100" s="49">
        <v>95</v>
      </c>
      <c r="BL100" s="48">
        <v>40</v>
      </c>
    </row>
    <row r="101" spans="1:64" ht="15">
      <c r="A101" s="64" t="s">
        <v>302</v>
      </c>
      <c r="B101" s="64" t="s">
        <v>300</v>
      </c>
      <c r="C101" s="65"/>
      <c r="D101" s="66"/>
      <c r="E101" s="67"/>
      <c r="F101" s="68"/>
      <c r="G101" s="65"/>
      <c r="H101" s="69"/>
      <c r="I101" s="70"/>
      <c r="J101" s="70"/>
      <c r="K101" s="34" t="s">
        <v>65</v>
      </c>
      <c r="L101" s="77">
        <v>130</v>
      </c>
      <c r="M101" s="77"/>
      <c r="N101" s="72"/>
      <c r="O101" s="79" t="s">
        <v>495</v>
      </c>
      <c r="P101" s="81">
        <v>43684.55028935185</v>
      </c>
      <c r="Q101" s="79" t="s">
        <v>561</v>
      </c>
      <c r="R101" s="79"/>
      <c r="S101" s="79"/>
      <c r="T101" s="79"/>
      <c r="U101" s="79"/>
      <c r="V101" s="84" t="s">
        <v>1183</v>
      </c>
      <c r="W101" s="81">
        <v>43684.55028935185</v>
      </c>
      <c r="X101" s="84" t="s">
        <v>1383</v>
      </c>
      <c r="Y101" s="79"/>
      <c r="Z101" s="79"/>
      <c r="AA101" s="82" t="s">
        <v>1704</v>
      </c>
      <c r="AB101" s="79"/>
      <c r="AC101" s="79" t="b">
        <v>0</v>
      </c>
      <c r="AD101" s="79">
        <v>0</v>
      </c>
      <c r="AE101" s="82" t="s">
        <v>1938</v>
      </c>
      <c r="AF101" s="79" t="b">
        <v>0</v>
      </c>
      <c r="AG101" s="79" t="s">
        <v>1948</v>
      </c>
      <c r="AH101" s="79"/>
      <c r="AI101" s="82" t="s">
        <v>1938</v>
      </c>
      <c r="AJ101" s="79" t="b">
        <v>0</v>
      </c>
      <c r="AK101" s="79">
        <v>1</v>
      </c>
      <c r="AL101" s="82" t="s">
        <v>1702</v>
      </c>
      <c r="AM101" s="79" t="s">
        <v>1963</v>
      </c>
      <c r="AN101" s="79" t="b">
        <v>0</v>
      </c>
      <c r="AO101" s="82" t="s">
        <v>1702</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19</v>
      </c>
      <c r="BC101" s="78" t="str">
        <f>REPLACE(INDEX(GroupVertices[Group],MATCH(Edges25[[#This Row],[Vertex 2]],GroupVertices[Vertex],0)),1,1,"")</f>
        <v>19</v>
      </c>
      <c r="BD101" s="48">
        <v>1</v>
      </c>
      <c r="BE101" s="49">
        <v>5</v>
      </c>
      <c r="BF101" s="48">
        <v>0</v>
      </c>
      <c r="BG101" s="49">
        <v>0</v>
      </c>
      <c r="BH101" s="48">
        <v>0</v>
      </c>
      <c r="BI101" s="49">
        <v>0</v>
      </c>
      <c r="BJ101" s="48">
        <v>19</v>
      </c>
      <c r="BK101" s="49">
        <v>95</v>
      </c>
      <c r="BL101" s="48">
        <v>20</v>
      </c>
    </row>
    <row r="102" spans="1:64" ht="15">
      <c r="A102" s="64" t="s">
        <v>303</v>
      </c>
      <c r="B102" s="64" t="s">
        <v>399</v>
      </c>
      <c r="C102" s="65"/>
      <c r="D102" s="66"/>
      <c r="E102" s="67"/>
      <c r="F102" s="68"/>
      <c r="G102" s="65"/>
      <c r="H102" s="69"/>
      <c r="I102" s="70"/>
      <c r="J102" s="70"/>
      <c r="K102" s="34" t="s">
        <v>65</v>
      </c>
      <c r="L102" s="77">
        <v>131</v>
      </c>
      <c r="M102" s="77"/>
      <c r="N102" s="72"/>
      <c r="O102" s="79" t="s">
        <v>495</v>
      </c>
      <c r="P102" s="81">
        <v>43684.56332175926</v>
      </c>
      <c r="Q102" s="79" t="s">
        <v>562</v>
      </c>
      <c r="R102" s="79"/>
      <c r="S102" s="79"/>
      <c r="T102" s="79"/>
      <c r="U102" s="79"/>
      <c r="V102" s="84" t="s">
        <v>1184</v>
      </c>
      <c r="W102" s="81">
        <v>43684.56332175926</v>
      </c>
      <c r="X102" s="84" t="s">
        <v>1384</v>
      </c>
      <c r="Y102" s="79"/>
      <c r="Z102" s="79"/>
      <c r="AA102" s="82" t="s">
        <v>1705</v>
      </c>
      <c r="AB102" s="79"/>
      <c r="AC102" s="79" t="b">
        <v>0</v>
      </c>
      <c r="AD102" s="79">
        <v>0</v>
      </c>
      <c r="AE102" s="82" t="s">
        <v>1938</v>
      </c>
      <c r="AF102" s="79" t="b">
        <v>0</v>
      </c>
      <c r="AG102" s="79" t="s">
        <v>1948</v>
      </c>
      <c r="AH102" s="79"/>
      <c r="AI102" s="82" t="s">
        <v>1938</v>
      </c>
      <c r="AJ102" s="79" t="b">
        <v>0</v>
      </c>
      <c r="AK102" s="79">
        <v>3</v>
      </c>
      <c r="AL102" s="82" t="s">
        <v>1845</v>
      </c>
      <c r="AM102" s="79" t="s">
        <v>1961</v>
      </c>
      <c r="AN102" s="79" t="b">
        <v>0</v>
      </c>
      <c r="AO102" s="82" t="s">
        <v>1845</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4</v>
      </c>
      <c r="BC102" s="78" t="str">
        <f>REPLACE(INDEX(GroupVertices[Group],MATCH(Edges25[[#This Row],[Vertex 2]],GroupVertices[Vertex],0)),1,1,"")</f>
        <v>4</v>
      </c>
      <c r="BD102" s="48">
        <v>1</v>
      </c>
      <c r="BE102" s="49">
        <v>4.166666666666667</v>
      </c>
      <c r="BF102" s="48">
        <v>0</v>
      </c>
      <c r="BG102" s="49">
        <v>0</v>
      </c>
      <c r="BH102" s="48">
        <v>0</v>
      </c>
      <c r="BI102" s="49">
        <v>0</v>
      </c>
      <c r="BJ102" s="48">
        <v>23</v>
      </c>
      <c r="BK102" s="49">
        <v>95.83333333333333</v>
      </c>
      <c r="BL102" s="48">
        <v>24</v>
      </c>
    </row>
    <row r="103" spans="1:64" ht="15">
      <c r="A103" s="64" t="s">
        <v>304</v>
      </c>
      <c r="B103" s="64" t="s">
        <v>304</v>
      </c>
      <c r="C103" s="65"/>
      <c r="D103" s="66"/>
      <c r="E103" s="67"/>
      <c r="F103" s="68"/>
      <c r="G103" s="65"/>
      <c r="H103" s="69"/>
      <c r="I103" s="70"/>
      <c r="J103" s="70"/>
      <c r="K103" s="34" t="s">
        <v>65</v>
      </c>
      <c r="L103" s="77">
        <v>132</v>
      </c>
      <c r="M103" s="77"/>
      <c r="N103" s="72"/>
      <c r="O103" s="79" t="s">
        <v>176</v>
      </c>
      <c r="P103" s="81">
        <v>43684.53716435185</v>
      </c>
      <c r="Q103" s="79" t="s">
        <v>563</v>
      </c>
      <c r="R103" s="84" t="s">
        <v>754</v>
      </c>
      <c r="S103" s="79" t="s">
        <v>841</v>
      </c>
      <c r="T103" s="79" t="s">
        <v>893</v>
      </c>
      <c r="U103" s="79"/>
      <c r="V103" s="84" t="s">
        <v>1185</v>
      </c>
      <c r="W103" s="81">
        <v>43684.53716435185</v>
      </c>
      <c r="X103" s="84" t="s">
        <v>1385</v>
      </c>
      <c r="Y103" s="79"/>
      <c r="Z103" s="79"/>
      <c r="AA103" s="82" t="s">
        <v>1706</v>
      </c>
      <c r="AB103" s="79"/>
      <c r="AC103" s="79" t="b">
        <v>0</v>
      </c>
      <c r="AD103" s="79">
        <v>0</v>
      </c>
      <c r="AE103" s="82" t="s">
        <v>1938</v>
      </c>
      <c r="AF103" s="79" t="b">
        <v>1</v>
      </c>
      <c r="AG103" s="79" t="s">
        <v>1948</v>
      </c>
      <c r="AH103" s="79"/>
      <c r="AI103" s="82" t="s">
        <v>1845</v>
      </c>
      <c r="AJ103" s="79" t="b">
        <v>0</v>
      </c>
      <c r="AK103" s="79">
        <v>0</v>
      </c>
      <c r="AL103" s="82" t="s">
        <v>1938</v>
      </c>
      <c r="AM103" s="79" t="s">
        <v>1959</v>
      </c>
      <c r="AN103" s="79" t="b">
        <v>0</v>
      </c>
      <c r="AO103" s="82" t="s">
        <v>1706</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4</v>
      </c>
      <c r="BC103" s="78" t="str">
        <f>REPLACE(INDEX(GroupVertices[Group],MATCH(Edges25[[#This Row],[Vertex 2]],GroupVertices[Vertex],0)),1,1,"")</f>
        <v>4</v>
      </c>
      <c r="BD103" s="48">
        <v>1</v>
      </c>
      <c r="BE103" s="49">
        <v>9.090909090909092</v>
      </c>
      <c r="BF103" s="48">
        <v>0</v>
      </c>
      <c r="BG103" s="49">
        <v>0</v>
      </c>
      <c r="BH103" s="48">
        <v>0</v>
      </c>
      <c r="BI103" s="49">
        <v>0</v>
      </c>
      <c r="BJ103" s="48">
        <v>10</v>
      </c>
      <c r="BK103" s="49">
        <v>90.9090909090909</v>
      </c>
      <c r="BL103" s="48">
        <v>11</v>
      </c>
    </row>
    <row r="104" spans="1:64" ht="15">
      <c r="A104" s="64" t="s">
        <v>304</v>
      </c>
      <c r="B104" s="64" t="s">
        <v>398</v>
      </c>
      <c r="C104" s="65"/>
      <c r="D104" s="66"/>
      <c r="E104" s="67"/>
      <c r="F104" s="68"/>
      <c r="G104" s="65"/>
      <c r="H104" s="69"/>
      <c r="I104" s="70"/>
      <c r="J104" s="70"/>
      <c r="K104" s="34" t="s">
        <v>65</v>
      </c>
      <c r="L104" s="77">
        <v>133</v>
      </c>
      <c r="M104" s="77"/>
      <c r="N104" s="72"/>
      <c r="O104" s="79" t="s">
        <v>495</v>
      </c>
      <c r="P104" s="81">
        <v>43684.654965277776</v>
      </c>
      <c r="Q104" s="79" t="s">
        <v>564</v>
      </c>
      <c r="R104" s="79"/>
      <c r="S104" s="79"/>
      <c r="T104" s="79"/>
      <c r="U104" s="79"/>
      <c r="V104" s="84" t="s">
        <v>1185</v>
      </c>
      <c r="W104" s="81">
        <v>43684.654965277776</v>
      </c>
      <c r="X104" s="84" t="s">
        <v>1386</v>
      </c>
      <c r="Y104" s="79"/>
      <c r="Z104" s="79"/>
      <c r="AA104" s="82" t="s">
        <v>1707</v>
      </c>
      <c r="AB104" s="79"/>
      <c r="AC104" s="79" t="b">
        <v>0</v>
      </c>
      <c r="AD104" s="79">
        <v>0</v>
      </c>
      <c r="AE104" s="82" t="s">
        <v>1938</v>
      </c>
      <c r="AF104" s="79" t="b">
        <v>1</v>
      </c>
      <c r="AG104" s="79" t="s">
        <v>1948</v>
      </c>
      <c r="AH104" s="79"/>
      <c r="AI104" s="82" t="s">
        <v>1845</v>
      </c>
      <c r="AJ104" s="79" t="b">
        <v>0</v>
      </c>
      <c r="AK104" s="79">
        <v>4</v>
      </c>
      <c r="AL104" s="82" t="s">
        <v>1847</v>
      </c>
      <c r="AM104" s="79" t="s">
        <v>1959</v>
      </c>
      <c r="AN104" s="79" t="b">
        <v>0</v>
      </c>
      <c r="AO104" s="82" t="s">
        <v>1847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4</v>
      </c>
      <c r="BC104" s="78" t="str">
        <f>REPLACE(INDEX(GroupVertices[Group],MATCH(Edges25[[#This Row],[Vertex 2]],GroupVertices[Vertex],0)),1,1,"")</f>
        <v>4</v>
      </c>
      <c r="BD104" s="48">
        <v>0</v>
      </c>
      <c r="BE104" s="49">
        <v>0</v>
      </c>
      <c r="BF104" s="48">
        <v>2</v>
      </c>
      <c r="BG104" s="49">
        <v>7.6923076923076925</v>
      </c>
      <c r="BH104" s="48">
        <v>0</v>
      </c>
      <c r="BI104" s="49">
        <v>0</v>
      </c>
      <c r="BJ104" s="48">
        <v>24</v>
      </c>
      <c r="BK104" s="49">
        <v>92.3076923076923</v>
      </c>
      <c r="BL104" s="48">
        <v>26</v>
      </c>
    </row>
    <row r="105" spans="1:64" ht="15">
      <c r="A105" s="64" t="s">
        <v>305</v>
      </c>
      <c r="B105" s="64" t="s">
        <v>445</v>
      </c>
      <c r="C105" s="65"/>
      <c r="D105" s="66"/>
      <c r="E105" s="67"/>
      <c r="F105" s="68"/>
      <c r="G105" s="65"/>
      <c r="H105" s="69"/>
      <c r="I105" s="70"/>
      <c r="J105" s="70"/>
      <c r="K105" s="34" t="s">
        <v>65</v>
      </c>
      <c r="L105" s="77">
        <v>134</v>
      </c>
      <c r="M105" s="77"/>
      <c r="N105" s="72"/>
      <c r="O105" s="79" t="s">
        <v>495</v>
      </c>
      <c r="P105" s="81">
        <v>43684.6691087963</v>
      </c>
      <c r="Q105" s="79" t="s">
        <v>565</v>
      </c>
      <c r="R105" s="79"/>
      <c r="S105" s="79"/>
      <c r="T105" s="79"/>
      <c r="U105" s="79"/>
      <c r="V105" s="84" t="s">
        <v>1186</v>
      </c>
      <c r="W105" s="81">
        <v>43684.6691087963</v>
      </c>
      <c r="X105" s="84" t="s">
        <v>1387</v>
      </c>
      <c r="Y105" s="79"/>
      <c r="Z105" s="79"/>
      <c r="AA105" s="82" t="s">
        <v>1708</v>
      </c>
      <c r="AB105" s="79"/>
      <c r="AC105" s="79" t="b">
        <v>0</v>
      </c>
      <c r="AD105" s="79">
        <v>0</v>
      </c>
      <c r="AE105" s="82" t="s">
        <v>1938</v>
      </c>
      <c r="AF105" s="79" t="b">
        <v>0</v>
      </c>
      <c r="AG105" s="79" t="s">
        <v>1948</v>
      </c>
      <c r="AH105" s="79"/>
      <c r="AI105" s="82" t="s">
        <v>1938</v>
      </c>
      <c r="AJ105" s="79" t="b">
        <v>0</v>
      </c>
      <c r="AK105" s="79">
        <v>2</v>
      </c>
      <c r="AL105" s="82" t="s">
        <v>1812</v>
      </c>
      <c r="AM105" s="79" t="s">
        <v>1961</v>
      </c>
      <c r="AN105" s="79" t="b">
        <v>0</v>
      </c>
      <c r="AO105" s="82" t="s">
        <v>1812</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5</v>
      </c>
      <c r="BD105" s="48"/>
      <c r="BE105" s="49"/>
      <c r="BF105" s="48"/>
      <c r="BG105" s="49"/>
      <c r="BH105" s="48"/>
      <c r="BI105" s="49"/>
      <c r="BJ105" s="48"/>
      <c r="BK105" s="49"/>
      <c r="BL105" s="48"/>
    </row>
    <row r="106" spans="1:64" ht="15">
      <c r="A106" s="64" t="s">
        <v>306</v>
      </c>
      <c r="B106" s="64" t="s">
        <v>306</v>
      </c>
      <c r="C106" s="65"/>
      <c r="D106" s="66"/>
      <c r="E106" s="67"/>
      <c r="F106" s="68"/>
      <c r="G106" s="65"/>
      <c r="H106" s="69"/>
      <c r="I106" s="70"/>
      <c r="J106" s="70"/>
      <c r="K106" s="34" t="s">
        <v>65</v>
      </c>
      <c r="L106" s="77">
        <v>136</v>
      </c>
      <c r="M106" s="77"/>
      <c r="N106" s="72"/>
      <c r="O106" s="79" t="s">
        <v>176</v>
      </c>
      <c r="P106" s="81">
        <v>43684.668217592596</v>
      </c>
      <c r="Q106" s="79" t="s">
        <v>566</v>
      </c>
      <c r="R106" s="84" t="s">
        <v>755</v>
      </c>
      <c r="S106" s="79" t="s">
        <v>846</v>
      </c>
      <c r="T106" s="79" t="s">
        <v>929</v>
      </c>
      <c r="U106" s="79"/>
      <c r="V106" s="84" t="s">
        <v>1187</v>
      </c>
      <c r="W106" s="81">
        <v>43684.668217592596</v>
      </c>
      <c r="X106" s="84" t="s">
        <v>1388</v>
      </c>
      <c r="Y106" s="79"/>
      <c r="Z106" s="79"/>
      <c r="AA106" s="82" t="s">
        <v>1709</v>
      </c>
      <c r="AB106" s="79"/>
      <c r="AC106" s="79" t="b">
        <v>0</v>
      </c>
      <c r="AD106" s="79">
        <v>2</v>
      </c>
      <c r="AE106" s="82" t="s">
        <v>1938</v>
      </c>
      <c r="AF106" s="79" t="b">
        <v>0</v>
      </c>
      <c r="AG106" s="79" t="s">
        <v>1948</v>
      </c>
      <c r="AH106" s="79"/>
      <c r="AI106" s="82" t="s">
        <v>1938</v>
      </c>
      <c r="AJ106" s="79" t="b">
        <v>0</v>
      </c>
      <c r="AK106" s="79">
        <v>1</v>
      </c>
      <c r="AL106" s="82" t="s">
        <v>1938</v>
      </c>
      <c r="AM106" s="79" t="s">
        <v>1964</v>
      </c>
      <c r="AN106" s="79" t="b">
        <v>0</v>
      </c>
      <c r="AO106" s="82" t="s">
        <v>1709</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41</v>
      </c>
      <c r="BC106" s="78" t="str">
        <f>REPLACE(INDEX(GroupVertices[Group],MATCH(Edges25[[#This Row],[Vertex 2]],GroupVertices[Vertex],0)),1,1,"")</f>
        <v>41</v>
      </c>
      <c r="BD106" s="48">
        <v>3</v>
      </c>
      <c r="BE106" s="49">
        <v>10.714285714285714</v>
      </c>
      <c r="BF106" s="48">
        <v>0</v>
      </c>
      <c r="BG106" s="49">
        <v>0</v>
      </c>
      <c r="BH106" s="48">
        <v>0</v>
      </c>
      <c r="BI106" s="49">
        <v>0</v>
      </c>
      <c r="BJ106" s="48">
        <v>25</v>
      </c>
      <c r="BK106" s="49">
        <v>89.28571428571429</v>
      </c>
      <c r="BL106" s="48">
        <v>28</v>
      </c>
    </row>
    <row r="107" spans="1:64" ht="15">
      <c r="A107" s="64" t="s">
        <v>307</v>
      </c>
      <c r="B107" s="64" t="s">
        <v>306</v>
      </c>
      <c r="C107" s="65"/>
      <c r="D107" s="66"/>
      <c r="E107" s="67"/>
      <c r="F107" s="68"/>
      <c r="G107" s="65"/>
      <c r="H107" s="69"/>
      <c r="I107" s="70"/>
      <c r="J107" s="70"/>
      <c r="K107" s="34" t="s">
        <v>65</v>
      </c>
      <c r="L107" s="77">
        <v>137</v>
      </c>
      <c r="M107" s="77"/>
      <c r="N107" s="72"/>
      <c r="O107" s="79" t="s">
        <v>495</v>
      </c>
      <c r="P107" s="81">
        <v>43684.672268518516</v>
      </c>
      <c r="Q107" s="79" t="s">
        <v>567</v>
      </c>
      <c r="R107" s="79"/>
      <c r="S107" s="79"/>
      <c r="T107" s="79" t="s">
        <v>930</v>
      </c>
      <c r="U107" s="79"/>
      <c r="V107" s="84" t="s">
        <v>1188</v>
      </c>
      <c r="W107" s="81">
        <v>43684.672268518516</v>
      </c>
      <c r="X107" s="84" t="s">
        <v>1389</v>
      </c>
      <c r="Y107" s="79"/>
      <c r="Z107" s="79"/>
      <c r="AA107" s="82" t="s">
        <v>1710</v>
      </c>
      <c r="AB107" s="79"/>
      <c r="AC107" s="79" t="b">
        <v>0</v>
      </c>
      <c r="AD107" s="79">
        <v>0</v>
      </c>
      <c r="AE107" s="82" t="s">
        <v>1938</v>
      </c>
      <c r="AF107" s="79" t="b">
        <v>0</v>
      </c>
      <c r="AG107" s="79" t="s">
        <v>1948</v>
      </c>
      <c r="AH107" s="79"/>
      <c r="AI107" s="82" t="s">
        <v>1938</v>
      </c>
      <c r="AJ107" s="79" t="b">
        <v>0</v>
      </c>
      <c r="AK107" s="79">
        <v>1</v>
      </c>
      <c r="AL107" s="82" t="s">
        <v>1709</v>
      </c>
      <c r="AM107" s="79" t="s">
        <v>1959</v>
      </c>
      <c r="AN107" s="79" t="b">
        <v>0</v>
      </c>
      <c r="AO107" s="82" t="s">
        <v>1709</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41</v>
      </c>
      <c r="BC107" s="78" t="str">
        <f>REPLACE(INDEX(GroupVertices[Group],MATCH(Edges25[[#This Row],[Vertex 2]],GroupVertices[Vertex],0)),1,1,"")</f>
        <v>41</v>
      </c>
      <c r="BD107" s="48">
        <v>2</v>
      </c>
      <c r="BE107" s="49">
        <v>8.695652173913043</v>
      </c>
      <c r="BF107" s="48">
        <v>0</v>
      </c>
      <c r="BG107" s="49">
        <v>0</v>
      </c>
      <c r="BH107" s="48">
        <v>0</v>
      </c>
      <c r="BI107" s="49">
        <v>0</v>
      </c>
      <c r="BJ107" s="48">
        <v>21</v>
      </c>
      <c r="BK107" s="49">
        <v>91.30434782608695</v>
      </c>
      <c r="BL107" s="48">
        <v>23</v>
      </c>
    </row>
    <row r="108" spans="1:64" ht="15">
      <c r="A108" s="64" t="s">
        <v>308</v>
      </c>
      <c r="B108" s="64" t="s">
        <v>353</v>
      </c>
      <c r="C108" s="65"/>
      <c r="D108" s="66"/>
      <c r="E108" s="67"/>
      <c r="F108" s="68"/>
      <c r="G108" s="65"/>
      <c r="H108" s="69"/>
      <c r="I108" s="70"/>
      <c r="J108" s="70"/>
      <c r="K108" s="34" t="s">
        <v>65</v>
      </c>
      <c r="L108" s="77">
        <v>138</v>
      </c>
      <c r="M108" s="77"/>
      <c r="N108" s="72"/>
      <c r="O108" s="79" t="s">
        <v>495</v>
      </c>
      <c r="P108" s="81">
        <v>43684.70195601852</v>
      </c>
      <c r="Q108" s="79" t="s">
        <v>568</v>
      </c>
      <c r="R108" s="79"/>
      <c r="S108" s="79"/>
      <c r="T108" s="79"/>
      <c r="U108" s="79"/>
      <c r="V108" s="84" t="s">
        <v>1189</v>
      </c>
      <c r="W108" s="81">
        <v>43684.70195601852</v>
      </c>
      <c r="X108" s="84" t="s">
        <v>1390</v>
      </c>
      <c r="Y108" s="79"/>
      <c r="Z108" s="79"/>
      <c r="AA108" s="82" t="s">
        <v>1711</v>
      </c>
      <c r="AB108" s="79"/>
      <c r="AC108" s="79" t="b">
        <v>0</v>
      </c>
      <c r="AD108" s="79">
        <v>0</v>
      </c>
      <c r="AE108" s="82" t="s">
        <v>1938</v>
      </c>
      <c r="AF108" s="79" t="b">
        <v>0</v>
      </c>
      <c r="AG108" s="79" t="s">
        <v>1948</v>
      </c>
      <c r="AH108" s="79"/>
      <c r="AI108" s="82" t="s">
        <v>1938</v>
      </c>
      <c r="AJ108" s="79" t="b">
        <v>0</v>
      </c>
      <c r="AK108" s="79">
        <v>2</v>
      </c>
      <c r="AL108" s="82" t="s">
        <v>1858</v>
      </c>
      <c r="AM108" s="79" t="s">
        <v>1959</v>
      </c>
      <c r="AN108" s="79" t="b">
        <v>0</v>
      </c>
      <c r="AO108" s="82" t="s">
        <v>1858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1</v>
      </c>
      <c r="BG108" s="49">
        <v>5.882352941176471</v>
      </c>
      <c r="BH108" s="48">
        <v>0</v>
      </c>
      <c r="BI108" s="49">
        <v>0</v>
      </c>
      <c r="BJ108" s="48">
        <v>16</v>
      </c>
      <c r="BK108" s="49">
        <v>94.11764705882354</v>
      </c>
      <c r="BL108" s="48">
        <v>17</v>
      </c>
    </row>
    <row r="109" spans="1:64" ht="15">
      <c r="A109" s="64" t="s">
        <v>309</v>
      </c>
      <c r="B109" s="64" t="s">
        <v>398</v>
      </c>
      <c r="C109" s="65"/>
      <c r="D109" s="66"/>
      <c r="E109" s="67"/>
      <c r="F109" s="68"/>
      <c r="G109" s="65"/>
      <c r="H109" s="69"/>
      <c r="I109" s="70"/>
      <c r="J109" s="70"/>
      <c r="K109" s="34" t="s">
        <v>65</v>
      </c>
      <c r="L109" s="77">
        <v>139</v>
      </c>
      <c r="M109" s="77"/>
      <c r="N109" s="72"/>
      <c r="O109" s="79" t="s">
        <v>495</v>
      </c>
      <c r="P109" s="81">
        <v>43684.772002314814</v>
      </c>
      <c r="Q109" s="79" t="s">
        <v>564</v>
      </c>
      <c r="R109" s="79"/>
      <c r="S109" s="79"/>
      <c r="T109" s="79"/>
      <c r="U109" s="79"/>
      <c r="V109" s="84" t="s">
        <v>1190</v>
      </c>
      <c r="W109" s="81">
        <v>43684.772002314814</v>
      </c>
      <c r="X109" s="84" t="s">
        <v>1391</v>
      </c>
      <c r="Y109" s="79"/>
      <c r="Z109" s="79"/>
      <c r="AA109" s="82" t="s">
        <v>1712</v>
      </c>
      <c r="AB109" s="79"/>
      <c r="AC109" s="79" t="b">
        <v>0</v>
      </c>
      <c r="AD109" s="79">
        <v>0</v>
      </c>
      <c r="AE109" s="82" t="s">
        <v>1938</v>
      </c>
      <c r="AF109" s="79" t="b">
        <v>1</v>
      </c>
      <c r="AG109" s="79" t="s">
        <v>1948</v>
      </c>
      <c r="AH109" s="79"/>
      <c r="AI109" s="82" t="s">
        <v>1845</v>
      </c>
      <c r="AJ109" s="79" t="b">
        <v>0</v>
      </c>
      <c r="AK109" s="79">
        <v>4</v>
      </c>
      <c r="AL109" s="82" t="s">
        <v>1847</v>
      </c>
      <c r="AM109" s="79" t="s">
        <v>1963</v>
      </c>
      <c r="AN109" s="79" t="b">
        <v>0</v>
      </c>
      <c r="AO109" s="82" t="s">
        <v>1847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4</v>
      </c>
      <c r="BC109" s="78" t="str">
        <f>REPLACE(INDEX(GroupVertices[Group],MATCH(Edges25[[#This Row],[Vertex 2]],GroupVertices[Vertex],0)),1,1,"")</f>
        <v>4</v>
      </c>
      <c r="BD109" s="48">
        <v>0</v>
      </c>
      <c r="BE109" s="49">
        <v>0</v>
      </c>
      <c r="BF109" s="48">
        <v>2</v>
      </c>
      <c r="BG109" s="49">
        <v>7.6923076923076925</v>
      </c>
      <c r="BH109" s="48">
        <v>0</v>
      </c>
      <c r="BI109" s="49">
        <v>0</v>
      </c>
      <c r="BJ109" s="48">
        <v>24</v>
      </c>
      <c r="BK109" s="49">
        <v>92.3076923076923</v>
      </c>
      <c r="BL109" s="48">
        <v>26</v>
      </c>
    </row>
    <row r="110" spans="1:64" ht="15">
      <c r="A110" s="64" t="s">
        <v>310</v>
      </c>
      <c r="B110" s="64" t="s">
        <v>400</v>
      </c>
      <c r="C110" s="65"/>
      <c r="D110" s="66"/>
      <c r="E110" s="67"/>
      <c r="F110" s="68"/>
      <c r="G110" s="65"/>
      <c r="H110" s="69"/>
      <c r="I110" s="70"/>
      <c r="J110" s="70"/>
      <c r="K110" s="34" t="s">
        <v>65</v>
      </c>
      <c r="L110" s="77">
        <v>140</v>
      </c>
      <c r="M110" s="77"/>
      <c r="N110" s="72"/>
      <c r="O110" s="79" t="s">
        <v>495</v>
      </c>
      <c r="P110" s="81">
        <v>43684.775046296294</v>
      </c>
      <c r="Q110" s="79" t="s">
        <v>569</v>
      </c>
      <c r="R110" s="79"/>
      <c r="S110" s="79"/>
      <c r="T110" s="79" t="s">
        <v>893</v>
      </c>
      <c r="U110" s="79"/>
      <c r="V110" s="84" t="s">
        <v>1191</v>
      </c>
      <c r="W110" s="81">
        <v>43684.775046296294</v>
      </c>
      <c r="X110" s="84" t="s">
        <v>1392</v>
      </c>
      <c r="Y110" s="79"/>
      <c r="Z110" s="79"/>
      <c r="AA110" s="82" t="s">
        <v>1713</v>
      </c>
      <c r="AB110" s="79"/>
      <c r="AC110" s="79" t="b">
        <v>0</v>
      </c>
      <c r="AD110" s="79">
        <v>0</v>
      </c>
      <c r="AE110" s="82" t="s">
        <v>1938</v>
      </c>
      <c r="AF110" s="79" t="b">
        <v>0</v>
      </c>
      <c r="AG110" s="79" t="s">
        <v>1948</v>
      </c>
      <c r="AH110" s="79"/>
      <c r="AI110" s="82" t="s">
        <v>1938</v>
      </c>
      <c r="AJ110" s="79" t="b">
        <v>0</v>
      </c>
      <c r="AK110" s="79">
        <v>30</v>
      </c>
      <c r="AL110" s="82" t="s">
        <v>1848</v>
      </c>
      <c r="AM110" s="79" t="s">
        <v>1961</v>
      </c>
      <c r="AN110" s="79" t="b">
        <v>0</v>
      </c>
      <c r="AO110" s="82" t="s">
        <v>1848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311</v>
      </c>
      <c r="B111" s="64" t="s">
        <v>399</v>
      </c>
      <c r="C111" s="65"/>
      <c r="D111" s="66"/>
      <c r="E111" s="67"/>
      <c r="F111" s="68"/>
      <c r="G111" s="65"/>
      <c r="H111" s="69"/>
      <c r="I111" s="70"/>
      <c r="J111" s="70"/>
      <c r="K111" s="34" t="s">
        <v>65</v>
      </c>
      <c r="L111" s="77">
        <v>141</v>
      </c>
      <c r="M111" s="77"/>
      <c r="N111" s="72"/>
      <c r="O111" s="79" t="s">
        <v>495</v>
      </c>
      <c r="P111" s="81">
        <v>43684.86623842592</v>
      </c>
      <c r="Q111" s="79" t="s">
        <v>562</v>
      </c>
      <c r="R111" s="79"/>
      <c r="S111" s="79"/>
      <c r="T111" s="79"/>
      <c r="U111" s="79"/>
      <c r="V111" s="84" t="s">
        <v>1192</v>
      </c>
      <c r="W111" s="81">
        <v>43684.86623842592</v>
      </c>
      <c r="X111" s="84" t="s">
        <v>1393</v>
      </c>
      <c r="Y111" s="79"/>
      <c r="Z111" s="79"/>
      <c r="AA111" s="82" t="s">
        <v>1714</v>
      </c>
      <c r="AB111" s="79"/>
      <c r="AC111" s="79" t="b">
        <v>0</v>
      </c>
      <c r="AD111" s="79">
        <v>0</v>
      </c>
      <c r="AE111" s="82" t="s">
        <v>1938</v>
      </c>
      <c r="AF111" s="79" t="b">
        <v>0</v>
      </c>
      <c r="AG111" s="79" t="s">
        <v>1948</v>
      </c>
      <c r="AH111" s="79"/>
      <c r="AI111" s="82" t="s">
        <v>1938</v>
      </c>
      <c r="AJ111" s="79" t="b">
        <v>0</v>
      </c>
      <c r="AK111" s="79">
        <v>3</v>
      </c>
      <c r="AL111" s="82" t="s">
        <v>1845</v>
      </c>
      <c r="AM111" s="79" t="s">
        <v>1963</v>
      </c>
      <c r="AN111" s="79" t="b">
        <v>0</v>
      </c>
      <c r="AO111" s="82" t="s">
        <v>1845</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4</v>
      </c>
      <c r="BD111" s="48">
        <v>1</v>
      </c>
      <c r="BE111" s="49">
        <v>4.166666666666667</v>
      </c>
      <c r="BF111" s="48">
        <v>0</v>
      </c>
      <c r="BG111" s="49">
        <v>0</v>
      </c>
      <c r="BH111" s="48">
        <v>0</v>
      </c>
      <c r="BI111" s="49">
        <v>0</v>
      </c>
      <c r="BJ111" s="48">
        <v>23</v>
      </c>
      <c r="BK111" s="49">
        <v>95.83333333333333</v>
      </c>
      <c r="BL111" s="48">
        <v>24</v>
      </c>
    </row>
    <row r="112" spans="1:64" ht="15">
      <c r="A112" s="64" t="s">
        <v>312</v>
      </c>
      <c r="B112" s="64" t="s">
        <v>400</v>
      </c>
      <c r="C112" s="65"/>
      <c r="D112" s="66"/>
      <c r="E112" s="67"/>
      <c r="F112" s="68"/>
      <c r="G112" s="65"/>
      <c r="H112" s="69"/>
      <c r="I112" s="70"/>
      <c r="J112" s="70"/>
      <c r="K112" s="34" t="s">
        <v>65</v>
      </c>
      <c r="L112" s="77">
        <v>142</v>
      </c>
      <c r="M112" s="77"/>
      <c r="N112" s="72"/>
      <c r="O112" s="79" t="s">
        <v>495</v>
      </c>
      <c r="P112" s="81">
        <v>43684.8984837963</v>
      </c>
      <c r="Q112" s="79" t="s">
        <v>569</v>
      </c>
      <c r="R112" s="79"/>
      <c r="S112" s="79"/>
      <c r="T112" s="79" t="s">
        <v>893</v>
      </c>
      <c r="U112" s="79"/>
      <c r="V112" s="84" t="s">
        <v>1193</v>
      </c>
      <c r="W112" s="81">
        <v>43684.8984837963</v>
      </c>
      <c r="X112" s="84" t="s">
        <v>1394</v>
      </c>
      <c r="Y112" s="79"/>
      <c r="Z112" s="79"/>
      <c r="AA112" s="82" t="s">
        <v>1715</v>
      </c>
      <c r="AB112" s="79"/>
      <c r="AC112" s="79" t="b">
        <v>0</v>
      </c>
      <c r="AD112" s="79">
        <v>0</v>
      </c>
      <c r="AE112" s="82" t="s">
        <v>1938</v>
      </c>
      <c r="AF112" s="79" t="b">
        <v>0</v>
      </c>
      <c r="AG112" s="79" t="s">
        <v>1948</v>
      </c>
      <c r="AH112" s="79"/>
      <c r="AI112" s="82" t="s">
        <v>1938</v>
      </c>
      <c r="AJ112" s="79" t="b">
        <v>0</v>
      </c>
      <c r="AK112" s="79">
        <v>30</v>
      </c>
      <c r="AL112" s="82" t="s">
        <v>1848</v>
      </c>
      <c r="AM112" s="79" t="s">
        <v>1963</v>
      </c>
      <c r="AN112" s="79" t="b">
        <v>0</v>
      </c>
      <c r="AO112" s="82" t="s">
        <v>1848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4.761904761904762</v>
      </c>
      <c r="BF112" s="48">
        <v>0</v>
      </c>
      <c r="BG112" s="49">
        <v>0</v>
      </c>
      <c r="BH112" s="48">
        <v>0</v>
      </c>
      <c r="BI112" s="49">
        <v>0</v>
      </c>
      <c r="BJ112" s="48">
        <v>20</v>
      </c>
      <c r="BK112" s="49">
        <v>95.23809523809524</v>
      </c>
      <c r="BL112" s="48">
        <v>21</v>
      </c>
    </row>
    <row r="113" spans="1:64" ht="15">
      <c r="A113" s="64" t="s">
        <v>313</v>
      </c>
      <c r="B113" s="64" t="s">
        <v>446</v>
      </c>
      <c r="C113" s="65"/>
      <c r="D113" s="66"/>
      <c r="E113" s="67"/>
      <c r="F113" s="68"/>
      <c r="G113" s="65"/>
      <c r="H113" s="69"/>
      <c r="I113" s="70"/>
      <c r="J113" s="70"/>
      <c r="K113" s="34" t="s">
        <v>65</v>
      </c>
      <c r="L113" s="77">
        <v>143</v>
      </c>
      <c r="M113" s="77"/>
      <c r="N113" s="72"/>
      <c r="O113" s="79" t="s">
        <v>495</v>
      </c>
      <c r="P113" s="81">
        <v>43684.90403935185</v>
      </c>
      <c r="Q113" s="79" t="s">
        <v>570</v>
      </c>
      <c r="R113" s="84" t="s">
        <v>756</v>
      </c>
      <c r="S113" s="79" t="s">
        <v>841</v>
      </c>
      <c r="T113" s="79" t="s">
        <v>931</v>
      </c>
      <c r="U113" s="79"/>
      <c r="V113" s="84" t="s">
        <v>1194</v>
      </c>
      <c r="W113" s="81">
        <v>43684.90403935185</v>
      </c>
      <c r="X113" s="84" t="s">
        <v>1395</v>
      </c>
      <c r="Y113" s="79"/>
      <c r="Z113" s="79"/>
      <c r="AA113" s="82" t="s">
        <v>1716</v>
      </c>
      <c r="AB113" s="79"/>
      <c r="AC113" s="79" t="b">
        <v>0</v>
      </c>
      <c r="AD113" s="79">
        <v>3</v>
      </c>
      <c r="AE113" s="82" t="s">
        <v>1938</v>
      </c>
      <c r="AF113" s="79" t="b">
        <v>1</v>
      </c>
      <c r="AG113" s="79" t="s">
        <v>1948</v>
      </c>
      <c r="AH113" s="79"/>
      <c r="AI113" s="82" t="s">
        <v>1952</v>
      </c>
      <c r="AJ113" s="79" t="b">
        <v>0</v>
      </c>
      <c r="AK113" s="79">
        <v>1</v>
      </c>
      <c r="AL113" s="82" t="s">
        <v>1938</v>
      </c>
      <c r="AM113" s="79" t="s">
        <v>1959</v>
      </c>
      <c r="AN113" s="79" t="b">
        <v>0</v>
      </c>
      <c r="AO113" s="82" t="s">
        <v>1716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11</v>
      </c>
      <c r="BC113" s="78" t="str">
        <f>REPLACE(INDEX(GroupVertices[Group],MATCH(Edges25[[#This Row],[Vertex 2]],GroupVertices[Vertex],0)),1,1,"")</f>
        <v>11</v>
      </c>
      <c r="BD113" s="48"/>
      <c r="BE113" s="49"/>
      <c r="BF113" s="48"/>
      <c r="BG113" s="49"/>
      <c r="BH113" s="48"/>
      <c r="BI113" s="49"/>
      <c r="BJ113" s="48"/>
      <c r="BK113" s="49"/>
      <c r="BL113" s="48"/>
    </row>
    <row r="114" spans="1:64" ht="15">
      <c r="A114" s="64" t="s">
        <v>314</v>
      </c>
      <c r="B114" s="64" t="s">
        <v>447</v>
      </c>
      <c r="C114" s="65"/>
      <c r="D114" s="66"/>
      <c r="E114" s="67"/>
      <c r="F114" s="68"/>
      <c r="G114" s="65"/>
      <c r="H114" s="69"/>
      <c r="I114" s="70"/>
      <c r="J114" s="70"/>
      <c r="K114" s="34" t="s">
        <v>65</v>
      </c>
      <c r="L114" s="77">
        <v>144</v>
      </c>
      <c r="M114" s="77"/>
      <c r="N114" s="72"/>
      <c r="O114" s="79" t="s">
        <v>495</v>
      </c>
      <c r="P114" s="81">
        <v>43685.01105324074</v>
      </c>
      <c r="Q114" s="79" t="s">
        <v>571</v>
      </c>
      <c r="R114" s="79"/>
      <c r="S114" s="79"/>
      <c r="T114" s="79"/>
      <c r="U114" s="79"/>
      <c r="V114" s="84" t="s">
        <v>1195</v>
      </c>
      <c r="W114" s="81">
        <v>43685.01105324074</v>
      </c>
      <c r="X114" s="84" t="s">
        <v>1396</v>
      </c>
      <c r="Y114" s="79"/>
      <c r="Z114" s="79"/>
      <c r="AA114" s="82" t="s">
        <v>1717</v>
      </c>
      <c r="AB114" s="79"/>
      <c r="AC114" s="79" t="b">
        <v>0</v>
      </c>
      <c r="AD114" s="79">
        <v>0</v>
      </c>
      <c r="AE114" s="82" t="s">
        <v>1938</v>
      </c>
      <c r="AF114" s="79" t="b">
        <v>1</v>
      </c>
      <c r="AG114" s="79" t="s">
        <v>1948</v>
      </c>
      <c r="AH114" s="79"/>
      <c r="AI114" s="82" t="s">
        <v>1952</v>
      </c>
      <c r="AJ114" s="79" t="b">
        <v>0</v>
      </c>
      <c r="AK114" s="79">
        <v>1</v>
      </c>
      <c r="AL114" s="82" t="s">
        <v>1716</v>
      </c>
      <c r="AM114" s="79" t="s">
        <v>1961</v>
      </c>
      <c r="AN114" s="79" t="b">
        <v>0</v>
      </c>
      <c r="AO114" s="82" t="s">
        <v>1716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11</v>
      </c>
      <c r="BC114" s="78" t="str">
        <f>REPLACE(INDEX(GroupVertices[Group],MATCH(Edges25[[#This Row],[Vertex 2]],GroupVertices[Vertex],0)),1,1,"")</f>
        <v>11</v>
      </c>
      <c r="BD114" s="48"/>
      <c r="BE114" s="49"/>
      <c r="BF114" s="48"/>
      <c r="BG114" s="49"/>
      <c r="BH114" s="48"/>
      <c r="BI114" s="49"/>
      <c r="BJ114" s="48"/>
      <c r="BK114" s="49"/>
      <c r="BL114" s="48"/>
    </row>
    <row r="115" spans="1:64" ht="15">
      <c r="A115" s="64" t="s">
        <v>315</v>
      </c>
      <c r="B115" s="64" t="s">
        <v>449</v>
      </c>
      <c r="C115" s="65"/>
      <c r="D115" s="66"/>
      <c r="E115" s="67"/>
      <c r="F115" s="68"/>
      <c r="G115" s="65"/>
      <c r="H115" s="69"/>
      <c r="I115" s="70"/>
      <c r="J115" s="70"/>
      <c r="K115" s="34" t="s">
        <v>65</v>
      </c>
      <c r="L115" s="77">
        <v>149</v>
      </c>
      <c r="M115" s="77"/>
      <c r="N115" s="72"/>
      <c r="O115" s="79" t="s">
        <v>495</v>
      </c>
      <c r="P115" s="81">
        <v>43685.076574074075</v>
      </c>
      <c r="Q115" s="79" t="s">
        <v>572</v>
      </c>
      <c r="R115" s="84" t="s">
        <v>757</v>
      </c>
      <c r="S115" s="79" t="s">
        <v>847</v>
      </c>
      <c r="T115" s="79" t="s">
        <v>932</v>
      </c>
      <c r="U115" s="79"/>
      <c r="V115" s="84" t="s">
        <v>1196</v>
      </c>
      <c r="W115" s="81">
        <v>43685.076574074075</v>
      </c>
      <c r="X115" s="84" t="s">
        <v>1397</v>
      </c>
      <c r="Y115" s="79"/>
      <c r="Z115" s="79"/>
      <c r="AA115" s="82" t="s">
        <v>1718</v>
      </c>
      <c r="AB115" s="79"/>
      <c r="AC115" s="79" t="b">
        <v>0</v>
      </c>
      <c r="AD115" s="79">
        <v>3</v>
      </c>
      <c r="AE115" s="82" t="s">
        <v>1938</v>
      </c>
      <c r="AF115" s="79" t="b">
        <v>0</v>
      </c>
      <c r="AG115" s="79" t="s">
        <v>1948</v>
      </c>
      <c r="AH115" s="79"/>
      <c r="AI115" s="82" t="s">
        <v>1938</v>
      </c>
      <c r="AJ115" s="79" t="b">
        <v>0</v>
      </c>
      <c r="AK115" s="79">
        <v>1</v>
      </c>
      <c r="AL115" s="82" t="s">
        <v>1938</v>
      </c>
      <c r="AM115" s="79" t="s">
        <v>1959</v>
      </c>
      <c r="AN115" s="79" t="b">
        <v>0</v>
      </c>
      <c r="AO115" s="82" t="s">
        <v>1718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18</v>
      </c>
      <c r="BC115" s="78" t="str">
        <f>REPLACE(INDEX(GroupVertices[Group],MATCH(Edges25[[#This Row],[Vertex 2]],GroupVertices[Vertex],0)),1,1,"")</f>
        <v>18</v>
      </c>
      <c r="BD115" s="48"/>
      <c r="BE115" s="49"/>
      <c r="BF115" s="48"/>
      <c r="BG115" s="49"/>
      <c r="BH115" s="48"/>
      <c r="BI115" s="49"/>
      <c r="BJ115" s="48"/>
      <c r="BK115" s="49"/>
      <c r="BL115" s="48"/>
    </row>
    <row r="116" spans="1:64" ht="15">
      <c r="A116" s="64" t="s">
        <v>316</v>
      </c>
      <c r="B116" s="64" t="s">
        <v>450</v>
      </c>
      <c r="C116" s="65"/>
      <c r="D116" s="66"/>
      <c r="E116" s="67"/>
      <c r="F116" s="68"/>
      <c r="G116" s="65"/>
      <c r="H116" s="69"/>
      <c r="I116" s="70"/>
      <c r="J116" s="70"/>
      <c r="K116" s="34" t="s">
        <v>65</v>
      </c>
      <c r="L116" s="77">
        <v>150</v>
      </c>
      <c r="M116" s="77"/>
      <c r="N116" s="72"/>
      <c r="O116" s="79" t="s">
        <v>495</v>
      </c>
      <c r="P116" s="81">
        <v>43685.14766203704</v>
      </c>
      <c r="Q116" s="79" t="s">
        <v>573</v>
      </c>
      <c r="R116" s="79"/>
      <c r="S116" s="79"/>
      <c r="T116" s="79" t="s">
        <v>893</v>
      </c>
      <c r="U116" s="79"/>
      <c r="V116" s="84" t="s">
        <v>1197</v>
      </c>
      <c r="W116" s="81">
        <v>43685.14766203704</v>
      </c>
      <c r="X116" s="84" t="s">
        <v>1398</v>
      </c>
      <c r="Y116" s="79"/>
      <c r="Z116" s="79"/>
      <c r="AA116" s="82" t="s">
        <v>1719</v>
      </c>
      <c r="AB116" s="79"/>
      <c r="AC116" s="79" t="b">
        <v>0</v>
      </c>
      <c r="AD116" s="79">
        <v>0</v>
      </c>
      <c r="AE116" s="82" t="s">
        <v>1943</v>
      </c>
      <c r="AF116" s="79" t="b">
        <v>0</v>
      </c>
      <c r="AG116" s="79" t="s">
        <v>1948</v>
      </c>
      <c r="AH116" s="79"/>
      <c r="AI116" s="82" t="s">
        <v>1938</v>
      </c>
      <c r="AJ116" s="79" t="b">
        <v>0</v>
      </c>
      <c r="AK116" s="79">
        <v>0</v>
      </c>
      <c r="AL116" s="82" t="s">
        <v>1938</v>
      </c>
      <c r="AM116" s="79" t="s">
        <v>1961</v>
      </c>
      <c r="AN116" s="79" t="b">
        <v>0</v>
      </c>
      <c r="AO116" s="82" t="s">
        <v>1719</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26</v>
      </c>
      <c r="BC116" s="78" t="str">
        <f>REPLACE(INDEX(GroupVertices[Group],MATCH(Edges25[[#This Row],[Vertex 2]],GroupVertices[Vertex],0)),1,1,"")</f>
        <v>26</v>
      </c>
      <c r="BD116" s="48"/>
      <c r="BE116" s="49"/>
      <c r="BF116" s="48"/>
      <c r="BG116" s="49"/>
      <c r="BH116" s="48"/>
      <c r="BI116" s="49"/>
      <c r="BJ116" s="48"/>
      <c r="BK116" s="49"/>
      <c r="BL116" s="48"/>
    </row>
    <row r="117" spans="1:64" ht="15">
      <c r="A117" s="64" t="s">
        <v>317</v>
      </c>
      <c r="B117" s="64" t="s">
        <v>452</v>
      </c>
      <c r="C117" s="65"/>
      <c r="D117" s="66"/>
      <c r="E117" s="67"/>
      <c r="F117" s="68"/>
      <c r="G117" s="65"/>
      <c r="H117" s="69"/>
      <c r="I117" s="70"/>
      <c r="J117" s="70"/>
      <c r="K117" s="34" t="s">
        <v>65</v>
      </c>
      <c r="L117" s="77">
        <v>153</v>
      </c>
      <c r="M117" s="77"/>
      <c r="N117" s="72"/>
      <c r="O117" s="79" t="s">
        <v>495</v>
      </c>
      <c r="P117" s="81">
        <v>43685.15424768518</v>
      </c>
      <c r="Q117" s="79" t="s">
        <v>574</v>
      </c>
      <c r="R117" s="79"/>
      <c r="S117" s="79"/>
      <c r="T117" s="79"/>
      <c r="U117" s="79"/>
      <c r="V117" s="84" t="s">
        <v>1198</v>
      </c>
      <c r="W117" s="81">
        <v>43685.15424768518</v>
      </c>
      <c r="X117" s="84" t="s">
        <v>1399</v>
      </c>
      <c r="Y117" s="79"/>
      <c r="Z117" s="79"/>
      <c r="AA117" s="82" t="s">
        <v>1720</v>
      </c>
      <c r="AB117" s="79"/>
      <c r="AC117" s="79" t="b">
        <v>0</v>
      </c>
      <c r="AD117" s="79">
        <v>0</v>
      </c>
      <c r="AE117" s="82" t="s">
        <v>1938</v>
      </c>
      <c r="AF117" s="79" t="b">
        <v>0</v>
      </c>
      <c r="AG117" s="79" t="s">
        <v>1948</v>
      </c>
      <c r="AH117" s="79"/>
      <c r="AI117" s="82" t="s">
        <v>1938</v>
      </c>
      <c r="AJ117" s="79" t="b">
        <v>0</v>
      </c>
      <c r="AK117" s="79">
        <v>1</v>
      </c>
      <c r="AL117" s="82" t="s">
        <v>1718</v>
      </c>
      <c r="AM117" s="79" t="s">
        <v>1961</v>
      </c>
      <c r="AN117" s="79" t="b">
        <v>0</v>
      </c>
      <c r="AO117" s="82" t="s">
        <v>1718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18</v>
      </c>
      <c r="BC117" s="78" t="str">
        <f>REPLACE(INDEX(GroupVertices[Group],MATCH(Edges25[[#This Row],[Vertex 2]],GroupVertices[Vertex],0)),1,1,"")</f>
        <v>18</v>
      </c>
      <c r="BD117" s="48"/>
      <c r="BE117" s="49"/>
      <c r="BF117" s="48"/>
      <c r="BG117" s="49"/>
      <c r="BH117" s="48"/>
      <c r="BI117" s="49"/>
      <c r="BJ117" s="48"/>
      <c r="BK117" s="49"/>
      <c r="BL117" s="48"/>
    </row>
    <row r="118" spans="1:64" ht="15">
      <c r="A118" s="64" t="s">
        <v>318</v>
      </c>
      <c r="B118" s="64" t="s">
        <v>429</v>
      </c>
      <c r="C118" s="65"/>
      <c r="D118" s="66"/>
      <c r="E118" s="67"/>
      <c r="F118" s="68"/>
      <c r="G118" s="65"/>
      <c r="H118" s="69"/>
      <c r="I118" s="70"/>
      <c r="J118" s="70"/>
      <c r="K118" s="34" t="s">
        <v>65</v>
      </c>
      <c r="L118" s="77">
        <v>155</v>
      </c>
      <c r="M118" s="77"/>
      <c r="N118" s="72"/>
      <c r="O118" s="79" t="s">
        <v>495</v>
      </c>
      <c r="P118" s="81">
        <v>43679.18696759259</v>
      </c>
      <c r="Q118" s="79" t="s">
        <v>514</v>
      </c>
      <c r="R118" s="79"/>
      <c r="S118" s="79"/>
      <c r="T118" s="79" t="s">
        <v>895</v>
      </c>
      <c r="U118" s="79"/>
      <c r="V118" s="84" t="s">
        <v>1199</v>
      </c>
      <c r="W118" s="81">
        <v>43679.18696759259</v>
      </c>
      <c r="X118" s="84" t="s">
        <v>1400</v>
      </c>
      <c r="Y118" s="79"/>
      <c r="Z118" s="79"/>
      <c r="AA118" s="82" t="s">
        <v>1721</v>
      </c>
      <c r="AB118" s="79"/>
      <c r="AC118" s="79" t="b">
        <v>0</v>
      </c>
      <c r="AD118" s="79">
        <v>0</v>
      </c>
      <c r="AE118" s="82" t="s">
        <v>1938</v>
      </c>
      <c r="AF118" s="79" t="b">
        <v>0</v>
      </c>
      <c r="AG118" s="79" t="s">
        <v>1948</v>
      </c>
      <c r="AH118" s="79"/>
      <c r="AI118" s="82" t="s">
        <v>1938</v>
      </c>
      <c r="AJ118" s="79" t="b">
        <v>0</v>
      </c>
      <c r="AK118" s="79">
        <v>4</v>
      </c>
      <c r="AL118" s="82" t="s">
        <v>1782</v>
      </c>
      <c r="AM118" s="79" t="s">
        <v>1969</v>
      </c>
      <c r="AN118" s="79" t="b">
        <v>0</v>
      </c>
      <c r="AO118" s="82" t="s">
        <v>1782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318</v>
      </c>
      <c r="B119" s="64" t="s">
        <v>353</v>
      </c>
      <c r="C119" s="65"/>
      <c r="D119" s="66"/>
      <c r="E119" s="67"/>
      <c r="F119" s="68"/>
      <c r="G119" s="65"/>
      <c r="H119" s="69"/>
      <c r="I119" s="70"/>
      <c r="J119" s="70"/>
      <c r="K119" s="34" t="s">
        <v>65</v>
      </c>
      <c r="L119" s="77">
        <v>157</v>
      </c>
      <c r="M119" s="77"/>
      <c r="N119" s="72"/>
      <c r="O119" s="79" t="s">
        <v>495</v>
      </c>
      <c r="P119" s="81">
        <v>43685.154490740744</v>
      </c>
      <c r="Q119" s="79" t="s">
        <v>568</v>
      </c>
      <c r="R119" s="79"/>
      <c r="S119" s="79"/>
      <c r="T119" s="79"/>
      <c r="U119" s="79"/>
      <c r="V119" s="84" t="s">
        <v>1199</v>
      </c>
      <c r="W119" s="81">
        <v>43685.154490740744</v>
      </c>
      <c r="X119" s="84" t="s">
        <v>1401</v>
      </c>
      <c r="Y119" s="79"/>
      <c r="Z119" s="79"/>
      <c r="AA119" s="82" t="s">
        <v>1722</v>
      </c>
      <c r="AB119" s="79"/>
      <c r="AC119" s="79" t="b">
        <v>0</v>
      </c>
      <c r="AD119" s="79">
        <v>0</v>
      </c>
      <c r="AE119" s="82" t="s">
        <v>1938</v>
      </c>
      <c r="AF119" s="79" t="b">
        <v>0</v>
      </c>
      <c r="AG119" s="79" t="s">
        <v>1948</v>
      </c>
      <c r="AH119" s="79"/>
      <c r="AI119" s="82" t="s">
        <v>1938</v>
      </c>
      <c r="AJ119" s="79" t="b">
        <v>0</v>
      </c>
      <c r="AK119" s="79">
        <v>2</v>
      </c>
      <c r="AL119" s="82" t="s">
        <v>1858</v>
      </c>
      <c r="AM119" s="79" t="s">
        <v>1969</v>
      </c>
      <c r="AN119" s="79" t="b">
        <v>0</v>
      </c>
      <c r="AO119" s="82" t="s">
        <v>1858</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2</v>
      </c>
      <c r="BD119" s="48">
        <v>0</v>
      </c>
      <c r="BE119" s="49">
        <v>0</v>
      </c>
      <c r="BF119" s="48">
        <v>1</v>
      </c>
      <c r="BG119" s="49">
        <v>5.882352941176471</v>
      </c>
      <c r="BH119" s="48">
        <v>0</v>
      </c>
      <c r="BI119" s="49">
        <v>0</v>
      </c>
      <c r="BJ119" s="48">
        <v>16</v>
      </c>
      <c r="BK119" s="49">
        <v>94.11764705882354</v>
      </c>
      <c r="BL119" s="48">
        <v>17</v>
      </c>
    </row>
    <row r="120" spans="1:64" ht="15">
      <c r="A120" s="64" t="s">
        <v>319</v>
      </c>
      <c r="B120" s="64" t="s">
        <v>339</v>
      </c>
      <c r="C120" s="65"/>
      <c r="D120" s="66"/>
      <c r="E120" s="67"/>
      <c r="F120" s="68"/>
      <c r="G120" s="65"/>
      <c r="H120" s="69"/>
      <c r="I120" s="70"/>
      <c r="J120" s="70"/>
      <c r="K120" s="34" t="s">
        <v>65</v>
      </c>
      <c r="L120" s="77">
        <v>158</v>
      </c>
      <c r="M120" s="77"/>
      <c r="N120" s="72"/>
      <c r="O120" s="79" t="s">
        <v>495</v>
      </c>
      <c r="P120" s="81">
        <v>43685.22923611111</v>
      </c>
      <c r="Q120" s="79" t="s">
        <v>575</v>
      </c>
      <c r="R120" s="79"/>
      <c r="S120" s="79"/>
      <c r="T120" s="79" t="s">
        <v>933</v>
      </c>
      <c r="U120" s="79"/>
      <c r="V120" s="84" t="s">
        <v>1200</v>
      </c>
      <c r="W120" s="81">
        <v>43685.22923611111</v>
      </c>
      <c r="X120" s="84" t="s">
        <v>1402</v>
      </c>
      <c r="Y120" s="79"/>
      <c r="Z120" s="79"/>
      <c r="AA120" s="82" t="s">
        <v>1723</v>
      </c>
      <c r="AB120" s="79"/>
      <c r="AC120" s="79" t="b">
        <v>0</v>
      </c>
      <c r="AD120" s="79">
        <v>0</v>
      </c>
      <c r="AE120" s="82" t="s">
        <v>1938</v>
      </c>
      <c r="AF120" s="79" t="b">
        <v>0</v>
      </c>
      <c r="AG120" s="79" t="s">
        <v>1948</v>
      </c>
      <c r="AH120" s="79"/>
      <c r="AI120" s="82" t="s">
        <v>1938</v>
      </c>
      <c r="AJ120" s="79" t="b">
        <v>0</v>
      </c>
      <c r="AK120" s="79">
        <v>2</v>
      </c>
      <c r="AL120" s="82" t="s">
        <v>1759</v>
      </c>
      <c r="AM120" s="79" t="s">
        <v>1974</v>
      </c>
      <c r="AN120" s="79" t="b">
        <v>0</v>
      </c>
      <c r="AO120" s="82" t="s">
        <v>1759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16</v>
      </c>
      <c r="BC120" s="78" t="str">
        <f>REPLACE(INDEX(GroupVertices[Group],MATCH(Edges25[[#This Row],[Vertex 2]],GroupVertices[Vertex],0)),1,1,"")</f>
        <v>16</v>
      </c>
      <c r="BD120" s="48">
        <v>0</v>
      </c>
      <c r="BE120" s="49">
        <v>0</v>
      </c>
      <c r="BF120" s="48">
        <v>3</v>
      </c>
      <c r="BG120" s="49">
        <v>14.285714285714286</v>
      </c>
      <c r="BH120" s="48">
        <v>0</v>
      </c>
      <c r="BI120" s="49">
        <v>0</v>
      </c>
      <c r="BJ120" s="48">
        <v>18</v>
      </c>
      <c r="BK120" s="49">
        <v>85.71428571428571</v>
      </c>
      <c r="BL120" s="48">
        <v>21</v>
      </c>
    </row>
    <row r="121" spans="1:64" ht="15">
      <c r="A121" s="64" t="s">
        <v>320</v>
      </c>
      <c r="B121" s="64" t="s">
        <v>339</v>
      </c>
      <c r="C121" s="65"/>
      <c r="D121" s="66"/>
      <c r="E121" s="67"/>
      <c r="F121" s="68"/>
      <c r="G121" s="65"/>
      <c r="H121" s="69"/>
      <c r="I121" s="70"/>
      <c r="J121" s="70"/>
      <c r="K121" s="34" t="s">
        <v>65</v>
      </c>
      <c r="L121" s="77">
        <v>159</v>
      </c>
      <c r="M121" s="77"/>
      <c r="N121" s="72"/>
      <c r="O121" s="79" t="s">
        <v>495</v>
      </c>
      <c r="P121" s="81">
        <v>43685.24759259259</v>
      </c>
      <c r="Q121" s="79" t="s">
        <v>576</v>
      </c>
      <c r="R121" s="79"/>
      <c r="S121" s="79"/>
      <c r="T121" s="79" t="s">
        <v>934</v>
      </c>
      <c r="U121" s="79"/>
      <c r="V121" s="84" t="s">
        <v>1201</v>
      </c>
      <c r="W121" s="81">
        <v>43685.24759259259</v>
      </c>
      <c r="X121" s="84" t="s">
        <v>1403</v>
      </c>
      <c r="Y121" s="79"/>
      <c r="Z121" s="79"/>
      <c r="AA121" s="82" t="s">
        <v>1724</v>
      </c>
      <c r="AB121" s="79"/>
      <c r="AC121" s="79" t="b">
        <v>0</v>
      </c>
      <c r="AD121" s="79">
        <v>0</v>
      </c>
      <c r="AE121" s="82" t="s">
        <v>1938</v>
      </c>
      <c r="AF121" s="79" t="b">
        <v>0</v>
      </c>
      <c r="AG121" s="79" t="s">
        <v>1948</v>
      </c>
      <c r="AH121" s="79"/>
      <c r="AI121" s="82" t="s">
        <v>1938</v>
      </c>
      <c r="AJ121" s="79" t="b">
        <v>0</v>
      </c>
      <c r="AK121" s="79">
        <v>1</v>
      </c>
      <c r="AL121" s="82" t="s">
        <v>1752</v>
      </c>
      <c r="AM121" s="79" t="s">
        <v>1961</v>
      </c>
      <c r="AN121" s="79" t="b">
        <v>0</v>
      </c>
      <c r="AO121" s="82" t="s">
        <v>1752</v>
      </c>
      <c r="AP121" s="79" t="s">
        <v>176</v>
      </c>
      <c r="AQ121" s="79">
        <v>0</v>
      </c>
      <c r="AR121" s="79">
        <v>0</v>
      </c>
      <c r="AS121" s="79"/>
      <c r="AT121" s="79"/>
      <c r="AU121" s="79"/>
      <c r="AV121" s="79"/>
      <c r="AW121" s="79"/>
      <c r="AX121" s="79"/>
      <c r="AY121" s="79"/>
      <c r="AZ121" s="79"/>
      <c r="BA121">
        <v>4</v>
      </c>
      <c r="BB121" s="78" t="str">
        <f>REPLACE(INDEX(GroupVertices[Group],MATCH(Edges25[[#This Row],[Vertex 1]],GroupVertices[Vertex],0)),1,1,"")</f>
        <v>16</v>
      </c>
      <c r="BC121" s="78" t="str">
        <f>REPLACE(INDEX(GroupVertices[Group],MATCH(Edges25[[#This Row],[Vertex 2]],GroupVertices[Vertex],0)),1,1,"")</f>
        <v>16</v>
      </c>
      <c r="BD121" s="48">
        <v>0</v>
      </c>
      <c r="BE121" s="49">
        <v>0</v>
      </c>
      <c r="BF121" s="48">
        <v>1</v>
      </c>
      <c r="BG121" s="49">
        <v>5.2631578947368425</v>
      </c>
      <c r="BH121" s="48">
        <v>0</v>
      </c>
      <c r="BI121" s="49">
        <v>0</v>
      </c>
      <c r="BJ121" s="48">
        <v>18</v>
      </c>
      <c r="BK121" s="49">
        <v>94.73684210526316</v>
      </c>
      <c r="BL121" s="48">
        <v>19</v>
      </c>
    </row>
    <row r="122" spans="1:64" ht="15">
      <c r="A122" s="64" t="s">
        <v>320</v>
      </c>
      <c r="B122" s="64" t="s">
        <v>339</v>
      </c>
      <c r="C122" s="65"/>
      <c r="D122" s="66"/>
      <c r="E122" s="67"/>
      <c r="F122" s="68"/>
      <c r="G122" s="65"/>
      <c r="H122" s="69"/>
      <c r="I122" s="70"/>
      <c r="J122" s="70"/>
      <c r="K122" s="34" t="s">
        <v>65</v>
      </c>
      <c r="L122" s="77">
        <v>160</v>
      </c>
      <c r="M122" s="77"/>
      <c r="N122" s="72"/>
      <c r="O122" s="79" t="s">
        <v>495</v>
      </c>
      <c r="P122" s="81">
        <v>43685.24828703704</v>
      </c>
      <c r="Q122" s="79" t="s">
        <v>577</v>
      </c>
      <c r="R122" s="79"/>
      <c r="S122" s="79"/>
      <c r="T122" s="79" t="s">
        <v>935</v>
      </c>
      <c r="U122" s="79"/>
      <c r="V122" s="84" t="s">
        <v>1201</v>
      </c>
      <c r="W122" s="81">
        <v>43685.24828703704</v>
      </c>
      <c r="X122" s="84" t="s">
        <v>1404</v>
      </c>
      <c r="Y122" s="79"/>
      <c r="Z122" s="79"/>
      <c r="AA122" s="82" t="s">
        <v>1725</v>
      </c>
      <c r="AB122" s="79"/>
      <c r="AC122" s="79" t="b">
        <v>0</v>
      </c>
      <c r="AD122" s="79">
        <v>0</v>
      </c>
      <c r="AE122" s="82" t="s">
        <v>1938</v>
      </c>
      <c r="AF122" s="79" t="b">
        <v>0</v>
      </c>
      <c r="AG122" s="79" t="s">
        <v>1948</v>
      </c>
      <c r="AH122" s="79"/>
      <c r="AI122" s="82" t="s">
        <v>1938</v>
      </c>
      <c r="AJ122" s="79" t="b">
        <v>0</v>
      </c>
      <c r="AK122" s="79">
        <v>2</v>
      </c>
      <c r="AL122" s="82" t="s">
        <v>1753</v>
      </c>
      <c r="AM122" s="79" t="s">
        <v>1961</v>
      </c>
      <c r="AN122" s="79" t="b">
        <v>0</v>
      </c>
      <c r="AO122" s="82" t="s">
        <v>1753</v>
      </c>
      <c r="AP122" s="79" t="s">
        <v>176</v>
      </c>
      <c r="AQ122" s="79">
        <v>0</v>
      </c>
      <c r="AR122" s="79">
        <v>0</v>
      </c>
      <c r="AS122" s="79"/>
      <c r="AT122" s="79"/>
      <c r="AU122" s="79"/>
      <c r="AV122" s="79"/>
      <c r="AW122" s="79"/>
      <c r="AX122" s="79"/>
      <c r="AY122" s="79"/>
      <c r="AZ122" s="79"/>
      <c r="BA122">
        <v>4</v>
      </c>
      <c r="BB122" s="78" t="str">
        <f>REPLACE(INDEX(GroupVertices[Group],MATCH(Edges25[[#This Row],[Vertex 1]],GroupVertices[Vertex],0)),1,1,"")</f>
        <v>16</v>
      </c>
      <c r="BC122" s="78" t="str">
        <f>REPLACE(INDEX(GroupVertices[Group],MATCH(Edges25[[#This Row],[Vertex 2]],GroupVertices[Vertex],0)),1,1,"")</f>
        <v>16</v>
      </c>
      <c r="BD122" s="48">
        <v>0</v>
      </c>
      <c r="BE122" s="49">
        <v>0</v>
      </c>
      <c r="BF122" s="48">
        <v>2</v>
      </c>
      <c r="BG122" s="49">
        <v>10</v>
      </c>
      <c r="BH122" s="48">
        <v>0</v>
      </c>
      <c r="BI122" s="49">
        <v>0</v>
      </c>
      <c r="BJ122" s="48">
        <v>18</v>
      </c>
      <c r="BK122" s="49">
        <v>90</v>
      </c>
      <c r="BL122" s="48">
        <v>20</v>
      </c>
    </row>
    <row r="123" spans="1:64" ht="15">
      <c r="A123" s="64" t="s">
        <v>320</v>
      </c>
      <c r="B123" s="64" t="s">
        <v>339</v>
      </c>
      <c r="C123" s="65"/>
      <c r="D123" s="66"/>
      <c r="E123" s="67"/>
      <c r="F123" s="68"/>
      <c r="G123" s="65"/>
      <c r="H123" s="69"/>
      <c r="I123" s="70"/>
      <c r="J123" s="70"/>
      <c r="K123" s="34" t="s">
        <v>65</v>
      </c>
      <c r="L123" s="77">
        <v>161</v>
      </c>
      <c r="M123" s="77"/>
      <c r="N123" s="72"/>
      <c r="O123" s="79" t="s">
        <v>495</v>
      </c>
      <c r="P123" s="81">
        <v>43685.24888888889</v>
      </c>
      <c r="Q123" s="79" t="s">
        <v>578</v>
      </c>
      <c r="R123" s="79"/>
      <c r="S123" s="79"/>
      <c r="T123" s="79" t="s">
        <v>936</v>
      </c>
      <c r="U123" s="79"/>
      <c r="V123" s="84" t="s">
        <v>1201</v>
      </c>
      <c r="W123" s="81">
        <v>43685.24888888889</v>
      </c>
      <c r="X123" s="84" t="s">
        <v>1405</v>
      </c>
      <c r="Y123" s="79"/>
      <c r="Z123" s="79"/>
      <c r="AA123" s="82" t="s">
        <v>1726</v>
      </c>
      <c r="AB123" s="79"/>
      <c r="AC123" s="79" t="b">
        <v>0</v>
      </c>
      <c r="AD123" s="79">
        <v>0</v>
      </c>
      <c r="AE123" s="82" t="s">
        <v>1938</v>
      </c>
      <c r="AF123" s="79" t="b">
        <v>0</v>
      </c>
      <c r="AG123" s="79" t="s">
        <v>1948</v>
      </c>
      <c r="AH123" s="79"/>
      <c r="AI123" s="82" t="s">
        <v>1938</v>
      </c>
      <c r="AJ123" s="79" t="b">
        <v>0</v>
      </c>
      <c r="AK123" s="79">
        <v>1</v>
      </c>
      <c r="AL123" s="82" t="s">
        <v>1754</v>
      </c>
      <c r="AM123" s="79" t="s">
        <v>1961</v>
      </c>
      <c r="AN123" s="79" t="b">
        <v>0</v>
      </c>
      <c r="AO123" s="82" t="s">
        <v>1754</v>
      </c>
      <c r="AP123" s="79" t="s">
        <v>176</v>
      </c>
      <c r="AQ123" s="79">
        <v>0</v>
      </c>
      <c r="AR123" s="79">
        <v>0</v>
      </c>
      <c r="AS123" s="79"/>
      <c r="AT123" s="79"/>
      <c r="AU123" s="79"/>
      <c r="AV123" s="79"/>
      <c r="AW123" s="79"/>
      <c r="AX123" s="79"/>
      <c r="AY123" s="79"/>
      <c r="AZ123" s="79"/>
      <c r="BA123">
        <v>4</v>
      </c>
      <c r="BB123" s="78" t="str">
        <f>REPLACE(INDEX(GroupVertices[Group],MATCH(Edges25[[#This Row],[Vertex 1]],GroupVertices[Vertex],0)),1,1,"")</f>
        <v>16</v>
      </c>
      <c r="BC123" s="78" t="str">
        <f>REPLACE(INDEX(GroupVertices[Group],MATCH(Edges25[[#This Row],[Vertex 2]],GroupVertices[Vertex],0)),1,1,"")</f>
        <v>16</v>
      </c>
      <c r="BD123" s="48">
        <v>0</v>
      </c>
      <c r="BE123" s="49">
        <v>0</v>
      </c>
      <c r="BF123" s="48">
        <v>2</v>
      </c>
      <c r="BG123" s="49">
        <v>9.090909090909092</v>
      </c>
      <c r="BH123" s="48">
        <v>0</v>
      </c>
      <c r="BI123" s="49">
        <v>0</v>
      </c>
      <c r="BJ123" s="48">
        <v>20</v>
      </c>
      <c r="BK123" s="49">
        <v>90.9090909090909</v>
      </c>
      <c r="BL123" s="48">
        <v>22</v>
      </c>
    </row>
    <row r="124" spans="1:64" ht="15">
      <c r="A124" s="64" t="s">
        <v>320</v>
      </c>
      <c r="B124" s="64" t="s">
        <v>339</v>
      </c>
      <c r="C124" s="65"/>
      <c r="D124" s="66"/>
      <c r="E124" s="67"/>
      <c r="F124" s="68"/>
      <c r="G124" s="65"/>
      <c r="H124" s="69"/>
      <c r="I124" s="70"/>
      <c r="J124" s="70"/>
      <c r="K124" s="34" t="s">
        <v>65</v>
      </c>
      <c r="L124" s="77">
        <v>162</v>
      </c>
      <c r="M124" s="77"/>
      <c r="N124" s="72"/>
      <c r="O124" s="79" t="s">
        <v>495</v>
      </c>
      <c r="P124" s="81">
        <v>43685.24917824074</v>
      </c>
      <c r="Q124" s="79" t="s">
        <v>579</v>
      </c>
      <c r="R124" s="79"/>
      <c r="S124" s="79"/>
      <c r="T124" s="79" t="s">
        <v>937</v>
      </c>
      <c r="U124" s="79"/>
      <c r="V124" s="84" t="s">
        <v>1201</v>
      </c>
      <c r="W124" s="81">
        <v>43685.24917824074</v>
      </c>
      <c r="X124" s="84" t="s">
        <v>1406</v>
      </c>
      <c r="Y124" s="79"/>
      <c r="Z124" s="79"/>
      <c r="AA124" s="82" t="s">
        <v>1727</v>
      </c>
      <c r="AB124" s="79"/>
      <c r="AC124" s="79" t="b">
        <v>0</v>
      </c>
      <c r="AD124" s="79">
        <v>0</v>
      </c>
      <c r="AE124" s="82" t="s">
        <v>1938</v>
      </c>
      <c r="AF124" s="79" t="b">
        <v>0</v>
      </c>
      <c r="AG124" s="79" t="s">
        <v>1948</v>
      </c>
      <c r="AH124" s="79"/>
      <c r="AI124" s="82" t="s">
        <v>1938</v>
      </c>
      <c r="AJ124" s="79" t="b">
        <v>0</v>
      </c>
      <c r="AK124" s="79">
        <v>1</v>
      </c>
      <c r="AL124" s="82" t="s">
        <v>1755</v>
      </c>
      <c r="AM124" s="79" t="s">
        <v>1961</v>
      </c>
      <c r="AN124" s="79" t="b">
        <v>0</v>
      </c>
      <c r="AO124" s="82" t="s">
        <v>1755</v>
      </c>
      <c r="AP124" s="79" t="s">
        <v>176</v>
      </c>
      <c r="AQ124" s="79">
        <v>0</v>
      </c>
      <c r="AR124" s="79">
        <v>0</v>
      </c>
      <c r="AS124" s="79"/>
      <c r="AT124" s="79"/>
      <c r="AU124" s="79"/>
      <c r="AV124" s="79"/>
      <c r="AW124" s="79"/>
      <c r="AX124" s="79"/>
      <c r="AY124" s="79"/>
      <c r="AZ124" s="79"/>
      <c r="BA124">
        <v>4</v>
      </c>
      <c r="BB124" s="78" t="str">
        <f>REPLACE(INDEX(GroupVertices[Group],MATCH(Edges25[[#This Row],[Vertex 1]],GroupVertices[Vertex],0)),1,1,"")</f>
        <v>16</v>
      </c>
      <c r="BC124" s="78" t="str">
        <f>REPLACE(INDEX(GroupVertices[Group],MATCH(Edges25[[#This Row],[Vertex 2]],GroupVertices[Vertex],0)),1,1,"")</f>
        <v>16</v>
      </c>
      <c r="BD124" s="48">
        <v>1</v>
      </c>
      <c r="BE124" s="49">
        <v>5.2631578947368425</v>
      </c>
      <c r="BF124" s="48">
        <v>3</v>
      </c>
      <c r="BG124" s="49">
        <v>15.789473684210526</v>
      </c>
      <c r="BH124" s="48">
        <v>0</v>
      </c>
      <c r="BI124" s="49">
        <v>0</v>
      </c>
      <c r="BJ124" s="48">
        <v>15</v>
      </c>
      <c r="BK124" s="49">
        <v>78.94736842105263</v>
      </c>
      <c r="BL124" s="48">
        <v>19</v>
      </c>
    </row>
    <row r="125" spans="1:64" ht="15">
      <c r="A125" s="64" t="s">
        <v>321</v>
      </c>
      <c r="B125" s="64" t="s">
        <v>400</v>
      </c>
      <c r="C125" s="65"/>
      <c r="D125" s="66"/>
      <c r="E125" s="67"/>
      <c r="F125" s="68"/>
      <c r="G125" s="65"/>
      <c r="H125" s="69"/>
      <c r="I125" s="70"/>
      <c r="J125" s="70"/>
      <c r="K125" s="34" t="s">
        <v>65</v>
      </c>
      <c r="L125" s="77">
        <v>163</v>
      </c>
      <c r="M125" s="77"/>
      <c r="N125" s="72"/>
      <c r="O125" s="79" t="s">
        <v>495</v>
      </c>
      <c r="P125" s="81">
        <v>43685.33268518518</v>
      </c>
      <c r="Q125" s="79" t="s">
        <v>569</v>
      </c>
      <c r="R125" s="79"/>
      <c r="S125" s="79"/>
      <c r="T125" s="79" t="s">
        <v>893</v>
      </c>
      <c r="U125" s="79"/>
      <c r="V125" s="84" t="s">
        <v>1202</v>
      </c>
      <c r="W125" s="81">
        <v>43685.33268518518</v>
      </c>
      <c r="X125" s="84" t="s">
        <v>1407</v>
      </c>
      <c r="Y125" s="79"/>
      <c r="Z125" s="79"/>
      <c r="AA125" s="82" t="s">
        <v>1728</v>
      </c>
      <c r="AB125" s="79"/>
      <c r="AC125" s="79" t="b">
        <v>0</v>
      </c>
      <c r="AD125" s="79">
        <v>0</v>
      </c>
      <c r="AE125" s="82" t="s">
        <v>1938</v>
      </c>
      <c r="AF125" s="79" t="b">
        <v>0</v>
      </c>
      <c r="AG125" s="79" t="s">
        <v>1948</v>
      </c>
      <c r="AH125" s="79"/>
      <c r="AI125" s="82" t="s">
        <v>1938</v>
      </c>
      <c r="AJ125" s="79" t="b">
        <v>0</v>
      </c>
      <c r="AK125" s="79">
        <v>30</v>
      </c>
      <c r="AL125" s="82" t="s">
        <v>1848</v>
      </c>
      <c r="AM125" s="79" t="s">
        <v>1959</v>
      </c>
      <c r="AN125" s="79" t="b">
        <v>0</v>
      </c>
      <c r="AO125" s="82" t="s">
        <v>1848</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4.761904761904762</v>
      </c>
      <c r="BF125" s="48">
        <v>0</v>
      </c>
      <c r="BG125" s="49">
        <v>0</v>
      </c>
      <c r="BH125" s="48">
        <v>0</v>
      </c>
      <c r="BI125" s="49">
        <v>0</v>
      </c>
      <c r="BJ125" s="48">
        <v>20</v>
      </c>
      <c r="BK125" s="49">
        <v>95.23809523809524</v>
      </c>
      <c r="BL125" s="48">
        <v>21</v>
      </c>
    </row>
    <row r="126" spans="1:64" ht="15">
      <c r="A126" s="64" t="s">
        <v>322</v>
      </c>
      <c r="B126" s="64" t="s">
        <v>271</v>
      </c>
      <c r="C126" s="65"/>
      <c r="D126" s="66"/>
      <c r="E126" s="67"/>
      <c r="F126" s="68"/>
      <c r="G126" s="65"/>
      <c r="H126" s="69"/>
      <c r="I126" s="70"/>
      <c r="J126" s="70"/>
      <c r="K126" s="34" t="s">
        <v>65</v>
      </c>
      <c r="L126" s="77">
        <v>164</v>
      </c>
      <c r="M126" s="77"/>
      <c r="N126" s="72"/>
      <c r="O126" s="79" t="s">
        <v>495</v>
      </c>
      <c r="P126" s="81">
        <v>43683.43074074074</v>
      </c>
      <c r="Q126" s="79" t="s">
        <v>539</v>
      </c>
      <c r="R126" s="79"/>
      <c r="S126" s="79"/>
      <c r="T126" s="79" t="s">
        <v>911</v>
      </c>
      <c r="U126" s="79"/>
      <c r="V126" s="84" t="s">
        <v>1203</v>
      </c>
      <c r="W126" s="81">
        <v>43683.43074074074</v>
      </c>
      <c r="X126" s="84" t="s">
        <v>1408</v>
      </c>
      <c r="Y126" s="79"/>
      <c r="Z126" s="79"/>
      <c r="AA126" s="82" t="s">
        <v>1729</v>
      </c>
      <c r="AB126" s="79"/>
      <c r="AC126" s="79" t="b">
        <v>0</v>
      </c>
      <c r="AD126" s="79">
        <v>0</v>
      </c>
      <c r="AE126" s="82" t="s">
        <v>1938</v>
      </c>
      <c r="AF126" s="79" t="b">
        <v>0</v>
      </c>
      <c r="AG126" s="79" t="s">
        <v>1948</v>
      </c>
      <c r="AH126" s="79"/>
      <c r="AI126" s="82" t="s">
        <v>1938</v>
      </c>
      <c r="AJ126" s="79" t="b">
        <v>0</v>
      </c>
      <c r="AK126" s="79">
        <v>5</v>
      </c>
      <c r="AL126" s="82" t="s">
        <v>1668</v>
      </c>
      <c r="AM126" s="79" t="s">
        <v>1959</v>
      </c>
      <c r="AN126" s="79" t="b">
        <v>0</v>
      </c>
      <c r="AO126" s="82" t="s">
        <v>1668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10</v>
      </c>
      <c r="BD126" s="48">
        <v>0</v>
      </c>
      <c r="BE126" s="49">
        <v>0</v>
      </c>
      <c r="BF126" s="48">
        <v>2</v>
      </c>
      <c r="BG126" s="49">
        <v>8.695652173913043</v>
      </c>
      <c r="BH126" s="48">
        <v>0</v>
      </c>
      <c r="BI126" s="49">
        <v>0</v>
      </c>
      <c r="BJ126" s="48">
        <v>21</v>
      </c>
      <c r="BK126" s="49">
        <v>91.30434782608695</v>
      </c>
      <c r="BL126" s="48">
        <v>23</v>
      </c>
    </row>
    <row r="127" spans="1:64" ht="15">
      <c r="A127" s="64" t="s">
        <v>323</v>
      </c>
      <c r="B127" s="64" t="s">
        <v>400</v>
      </c>
      <c r="C127" s="65"/>
      <c r="D127" s="66"/>
      <c r="E127" s="67"/>
      <c r="F127" s="68"/>
      <c r="G127" s="65"/>
      <c r="H127" s="69"/>
      <c r="I127" s="70"/>
      <c r="J127" s="70"/>
      <c r="K127" s="34" t="s">
        <v>65</v>
      </c>
      <c r="L127" s="77">
        <v>165</v>
      </c>
      <c r="M127" s="77"/>
      <c r="N127" s="72"/>
      <c r="O127" s="79" t="s">
        <v>495</v>
      </c>
      <c r="P127" s="81">
        <v>43683.34701388889</v>
      </c>
      <c r="Q127" s="79" t="s">
        <v>532</v>
      </c>
      <c r="R127" s="79"/>
      <c r="S127" s="79"/>
      <c r="T127" s="79" t="s">
        <v>893</v>
      </c>
      <c r="U127" s="79"/>
      <c r="V127" s="84" t="s">
        <v>1204</v>
      </c>
      <c r="W127" s="81">
        <v>43683.34701388889</v>
      </c>
      <c r="X127" s="84" t="s">
        <v>1409</v>
      </c>
      <c r="Y127" s="79"/>
      <c r="Z127" s="79"/>
      <c r="AA127" s="82" t="s">
        <v>1730</v>
      </c>
      <c r="AB127" s="79"/>
      <c r="AC127" s="79" t="b">
        <v>0</v>
      </c>
      <c r="AD127" s="79">
        <v>0</v>
      </c>
      <c r="AE127" s="82" t="s">
        <v>1938</v>
      </c>
      <c r="AF127" s="79" t="b">
        <v>0</v>
      </c>
      <c r="AG127" s="79" t="s">
        <v>1948</v>
      </c>
      <c r="AH127" s="79"/>
      <c r="AI127" s="82" t="s">
        <v>1938</v>
      </c>
      <c r="AJ127" s="79" t="b">
        <v>0</v>
      </c>
      <c r="AK127" s="79">
        <v>25</v>
      </c>
      <c r="AL127" s="82" t="s">
        <v>1848</v>
      </c>
      <c r="AM127" s="79" t="s">
        <v>1961</v>
      </c>
      <c r="AN127" s="79" t="b">
        <v>0</v>
      </c>
      <c r="AO127" s="82" t="s">
        <v>1848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1</v>
      </c>
      <c r="BE127" s="49">
        <v>4.761904761904762</v>
      </c>
      <c r="BF127" s="48">
        <v>0</v>
      </c>
      <c r="BG127" s="49">
        <v>0</v>
      </c>
      <c r="BH127" s="48">
        <v>0</v>
      </c>
      <c r="BI127" s="49">
        <v>0</v>
      </c>
      <c r="BJ127" s="48">
        <v>20</v>
      </c>
      <c r="BK127" s="49">
        <v>95.23809523809524</v>
      </c>
      <c r="BL127" s="48">
        <v>21</v>
      </c>
    </row>
    <row r="128" spans="1:64" ht="15">
      <c r="A128" s="64" t="s">
        <v>323</v>
      </c>
      <c r="B128" s="64" t="s">
        <v>329</v>
      </c>
      <c r="C128" s="65"/>
      <c r="D128" s="66"/>
      <c r="E128" s="67"/>
      <c r="F128" s="68"/>
      <c r="G128" s="65"/>
      <c r="H128" s="69"/>
      <c r="I128" s="70"/>
      <c r="J128" s="70"/>
      <c r="K128" s="34" t="s">
        <v>65</v>
      </c>
      <c r="L128" s="77">
        <v>166</v>
      </c>
      <c r="M128" s="77"/>
      <c r="N128" s="72"/>
      <c r="O128" s="79" t="s">
        <v>495</v>
      </c>
      <c r="P128" s="81">
        <v>43685.35333333333</v>
      </c>
      <c r="Q128" s="79" t="s">
        <v>580</v>
      </c>
      <c r="R128" s="79"/>
      <c r="S128" s="79"/>
      <c r="T128" s="79"/>
      <c r="U128" s="79"/>
      <c r="V128" s="84" t="s">
        <v>1204</v>
      </c>
      <c r="W128" s="81">
        <v>43685.35333333333</v>
      </c>
      <c r="X128" s="84" t="s">
        <v>1410</v>
      </c>
      <c r="Y128" s="79"/>
      <c r="Z128" s="79"/>
      <c r="AA128" s="82" t="s">
        <v>1731</v>
      </c>
      <c r="AB128" s="79"/>
      <c r="AC128" s="79" t="b">
        <v>0</v>
      </c>
      <c r="AD128" s="79">
        <v>0</v>
      </c>
      <c r="AE128" s="82" t="s">
        <v>1938</v>
      </c>
      <c r="AF128" s="79" t="b">
        <v>0</v>
      </c>
      <c r="AG128" s="79" t="s">
        <v>1948</v>
      </c>
      <c r="AH128" s="79"/>
      <c r="AI128" s="82" t="s">
        <v>1938</v>
      </c>
      <c r="AJ128" s="79" t="b">
        <v>0</v>
      </c>
      <c r="AK128" s="79">
        <v>4</v>
      </c>
      <c r="AL128" s="82" t="s">
        <v>1868</v>
      </c>
      <c r="AM128" s="79" t="s">
        <v>1961</v>
      </c>
      <c r="AN128" s="79" t="b">
        <v>0</v>
      </c>
      <c r="AO128" s="82" t="s">
        <v>1868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c r="BE128" s="49"/>
      <c r="BF128" s="48"/>
      <c r="BG128" s="49"/>
      <c r="BH128" s="48"/>
      <c r="BI128" s="49"/>
      <c r="BJ128" s="48"/>
      <c r="BK128" s="49"/>
      <c r="BL128" s="48"/>
    </row>
    <row r="129" spans="1:64" ht="15">
      <c r="A129" s="64" t="s">
        <v>324</v>
      </c>
      <c r="B129" s="64" t="s">
        <v>324</v>
      </c>
      <c r="C129" s="65"/>
      <c r="D129" s="66"/>
      <c r="E129" s="67"/>
      <c r="F129" s="68"/>
      <c r="G129" s="65"/>
      <c r="H129" s="69"/>
      <c r="I129" s="70"/>
      <c r="J129" s="70"/>
      <c r="K129" s="34" t="s">
        <v>65</v>
      </c>
      <c r="L129" s="77">
        <v>168</v>
      </c>
      <c r="M129" s="77"/>
      <c r="N129" s="72"/>
      <c r="O129" s="79" t="s">
        <v>176</v>
      </c>
      <c r="P129" s="81">
        <v>43685.38912037037</v>
      </c>
      <c r="Q129" s="79" t="s">
        <v>581</v>
      </c>
      <c r="R129" s="84" t="s">
        <v>758</v>
      </c>
      <c r="S129" s="79" t="s">
        <v>848</v>
      </c>
      <c r="T129" s="79" t="s">
        <v>938</v>
      </c>
      <c r="U129" s="79"/>
      <c r="V129" s="84" t="s">
        <v>1205</v>
      </c>
      <c r="W129" s="81">
        <v>43685.38912037037</v>
      </c>
      <c r="X129" s="84" t="s">
        <v>1411</v>
      </c>
      <c r="Y129" s="79"/>
      <c r="Z129" s="79"/>
      <c r="AA129" s="82" t="s">
        <v>1732</v>
      </c>
      <c r="AB129" s="79"/>
      <c r="AC129" s="79" t="b">
        <v>0</v>
      </c>
      <c r="AD129" s="79">
        <v>0</v>
      </c>
      <c r="AE129" s="82" t="s">
        <v>1938</v>
      </c>
      <c r="AF129" s="79" t="b">
        <v>0</v>
      </c>
      <c r="AG129" s="79" t="s">
        <v>1948</v>
      </c>
      <c r="AH129" s="79"/>
      <c r="AI129" s="82" t="s">
        <v>1938</v>
      </c>
      <c r="AJ129" s="79" t="b">
        <v>0</v>
      </c>
      <c r="AK129" s="79">
        <v>0</v>
      </c>
      <c r="AL129" s="82" t="s">
        <v>1938</v>
      </c>
      <c r="AM129" s="79" t="s">
        <v>1959</v>
      </c>
      <c r="AN129" s="79" t="b">
        <v>0</v>
      </c>
      <c r="AO129" s="82" t="s">
        <v>1732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3</v>
      </c>
      <c r="BC129" s="78" t="str">
        <f>REPLACE(INDEX(GroupVertices[Group],MATCH(Edges25[[#This Row],[Vertex 2]],GroupVertices[Vertex],0)),1,1,"")</f>
        <v>3</v>
      </c>
      <c r="BD129" s="48">
        <v>2</v>
      </c>
      <c r="BE129" s="49">
        <v>5.714285714285714</v>
      </c>
      <c r="BF129" s="48">
        <v>1</v>
      </c>
      <c r="BG129" s="49">
        <v>2.857142857142857</v>
      </c>
      <c r="BH129" s="48">
        <v>0</v>
      </c>
      <c r="BI129" s="49">
        <v>0</v>
      </c>
      <c r="BJ129" s="48">
        <v>32</v>
      </c>
      <c r="BK129" s="49">
        <v>91.42857142857143</v>
      </c>
      <c r="BL129" s="48">
        <v>35</v>
      </c>
    </row>
    <row r="130" spans="1:64" ht="15">
      <c r="A130" s="64" t="s">
        <v>322</v>
      </c>
      <c r="B130" s="64" t="s">
        <v>326</v>
      </c>
      <c r="C130" s="65"/>
      <c r="D130" s="66"/>
      <c r="E130" s="67"/>
      <c r="F130" s="68"/>
      <c r="G130" s="65"/>
      <c r="H130" s="69"/>
      <c r="I130" s="70"/>
      <c r="J130" s="70"/>
      <c r="K130" s="34" t="s">
        <v>66</v>
      </c>
      <c r="L130" s="77">
        <v>169</v>
      </c>
      <c r="M130" s="77"/>
      <c r="N130" s="72"/>
      <c r="O130" s="79" t="s">
        <v>495</v>
      </c>
      <c r="P130" s="81">
        <v>43685.3353587963</v>
      </c>
      <c r="Q130" s="79" t="s">
        <v>582</v>
      </c>
      <c r="R130" s="84" t="s">
        <v>759</v>
      </c>
      <c r="S130" s="79" t="s">
        <v>849</v>
      </c>
      <c r="T130" s="79" t="s">
        <v>939</v>
      </c>
      <c r="U130" s="79"/>
      <c r="V130" s="84" t="s">
        <v>1203</v>
      </c>
      <c r="W130" s="81">
        <v>43685.3353587963</v>
      </c>
      <c r="X130" s="84" t="s">
        <v>1412</v>
      </c>
      <c r="Y130" s="79"/>
      <c r="Z130" s="79"/>
      <c r="AA130" s="82" t="s">
        <v>1733</v>
      </c>
      <c r="AB130" s="79"/>
      <c r="AC130" s="79" t="b">
        <v>0</v>
      </c>
      <c r="AD130" s="79">
        <v>8</v>
      </c>
      <c r="AE130" s="82" t="s">
        <v>1938</v>
      </c>
      <c r="AF130" s="79" t="b">
        <v>0</v>
      </c>
      <c r="AG130" s="79" t="s">
        <v>1948</v>
      </c>
      <c r="AH130" s="79"/>
      <c r="AI130" s="82" t="s">
        <v>1938</v>
      </c>
      <c r="AJ130" s="79" t="b">
        <v>0</v>
      </c>
      <c r="AK130" s="79">
        <v>4</v>
      </c>
      <c r="AL130" s="82" t="s">
        <v>1938</v>
      </c>
      <c r="AM130" s="79" t="s">
        <v>1959</v>
      </c>
      <c r="AN130" s="79" t="b">
        <v>0</v>
      </c>
      <c r="AO130" s="82" t="s">
        <v>1733</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c r="BE130" s="49"/>
      <c r="BF130" s="48"/>
      <c r="BG130" s="49"/>
      <c r="BH130" s="48"/>
      <c r="BI130" s="49"/>
      <c r="BJ130" s="48"/>
      <c r="BK130" s="49"/>
      <c r="BL130" s="48"/>
    </row>
    <row r="131" spans="1:64" ht="15">
      <c r="A131" s="64" t="s">
        <v>325</v>
      </c>
      <c r="B131" s="64" t="s">
        <v>326</v>
      </c>
      <c r="C131" s="65"/>
      <c r="D131" s="66"/>
      <c r="E131" s="67"/>
      <c r="F131" s="68"/>
      <c r="G131" s="65"/>
      <c r="H131" s="69"/>
      <c r="I131" s="70"/>
      <c r="J131" s="70"/>
      <c r="K131" s="34" t="s">
        <v>66</v>
      </c>
      <c r="L131" s="77">
        <v>170</v>
      </c>
      <c r="M131" s="77"/>
      <c r="N131" s="72"/>
      <c r="O131" s="79" t="s">
        <v>495</v>
      </c>
      <c r="P131" s="81">
        <v>43685.336851851855</v>
      </c>
      <c r="Q131" s="79" t="s">
        <v>583</v>
      </c>
      <c r="R131" s="79"/>
      <c r="S131" s="79"/>
      <c r="T131" s="79"/>
      <c r="U131" s="79"/>
      <c r="V131" s="84" t="s">
        <v>1206</v>
      </c>
      <c r="W131" s="81">
        <v>43685.336851851855</v>
      </c>
      <c r="X131" s="84" t="s">
        <v>1413</v>
      </c>
      <c r="Y131" s="79"/>
      <c r="Z131" s="79"/>
      <c r="AA131" s="82" t="s">
        <v>1734</v>
      </c>
      <c r="AB131" s="79"/>
      <c r="AC131" s="79" t="b">
        <v>0</v>
      </c>
      <c r="AD131" s="79">
        <v>0</v>
      </c>
      <c r="AE131" s="82" t="s">
        <v>1938</v>
      </c>
      <c r="AF131" s="79" t="b">
        <v>0</v>
      </c>
      <c r="AG131" s="79" t="s">
        <v>1948</v>
      </c>
      <c r="AH131" s="79"/>
      <c r="AI131" s="82" t="s">
        <v>1938</v>
      </c>
      <c r="AJ131" s="79" t="b">
        <v>0</v>
      </c>
      <c r="AK131" s="79">
        <v>4</v>
      </c>
      <c r="AL131" s="82" t="s">
        <v>1733</v>
      </c>
      <c r="AM131" s="79" t="s">
        <v>1959</v>
      </c>
      <c r="AN131" s="79" t="b">
        <v>0</v>
      </c>
      <c r="AO131" s="82" t="s">
        <v>1733</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c r="BE131" s="49"/>
      <c r="BF131" s="48"/>
      <c r="BG131" s="49"/>
      <c r="BH131" s="48"/>
      <c r="BI131" s="49"/>
      <c r="BJ131" s="48"/>
      <c r="BK131" s="49"/>
      <c r="BL131" s="48"/>
    </row>
    <row r="132" spans="1:64" ht="15">
      <c r="A132" s="64" t="s">
        <v>326</v>
      </c>
      <c r="B132" s="64" t="s">
        <v>325</v>
      </c>
      <c r="C132" s="65"/>
      <c r="D132" s="66"/>
      <c r="E132" s="67"/>
      <c r="F132" s="68"/>
      <c r="G132" s="65"/>
      <c r="H132" s="69"/>
      <c r="I132" s="70"/>
      <c r="J132" s="70"/>
      <c r="K132" s="34" t="s">
        <v>66</v>
      </c>
      <c r="L132" s="77">
        <v>171</v>
      </c>
      <c r="M132" s="77"/>
      <c r="N132" s="72"/>
      <c r="O132" s="79" t="s">
        <v>495</v>
      </c>
      <c r="P132" s="81">
        <v>43685.37511574074</v>
      </c>
      <c r="Q132" s="79" t="s">
        <v>583</v>
      </c>
      <c r="R132" s="79"/>
      <c r="S132" s="79"/>
      <c r="T132" s="79"/>
      <c r="U132" s="79"/>
      <c r="V132" s="84" t="s">
        <v>1207</v>
      </c>
      <c r="W132" s="81">
        <v>43685.37511574074</v>
      </c>
      <c r="X132" s="84" t="s">
        <v>1414</v>
      </c>
      <c r="Y132" s="79"/>
      <c r="Z132" s="79"/>
      <c r="AA132" s="82" t="s">
        <v>1735</v>
      </c>
      <c r="AB132" s="79"/>
      <c r="AC132" s="79" t="b">
        <v>0</v>
      </c>
      <c r="AD132" s="79">
        <v>0</v>
      </c>
      <c r="AE132" s="82" t="s">
        <v>1938</v>
      </c>
      <c r="AF132" s="79" t="b">
        <v>0</v>
      </c>
      <c r="AG132" s="79" t="s">
        <v>1948</v>
      </c>
      <c r="AH132" s="79"/>
      <c r="AI132" s="82" t="s">
        <v>1938</v>
      </c>
      <c r="AJ132" s="79" t="b">
        <v>0</v>
      </c>
      <c r="AK132" s="79">
        <v>4</v>
      </c>
      <c r="AL132" s="82" t="s">
        <v>1733</v>
      </c>
      <c r="AM132" s="79" t="s">
        <v>1965</v>
      </c>
      <c r="AN132" s="79" t="b">
        <v>0</v>
      </c>
      <c r="AO132" s="82" t="s">
        <v>1733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c r="BE132" s="49"/>
      <c r="BF132" s="48"/>
      <c r="BG132" s="49"/>
      <c r="BH132" s="48"/>
      <c r="BI132" s="49"/>
      <c r="BJ132" s="48"/>
      <c r="BK132" s="49"/>
      <c r="BL132" s="48"/>
    </row>
    <row r="133" spans="1:64" ht="15">
      <c r="A133" s="64" t="s">
        <v>327</v>
      </c>
      <c r="B133" s="64" t="s">
        <v>326</v>
      </c>
      <c r="C133" s="65"/>
      <c r="D133" s="66"/>
      <c r="E133" s="67"/>
      <c r="F133" s="68"/>
      <c r="G133" s="65"/>
      <c r="H133" s="69"/>
      <c r="I133" s="70"/>
      <c r="J133" s="70"/>
      <c r="K133" s="34" t="s">
        <v>66</v>
      </c>
      <c r="L133" s="77">
        <v>174</v>
      </c>
      <c r="M133" s="77"/>
      <c r="N133" s="72"/>
      <c r="O133" s="79" t="s">
        <v>495</v>
      </c>
      <c r="P133" s="81">
        <v>43685.40300925926</v>
      </c>
      <c r="Q133" s="79" t="s">
        <v>583</v>
      </c>
      <c r="R133" s="79"/>
      <c r="S133" s="79"/>
      <c r="T133" s="79"/>
      <c r="U133" s="79"/>
      <c r="V133" s="84" t="s">
        <v>1208</v>
      </c>
      <c r="W133" s="81">
        <v>43685.40300925926</v>
      </c>
      <c r="X133" s="84" t="s">
        <v>1415</v>
      </c>
      <c r="Y133" s="79"/>
      <c r="Z133" s="79"/>
      <c r="AA133" s="82" t="s">
        <v>1736</v>
      </c>
      <c r="AB133" s="79"/>
      <c r="AC133" s="79" t="b">
        <v>0</v>
      </c>
      <c r="AD133" s="79">
        <v>0</v>
      </c>
      <c r="AE133" s="82" t="s">
        <v>1938</v>
      </c>
      <c r="AF133" s="79" t="b">
        <v>0</v>
      </c>
      <c r="AG133" s="79" t="s">
        <v>1948</v>
      </c>
      <c r="AH133" s="79"/>
      <c r="AI133" s="82" t="s">
        <v>1938</v>
      </c>
      <c r="AJ133" s="79" t="b">
        <v>0</v>
      </c>
      <c r="AK133" s="79">
        <v>4</v>
      </c>
      <c r="AL133" s="82" t="s">
        <v>1733</v>
      </c>
      <c r="AM133" s="79" t="s">
        <v>1959</v>
      </c>
      <c r="AN133" s="79" t="b">
        <v>0</v>
      </c>
      <c r="AO133" s="82" t="s">
        <v>1733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c r="BE133" s="49"/>
      <c r="BF133" s="48"/>
      <c r="BG133" s="49"/>
      <c r="BH133" s="48"/>
      <c r="BI133" s="49"/>
      <c r="BJ133" s="48"/>
      <c r="BK133" s="49"/>
      <c r="BL133" s="48"/>
    </row>
    <row r="134" spans="1:64" ht="15">
      <c r="A134" s="64" t="s">
        <v>325</v>
      </c>
      <c r="B134" s="64" t="s">
        <v>400</v>
      </c>
      <c r="C134" s="65"/>
      <c r="D134" s="66"/>
      <c r="E134" s="67"/>
      <c r="F134" s="68"/>
      <c r="G134" s="65"/>
      <c r="H134" s="69"/>
      <c r="I134" s="70"/>
      <c r="J134" s="70"/>
      <c r="K134" s="34" t="s">
        <v>65</v>
      </c>
      <c r="L134" s="77">
        <v>176</v>
      </c>
      <c r="M134" s="77"/>
      <c r="N134" s="72"/>
      <c r="O134" s="79" t="s">
        <v>495</v>
      </c>
      <c r="P134" s="81">
        <v>43682.62236111111</v>
      </c>
      <c r="Q134" s="79" t="s">
        <v>532</v>
      </c>
      <c r="R134" s="79"/>
      <c r="S134" s="79"/>
      <c r="T134" s="79" t="s">
        <v>893</v>
      </c>
      <c r="U134" s="79"/>
      <c r="V134" s="84" t="s">
        <v>1206</v>
      </c>
      <c r="W134" s="81">
        <v>43682.62236111111</v>
      </c>
      <c r="X134" s="84" t="s">
        <v>1416</v>
      </c>
      <c r="Y134" s="79"/>
      <c r="Z134" s="79"/>
      <c r="AA134" s="82" t="s">
        <v>1737</v>
      </c>
      <c r="AB134" s="79"/>
      <c r="AC134" s="79" t="b">
        <v>0</v>
      </c>
      <c r="AD134" s="79">
        <v>0</v>
      </c>
      <c r="AE134" s="82" t="s">
        <v>1938</v>
      </c>
      <c r="AF134" s="79" t="b">
        <v>0</v>
      </c>
      <c r="AG134" s="79" t="s">
        <v>1948</v>
      </c>
      <c r="AH134" s="79"/>
      <c r="AI134" s="82" t="s">
        <v>1938</v>
      </c>
      <c r="AJ134" s="79" t="b">
        <v>0</v>
      </c>
      <c r="AK134" s="79">
        <v>25</v>
      </c>
      <c r="AL134" s="82" t="s">
        <v>1848</v>
      </c>
      <c r="AM134" s="79" t="s">
        <v>1961</v>
      </c>
      <c r="AN134" s="79" t="b">
        <v>0</v>
      </c>
      <c r="AO134" s="82" t="s">
        <v>1848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4.761904761904762</v>
      </c>
      <c r="BF134" s="48">
        <v>0</v>
      </c>
      <c r="BG134" s="49">
        <v>0</v>
      </c>
      <c r="BH134" s="48">
        <v>0</v>
      </c>
      <c r="BI134" s="49">
        <v>0</v>
      </c>
      <c r="BJ134" s="48">
        <v>20</v>
      </c>
      <c r="BK134" s="49">
        <v>95.23809523809524</v>
      </c>
      <c r="BL134" s="48">
        <v>21</v>
      </c>
    </row>
    <row r="135" spans="1:64" ht="15">
      <c r="A135" s="64" t="s">
        <v>325</v>
      </c>
      <c r="B135" s="64" t="s">
        <v>329</v>
      </c>
      <c r="C135" s="65"/>
      <c r="D135" s="66"/>
      <c r="E135" s="67"/>
      <c r="F135" s="68"/>
      <c r="G135" s="65"/>
      <c r="H135" s="69"/>
      <c r="I135" s="70"/>
      <c r="J135" s="70"/>
      <c r="K135" s="34" t="s">
        <v>65</v>
      </c>
      <c r="L135" s="77">
        <v>177</v>
      </c>
      <c r="M135" s="77"/>
      <c r="N135" s="72"/>
      <c r="O135" s="79" t="s">
        <v>495</v>
      </c>
      <c r="P135" s="81">
        <v>43683.34166666667</v>
      </c>
      <c r="Q135" s="79" t="s">
        <v>547</v>
      </c>
      <c r="R135" s="79"/>
      <c r="S135" s="79"/>
      <c r="T135" s="79" t="s">
        <v>919</v>
      </c>
      <c r="U135" s="79"/>
      <c r="V135" s="84" t="s">
        <v>1206</v>
      </c>
      <c r="W135" s="81">
        <v>43683.34166666667</v>
      </c>
      <c r="X135" s="84" t="s">
        <v>1417</v>
      </c>
      <c r="Y135" s="79"/>
      <c r="Z135" s="79"/>
      <c r="AA135" s="82" t="s">
        <v>1738</v>
      </c>
      <c r="AB135" s="79"/>
      <c r="AC135" s="79" t="b">
        <v>0</v>
      </c>
      <c r="AD135" s="79">
        <v>0</v>
      </c>
      <c r="AE135" s="82" t="s">
        <v>1938</v>
      </c>
      <c r="AF135" s="79" t="b">
        <v>0</v>
      </c>
      <c r="AG135" s="79" t="s">
        <v>1948</v>
      </c>
      <c r="AH135" s="79"/>
      <c r="AI135" s="82" t="s">
        <v>1938</v>
      </c>
      <c r="AJ135" s="79" t="b">
        <v>0</v>
      </c>
      <c r="AK135" s="79">
        <v>1</v>
      </c>
      <c r="AL135" s="82" t="s">
        <v>1742</v>
      </c>
      <c r="AM135" s="79" t="s">
        <v>1959</v>
      </c>
      <c r="AN135" s="79" t="b">
        <v>0</v>
      </c>
      <c r="AO135" s="82" t="s">
        <v>1742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21</v>
      </c>
      <c r="BK135" s="49">
        <v>100</v>
      </c>
      <c r="BL135" s="48">
        <v>21</v>
      </c>
    </row>
    <row r="136" spans="1:64" ht="15">
      <c r="A136" s="64" t="s">
        <v>322</v>
      </c>
      <c r="B136" s="64" t="s">
        <v>400</v>
      </c>
      <c r="C136" s="65"/>
      <c r="D136" s="66"/>
      <c r="E136" s="67"/>
      <c r="F136" s="68"/>
      <c r="G136" s="65"/>
      <c r="H136" s="69"/>
      <c r="I136" s="70"/>
      <c r="J136" s="70"/>
      <c r="K136" s="34" t="s">
        <v>65</v>
      </c>
      <c r="L136" s="77">
        <v>181</v>
      </c>
      <c r="M136" s="77"/>
      <c r="N136" s="72"/>
      <c r="O136" s="79" t="s">
        <v>495</v>
      </c>
      <c r="P136" s="81">
        <v>43682.6215625</v>
      </c>
      <c r="Q136" s="79" t="s">
        <v>532</v>
      </c>
      <c r="R136" s="79"/>
      <c r="S136" s="79"/>
      <c r="T136" s="79" t="s">
        <v>893</v>
      </c>
      <c r="U136" s="79"/>
      <c r="V136" s="84" t="s">
        <v>1203</v>
      </c>
      <c r="W136" s="81">
        <v>43682.6215625</v>
      </c>
      <c r="X136" s="84" t="s">
        <v>1418</v>
      </c>
      <c r="Y136" s="79"/>
      <c r="Z136" s="79"/>
      <c r="AA136" s="82" t="s">
        <v>1739</v>
      </c>
      <c r="AB136" s="79"/>
      <c r="AC136" s="79" t="b">
        <v>0</v>
      </c>
      <c r="AD136" s="79">
        <v>0</v>
      </c>
      <c r="AE136" s="82" t="s">
        <v>1938</v>
      </c>
      <c r="AF136" s="79" t="b">
        <v>0</v>
      </c>
      <c r="AG136" s="79" t="s">
        <v>1948</v>
      </c>
      <c r="AH136" s="79"/>
      <c r="AI136" s="82" t="s">
        <v>1938</v>
      </c>
      <c r="AJ136" s="79" t="b">
        <v>0</v>
      </c>
      <c r="AK136" s="79">
        <v>25</v>
      </c>
      <c r="AL136" s="82" t="s">
        <v>1848</v>
      </c>
      <c r="AM136" s="79" t="s">
        <v>1961</v>
      </c>
      <c r="AN136" s="79" t="b">
        <v>0</v>
      </c>
      <c r="AO136" s="82" t="s">
        <v>1848</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1</v>
      </c>
      <c r="BE136" s="49">
        <v>4.761904761904762</v>
      </c>
      <c r="BF136" s="48">
        <v>0</v>
      </c>
      <c r="BG136" s="49">
        <v>0</v>
      </c>
      <c r="BH136" s="48">
        <v>0</v>
      </c>
      <c r="BI136" s="49">
        <v>0</v>
      </c>
      <c r="BJ136" s="48">
        <v>20</v>
      </c>
      <c r="BK136" s="49">
        <v>95.23809523809524</v>
      </c>
      <c r="BL136" s="48">
        <v>21</v>
      </c>
    </row>
    <row r="137" spans="1:64" ht="15">
      <c r="A137" s="64" t="s">
        <v>328</v>
      </c>
      <c r="B137" s="64" t="s">
        <v>329</v>
      </c>
      <c r="C137" s="65"/>
      <c r="D137" s="66"/>
      <c r="E137" s="67"/>
      <c r="F137" s="68"/>
      <c r="G137" s="65"/>
      <c r="H137" s="69"/>
      <c r="I137" s="70"/>
      <c r="J137" s="70"/>
      <c r="K137" s="34" t="s">
        <v>66</v>
      </c>
      <c r="L137" s="77">
        <v>184</v>
      </c>
      <c r="M137" s="77"/>
      <c r="N137" s="72"/>
      <c r="O137" s="79" t="s">
        <v>495</v>
      </c>
      <c r="P137" s="81">
        <v>43678.31091435185</v>
      </c>
      <c r="Q137" s="79" t="s">
        <v>584</v>
      </c>
      <c r="R137" s="79"/>
      <c r="S137" s="79"/>
      <c r="T137" s="79" t="s">
        <v>919</v>
      </c>
      <c r="U137" s="79"/>
      <c r="V137" s="84" t="s">
        <v>1209</v>
      </c>
      <c r="W137" s="81">
        <v>43678.31091435185</v>
      </c>
      <c r="X137" s="84" t="s">
        <v>1419</v>
      </c>
      <c r="Y137" s="79"/>
      <c r="Z137" s="79"/>
      <c r="AA137" s="82" t="s">
        <v>1740</v>
      </c>
      <c r="AB137" s="79"/>
      <c r="AC137" s="79" t="b">
        <v>0</v>
      </c>
      <c r="AD137" s="79">
        <v>0</v>
      </c>
      <c r="AE137" s="82" t="s">
        <v>1938</v>
      </c>
      <c r="AF137" s="79" t="b">
        <v>0</v>
      </c>
      <c r="AG137" s="79" t="s">
        <v>1948</v>
      </c>
      <c r="AH137" s="79"/>
      <c r="AI137" s="82" t="s">
        <v>1938</v>
      </c>
      <c r="AJ137" s="79" t="b">
        <v>0</v>
      </c>
      <c r="AK137" s="79">
        <v>1</v>
      </c>
      <c r="AL137" s="82" t="s">
        <v>1741</v>
      </c>
      <c r="AM137" s="79" t="s">
        <v>1962</v>
      </c>
      <c r="AN137" s="79" t="b">
        <v>0</v>
      </c>
      <c r="AO137" s="82" t="s">
        <v>1741</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20</v>
      </c>
      <c r="BK137" s="49">
        <v>100</v>
      </c>
      <c r="BL137" s="48">
        <v>20</v>
      </c>
    </row>
    <row r="138" spans="1:64" ht="15">
      <c r="A138" s="64" t="s">
        <v>329</v>
      </c>
      <c r="B138" s="64" t="s">
        <v>328</v>
      </c>
      <c r="C138" s="65"/>
      <c r="D138" s="66"/>
      <c r="E138" s="67"/>
      <c r="F138" s="68"/>
      <c r="G138" s="65"/>
      <c r="H138" s="69"/>
      <c r="I138" s="70"/>
      <c r="J138" s="70"/>
      <c r="K138" s="34" t="s">
        <v>66</v>
      </c>
      <c r="L138" s="77">
        <v>185</v>
      </c>
      <c r="M138" s="77"/>
      <c r="N138" s="72"/>
      <c r="O138" s="79" t="s">
        <v>495</v>
      </c>
      <c r="P138" s="81">
        <v>43677.37527777778</v>
      </c>
      <c r="Q138" s="79" t="s">
        <v>585</v>
      </c>
      <c r="R138" s="84" t="s">
        <v>760</v>
      </c>
      <c r="S138" s="79" t="s">
        <v>850</v>
      </c>
      <c r="T138" s="79" t="s">
        <v>940</v>
      </c>
      <c r="U138" s="79"/>
      <c r="V138" s="84" t="s">
        <v>1210</v>
      </c>
      <c r="W138" s="81">
        <v>43677.37527777778</v>
      </c>
      <c r="X138" s="84" t="s">
        <v>1420</v>
      </c>
      <c r="Y138" s="79"/>
      <c r="Z138" s="79"/>
      <c r="AA138" s="82" t="s">
        <v>1741</v>
      </c>
      <c r="AB138" s="79"/>
      <c r="AC138" s="79" t="b">
        <v>0</v>
      </c>
      <c r="AD138" s="79">
        <v>0</v>
      </c>
      <c r="AE138" s="82" t="s">
        <v>1938</v>
      </c>
      <c r="AF138" s="79" t="b">
        <v>0</v>
      </c>
      <c r="AG138" s="79" t="s">
        <v>1948</v>
      </c>
      <c r="AH138" s="79"/>
      <c r="AI138" s="82" t="s">
        <v>1938</v>
      </c>
      <c r="AJ138" s="79" t="b">
        <v>0</v>
      </c>
      <c r="AK138" s="79">
        <v>1</v>
      </c>
      <c r="AL138" s="82" t="s">
        <v>1938</v>
      </c>
      <c r="AM138" s="79" t="s">
        <v>1962</v>
      </c>
      <c r="AN138" s="79" t="b">
        <v>0</v>
      </c>
      <c r="AO138" s="82" t="s">
        <v>1741</v>
      </c>
      <c r="AP138" s="79" t="s">
        <v>1985</v>
      </c>
      <c r="AQ138" s="79">
        <v>0</v>
      </c>
      <c r="AR138" s="79">
        <v>0</v>
      </c>
      <c r="AS138" s="79"/>
      <c r="AT138" s="79"/>
      <c r="AU138" s="79"/>
      <c r="AV138" s="79"/>
      <c r="AW138" s="79"/>
      <c r="AX138" s="79"/>
      <c r="AY138" s="79"/>
      <c r="AZ138" s="79"/>
      <c r="BA138">
        <v>2</v>
      </c>
      <c r="BB138" s="78" t="str">
        <f>REPLACE(INDEX(GroupVertices[Group],MATCH(Edges25[[#This Row],[Vertex 1]],GroupVertices[Vertex],0)),1,1,"")</f>
        <v>1</v>
      </c>
      <c r="BC138" s="78" t="str">
        <f>REPLACE(INDEX(GroupVertices[Group],MATCH(Edges25[[#This Row],[Vertex 2]],GroupVertices[Vertex],0)),1,1,"")</f>
        <v>1</v>
      </c>
      <c r="BD138" s="48"/>
      <c r="BE138" s="49"/>
      <c r="BF138" s="48"/>
      <c r="BG138" s="49"/>
      <c r="BH138" s="48"/>
      <c r="BI138" s="49"/>
      <c r="BJ138" s="48"/>
      <c r="BK138" s="49"/>
      <c r="BL138" s="48"/>
    </row>
    <row r="139" spans="1:64" ht="15">
      <c r="A139" s="64" t="s">
        <v>329</v>
      </c>
      <c r="B139" s="64" t="s">
        <v>328</v>
      </c>
      <c r="C139" s="65"/>
      <c r="D139" s="66"/>
      <c r="E139" s="67"/>
      <c r="F139" s="68"/>
      <c r="G139" s="65"/>
      <c r="H139" s="69"/>
      <c r="I139" s="70"/>
      <c r="J139" s="70"/>
      <c r="K139" s="34" t="s">
        <v>66</v>
      </c>
      <c r="L139" s="77">
        <v>186</v>
      </c>
      <c r="M139" s="77"/>
      <c r="N139" s="72"/>
      <c r="O139" s="79" t="s">
        <v>495</v>
      </c>
      <c r="P139" s="81">
        <v>43683.33409722222</v>
      </c>
      <c r="Q139" s="79" t="s">
        <v>586</v>
      </c>
      <c r="R139" s="84" t="s">
        <v>760</v>
      </c>
      <c r="S139" s="79" t="s">
        <v>850</v>
      </c>
      <c r="T139" s="79" t="s">
        <v>940</v>
      </c>
      <c r="U139" s="84" t="s">
        <v>1048</v>
      </c>
      <c r="V139" s="84" t="s">
        <v>1048</v>
      </c>
      <c r="W139" s="81">
        <v>43683.33409722222</v>
      </c>
      <c r="X139" s="84" t="s">
        <v>1421</v>
      </c>
      <c r="Y139" s="79"/>
      <c r="Z139" s="79"/>
      <c r="AA139" s="82" t="s">
        <v>1742</v>
      </c>
      <c r="AB139" s="79"/>
      <c r="AC139" s="79" t="b">
        <v>0</v>
      </c>
      <c r="AD139" s="79">
        <v>3</v>
      </c>
      <c r="AE139" s="82" t="s">
        <v>1938</v>
      </c>
      <c r="AF139" s="79" t="b">
        <v>0</v>
      </c>
      <c r="AG139" s="79" t="s">
        <v>1948</v>
      </c>
      <c r="AH139" s="79"/>
      <c r="AI139" s="82" t="s">
        <v>1938</v>
      </c>
      <c r="AJ139" s="79" t="b">
        <v>0</v>
      </c>
      <c r="AK139" s="79">
        <v>1</v>
      </c>
      <c r="AL139" s="82" t="s">
        <v>1938</v>
      </c>
      <c r="AM139" s="79" t="s">
        <v>1962</v>
      </c>
      <c r="AN139" s="79" t="b">
        <v>0</v>
      </c>
      <c r="AO139" s="82" t="s">
        <v>1742</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1</v>
      </c>
      <c r="BC139" s="78" t="str">
        <f>REPLACE(INDEX(GroupVertices[Group],MATCH(Edges25[[#This Row],[Vertex 2]],GroupVertices[Vertex],0)),1,1,"")</f>
        <v>1</v>
      </c>
      <c r="BD139" s="48"/>
      <c r="BE139" s="49"/>
      <c r="BF139" s="48"/>
      <c r="BG139" s="49"/>
      <c r="BH139" s="48"/>
      <c r="BI139" s="49"/>
      <c r="BJ139" s="48"/>
      <c r="BK139" s="49"/>
      <c r="BL139" s="48"/>
    </row>
    <row r="140" spans="1:64" ht="15">
      <c r="A140" s="64" t="s">
        <v>330</v>
      </c>
      <c r="B140" s="64" t="s">
        <v>400</v>
      </c>
      <c r="C140" s="65"/>
      <c r="D140" s="66"/>
      <c r="E140" s="67"/>
      <c r="F140" s="68"/>
      <c r="G140" s="65"/>
      <c r="H140" s="69"/>
      <c r="I140" s="70"/>
      <c r="J140" s="70"/>
      <c r="K140" s="34" t="s">
        <v>65</v>
      </c>
      <c r="L140" s="77">
        <v>189</v>
      </c>
      <c r="M140" s="77"/>
      <c r="N140" s="72"/>
      <c r="O140" s="79" t="s">
        <v>495</v>
      </c>
      <c r="P140" s="81">
        <v>43685.69541666667</v>
      </c>
      <c r="Q140" s="79" t="s">
        <v>569</v>
      </c>
      <c r="R140" s="79"/>
      <c r="S140" s="79"/>
      <c r="T140" s="79" t="s">
        <v>893</v>
      </c>
      <c r="U140" s="79"/>
      <c r="V140" s="84" t="s">
        <v>1211</v>
      </c>
      <c r="W140" s="81">
        <v>43685.69541666667</v>
      </c>
      <c r="X140" s="84" t="s">
        <v>1422</v>
      </c>
      <c r="Y140" s="79"/>
      <c r="Z140" s="79"/>
      <c r="AA140" s="82" t="s">
        <v>1743</v>
      </c>
      <c r="AB140" s="79"/>
      <c r="AC140" s="79" t="b">
        <v>0</v>
      </c>
      <c r="AD140" s="79">
        <v>0</v>
      </c>
      <c r="AE140" s="82" t="s">
        <v>1938</v>
      </c>
      <c r="AF140" s="79" t="b">
        <v>0</v>
      </c>
      <c r="AG140" s="79" t="s">
        <v>1948</v>
      </c>
      <c r="AH140" s="79"/>
      <c r="AI140" s="82" t="s">
        <v>1938</v>
      </c>
      <c r="AJ140" s="79" t="b">
        <v>0</v>
      </c>
      <c r="AK140" s="79">
        <v>30</v>
      </c>
      <c r="AL140" s="82" t="s">
        <v>1848</v>
      </c>
      <c r="AM140" s="79" t="s">
        <v>1961</v>
      </c>
      <c r="AN140" s="79" t="b">
        <v>0</v>
      </c>
      <c r="AO140" s="82" t="s">
        <v>1848</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1</v>
      </c>
      <c r="BE140" s="49">
        <v>4.761904761904762</v>
      </c>
      <c r="BF140" s="48">
        <v>0</v>
      </c>
      <c r="BG140" s="49">
        <v>0</v>
      </c>
      <c r="BH140" s="48">
        <v>0</v>
      </c>
      <c r="BI140" s="49">
        <v>0</v>
      </c>
      <c r="BJ140" s="48">
        <v>20</v>
      </c>
      <c r="BK140" s="49">
        <v>95.23809523809524</v>
      </c>
      <c r="BL140" s="48">
        <v>21</v>
      </c>
    </row>
    <row r="141" spans="1:64" ht="15">
      <c r="A141" s="64" t="s">
        <v>331</v>
      </c>
      <c r="B141" s="64" t="s">
        <v>331</v>
      </c>
      <c r="C141" s="65"/>
      <c r="D141" s="66"/>
      <c r="E141" s="67"/>
      <c r="F141" s="68"/>
      <c r="G141" s="65"/>
      <c r="H141" s="69"/>
      <c r="I141" s="70"/>
      <c r="J141" s="70"/>
      <c r="K141" s="34" t="s">
        <v>65</v>
      </c>
      <c r="L141" s="77">
        <v>190</v>
      </c>
      <c r="M141" s="77"/>
      <c r="N141" s="72"/>
      <c r="O141" s="79" t="s">
        <v>176</v>
      </c>
      <c r="P141" s="81">
        <v>43685.69800925926</v>
      </c>
      <c r="Q141" s="79" t="s">
        <v>587</v>
      </c>
      <c r="R141" s="79"/>
      <c r="S141" s="79"/>
      <c r="T141" s="79" t="s">
        <v>941</v>
      </c>
      <c r="U141" s="84" t="s">
        <v>1049</v>
      </c>
      <c r="V141" s="84" t="s">
        <v>1049</v>
      </c>
      <c r="W141" s="81">
        <v>43685.69800925926</v>
      </c>
      <c r="X141" s="84" t="s">
        <v>1423</v>
      </c>
      <c r="Y141" s="79"/>
      <c r="Z141" s="79"/>
      <c r="AA141" s="82" t="s">
        <v>1744</v>
      </c>
      <c r="AB141" s="79"/>
      <c r="AC141" s="79" t="b">
        <v>0</v>
      </c>
      <c r="AD141" s="79">
        <v>0</v>
      </c>
      <c r="AE141" s="82" t="s">
        <v>1938</v>
      </c>
      <c r="AF141" s="79" t="b">
        <v>0</v>
      </c>
      <c r="AG141" s="79" t="s">
        <v>1948</v>
      </c>
      <c r="AH141" s="79"/>
      <c r="AI141" s="82" t="s">
        <v>1938</v>
      </c>
      <c r="AJ141" s="79" t="b">
        <v>0</v>
      </c>
      <c r="AK141" s="79">
        <v>0</v>
      </c>
      <c r="AL141" s="82" t="s">
        <v>1938</v>
      </c>
      <c r="AM141" s="79" t="s">
        <v>1962</v>
      </c>
      <c r="AN141" s="79" t="b">
        <v>0</v>
      </c>
      <c r="AO141" s="82" t="s">
        <v>1744</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v>1</v>
      </c>
      <c r="BE141" s="49">
        <v>3.4482758620689653</v>
      </c>
      <c r="BF141" s="48">
        <v>2</v>
      </c>
      <c r="BG141" s="49">
        <v>6.896551724137931</v>
      </c>
      <c r="BH141" s="48">
        <v>0</v>
      </c>
      <c r="BI141" s="49">
        <v>0</v>
      </c>
      <c r="BJ141" s="48">
        <v>26</v>
      </c>
      <c r="BK141" s="49">
        <v>89.65517241379311</v>
      </c>
      <c r="BL141" s="48">
        <v>29</v>
      </c>
    </row>
    <row r="142" spans="1:64" ht="15">
      <c r="A142" s="64" t="s">
        <v>332</v>
      </c>
      <c r="B142" s="64" t="s">
        <v>454</v>
      </c>
      <c r="C142" s="65"/>
      <c r="D142" s="66"/>
      <c r="E142" s="67"/>
      <c r="F142" s="68"/>
      <c r="G142" s="65"/>
      <c r="H142" s="69"/>
      <c r="I142" s="70"/>
      <c r="J142" s="70"/>
      <c r="K142" s="34" t="s">
        <v>65</v>
      </c>
      <c r="L142" s="77">
        <v>191</v>
      </c>
      <c r="M142" s="77"/>
      <c r="N142" s="72"/>
      <c r="O142" s="79" t="s">
        <v>495</v>
      </c>
      <c r="P142" s="81">
        <v>43685.70144675926</v>
      </c>
      <c r="Q142" s="82" t="s">
        <v>588</v>
      </c>
      <c r="R142" s="84" t="s">
        <v>761</v>
      </c>
      <c r="S142" s="79" t="s">
        <v>851</v>
      </c>
      <c r="T142" s="79" t="s">
        <v>942</v>
      </c>
      <c r="U142" s="79"/>
      <c r="V142" s="84" t="s">
        <v>1212</v>
      </c>
      <c r="W142" s="81">
        <v>43685.70144675926</v>
      </c>
      <c r="X142" s="84" t="s">
        <v>1424</v>
      </c>
      <c r="Y142" s="79"/>
      <c r="Z142" s="79"/>
      <c r="AA142" s="82" t="s">
        <v>1745</v>
      </c>
      <c r="AB142" s="79"/>
      <c r="AC142" s="79" t="b">
        <v>0</v>
      </c>
      <c r="AD142" s="79">
        <v>0</v>
      </c>
      <c r="AE142" s="82" t="s">
        <v>1938</v>
      </c>
      <c r="AF142" s="79" t="b">
        <v>0</v>
      </c>
      <c r="AG142" s="79" t="s">
        <v>1948</v>
      </c>
      <c r="AH142" s="79"/>
      <c r="AI142" s="82" t="s">
        <v>1938</v>
      </c>
      <c r="AJ142" s="79" t="b">
        <v>0</v>
      </c>
      <c r="AK142" s="79">
        <v>0</v>
      </c>
      <c r="AL142" s="82" t="s">
        <v>1938</v>
      </c>
      <c r="AM142" s="79" t="s">
        <v>1962</v>
      </c>
      <c r="AN142" s="79" t="b">
        <v>0</v>
      </c>
      <c r="AO142" s="82" t="s">
        <v>1745</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40</v>
      </c>
      <c r="BC142" s="78" t="str">
        <f>REPLACE(INDEX(GroupVertices[Group],MATCH(Edges25[[#This Row],[Vertex 2]],GroupVertices[Vertex],0)),1,1,"")</f>
        <v>40</v>
      </c>
      <c r="BD142" s="48">
        <v>0</v>
      </c>
      <c r="BE142" s="49">
        <v>0</v>
      </c>
      <c r="BF142" s="48">
        <v>0</v>
      </c>
      <c r="BG142" s="49">
        <v>0</v>
      </c>
      <c r="BH142" s="48">
        <v>0</v>
      </c>
      <c r="BI142" s="49">
        <v>0</v>
      </c>
      <c r="BJ142" s="48">
        <v>14</v>
      </c>
      <c r="BK142" s="49">
        <v>100</v>
      </c>
      <c r="BL142" s="48">
        <v>14</v>
      </c>
    </row>
    <row r="143" spans="1:64" ht="15">
      <c r="A143" s="64" t="s">
        <v>333</v>
      </c>
      <c r="B143" s="64" t="s">
        <v>333</v>
      </c>
      <c r="C143" s="65"/>
      <c r="D143" s="66"/>
      <c r="E143" s="67"/>
      <c r="F143" s="68"/>
      <c r="G143" s="65"/>
      <c r="H143" s="69"/>
      <c r="I143" s="70"/>
      <c r="J143" s="70"/>
      <c r="K143" s="34" t="s">
        <v>65</v>
      </c>
      <c r="L143" s="77">
        <v>192</v>
      </c>
      <c r="M143" s="77"/>
      <c r="N143" s="72"/>
      <c r="O143" s="79" t="s">
        <v>176</v>
      </c>
      <c r="P143" s="81">
        <v>43684.33369212963</v>
      </c>
      <c r="Q143" s="79" t="s">
        <v>589</v>
      </c>
      <c r="R143" s="84" t="s">
        <v>762</v>
      </c>
      <c r="S143" s="79" t="s">
        <v>846</v>
      </c>
      <c r="T143" s="79" t="s">
        <v>943</v>
      </c>
      <c r="U143" s="79"/>
      <c r="V143" s="84" t="s">
        <v>1213</v>
      </c>
      <c r="W143" s="81">
        <v>43684.33369212963</v>
      </c>
      <c r="X143" s="84" t="s">
        <v>1425</v>
      </c>
      <c r="Y143" s="79"/>
      <c r="Z143" s="79"/>
      <c r="AA143" s="82" t="s">
        <v>1746</v>
      </c>
      <c r="AB143" s="79"/>
      <c r="AC143" s="79" t="b">
        <v>0</v>
      </c>
      <c r="AD143" s="79">
        <v>2</v>
      </c>
      <c r="AE143" s="82" t="s">
        <v>1938</v>
      </c>
      <c r="AF143" s="79" t="b">
        <v>0</v>
      </c>
      <c r="AG143" s="79" t="s">
        <v>1948</v>
      </c>
      <c r="AH143" s="79"/>
      <c r="AI143" s="82" t="s">
        <v>1938</v>
      </c>
      <c r="AJ143" s="79" t="b">
        <v>0</v>
      </c>
      <c r="AK143" s="79">
        <v>2</v>
      </c>
      <c r="AL143" s="82" t="s">
        <v>1938</v>
      </c>
      <c r="AM143" s="79" t="s">
        <v>1962</v>
      </c>
      <c r="AN143" s="79" t="b">
        <v>0</v>
      </c>
      <c r="AO143" s="82" t="s">
        <v>1746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17</v>
      </c>
      <c r="BC143" s="78" t="str">
        <f>REPLACE(INDEX(GroupVertices[Group],MATCH(Edges25[[#This Row],[Vertex 2]],GroupVertices[Vertex],0)),1,1,"")</f>
        <v>17</v>
      </c>
      <c r="BD143" s="48">
        <v>0</v>
      </c>
      <c r="BE143" s="49">
        <v>0</v>
      </c>
      <c r="BF143" s="48">
        <v>2</v>
      </c>
      <c r="BG143" s="49">
        <v>7.142857142857143</v>
      </c>
      <c r="BH143" s="48">
        <v>0</v>
      </c>
      <c r="BI143" s="49">
        <v>0</v>
      </c>
      <c r="BJ143" s="48">
        <v>26</v>
      </c>
      <c r="BK143" s="49">
        <v>92.85714285714286</v>
      </c>
      <c r="BL143" s="48">
        <v>28</v>
      </c>
    </row>
    <row r="144" spans="1:64" ht="15">
      <c r="A144" s="64" t="s">
        <v>334</v>
      </c>
      <c r="B144" s="64" t="s">
        <v>333</v>
      </c>
      <c r="C144" s="65"/>
      <c r="D144" s="66"/>
      <c r="E144" s="67"/>
      <c r="F144" s="68"/>
      <c r="G144" s="65"/>
      <c r="H144" s="69"/>
      <c r="I144" s="70"/>
      <c r="J144" s="70"/>
      <c r="K144" s="34" t="s">
        <v>65</v>
      </c>
      <c r="L144" s="77">
        <v>193</v>
      </c>
      <c r="M144" s="77"/>
      <c r="N144" s="72"/>
      <c r="O144" s="79" t="s">
        <v>495</v>
      </c>
      <c r="P144" s="81">
        <v>43685.86883101852</v>
      </c>
      <c r="Q144" s="79" t="s">
        <v>590</v>
      </c>
      <c r="R144" s="79"/>
      <c r="S144" s="79"/>
      <c r="T144" s="79" t="s">
        <v>927</v>
      </c>
      <c r="U144" s="79"/>
      <c r="V144" s="84" t="s">
        <v>1214</v>
      </c>
      <c r="W144" s="81">
        <v>43685.86883101852</v>
      </c>
      <c r="X144" s="84" t="s">
        <v>1426</v>
      </c>
      <c r="Y144" s="79"/>
      <c r="Z144" s="79"/>
      <c r="AA144" s="82" t="s">
        <v>1747</v>
      </c>
      <c r="AB144" s="79"/>
      <c r="AC144" s="79" t="b">
        <v>0</v>
      </c>
      <c r="AD144" s="79">
        <v>0</v>
      </c>
      <c r="AE144" s="82" t="s">
        <v>1938</v>
      </c>
      <c r="AF144" s="79" t="b">
        <v>0</v>
      </c>
      <c r="AG144" s="79" t="s">
        <v>1948</v>
      </c>
      <c r="AH144" s="79"/>
      <c r="AI144" s="82" t="s">
        <v>1938</v>
      </c>
      <c r="AJ144" s="79" t="b">
        <v>0</v>
      </c>
      <c r="AK144" s="79">
        <v>3</v>
      </c>
      <c r="AL144" s="82" t="s">
        <v>1746</v>
      </c>
      <c r="AM144" s="79" t="s">
        <v>1963</v>
      </c>
      <c r="AN144" s="79" t="b">
        <v>0</v>
      </c>
      <c r="AO144" s="82" t="s">
        <v>1746</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17</v>
      </c>
      <c r="BC144" s="78" t="str">
        <f>REPLACE(INDEX(GroupVertices[Group],MATCH(Edges25[[#This Row],[Vertex 2]],GroupVertices[Vertex],0)),1,1,"")</f>
        <v>17</v>
      </c>
      <c r="BD144" s="48">
        <v>0</v>
      </c>
      <c r="BE144" s="49">
        <v>0</v>
      </c>
      <c r="BF144" s="48">
        <v>1</v>
      </c>
      <c r="BG144" s="49">
        <v>5.555555555555555</v>
      </c>
      <c r="BH144" s="48">
        <v>0</v>
      </c>
      <c r="BI144" s="49">
        <v>0</v>
      </c>
      <c r="BJ144" s="48">
        <v>17</v>
      </c>
      <c r="BK144" s="49">
        <v>94.44444444444444</v>
      </c>
      <c r="BL144" s="48">
        <v>18</v>
      </c>
    </row>
    <row r="145" spans="1:64" ht="15">
      <c r="A145" s="64" t="s">
        <v>335</v>
      </c>
      <c r="B145" s="64" t="s">
        <v>445</v>
      </c>
      <c r="C145" s="65"/>
      <c r="D145" s="66"/>
      <c r="E145" s="67"/>
      <c r="F145" s="68"/>
      <c r="G145" s="65"/>
      <c r="H145" s="69"/>
      <c r="I145" s="70"/>
      <c r="J145" s="70"/>
      <c r="K145" s="34" t="s">
        <v>65</v>
      </c>
      <c r="L145" s="77">
        <v>194</v>
      </c>
      <c r="M145" s="77"/>
      <c r="N145" s="72"/>
      <c r="O145" s="79" t="s">
        <v>495</v>
      </c>
      <c r="P145" s="81">
        <v>43685.87355324074</v>
      </c>
      <c r="Q145" s="79" t="s">
        <v>565</v>
      </c>
      <c r="R145" s="79"/>
      <c r="S145" s="79"/>
      <c r="T145" s="79"/>
      <c r="U145" s="79"/>
      <c r="V145" s="84" t="s">
        <v>1215</v>
      </c>
      <c r="W145" s="81">
        <v>43685.87355324074</v>
      </c>
      <c r="X145" s="84" t="s">
        <v>1427</v>
      </c>
      <c r="Y145" s="79"/>
      <c r="Z145" s="79"/>
      <c r="AA145" s="82" t="s">
        <v>1748</v>
      </c>
      <c r="AB145" s="79"/>
      <c r="AC145" s="79" t="b">
        <v>0</v>
      </c>
      <c r="AD145" s="79">
        <v>0</v>
      </c>
      <c r="AE145" s="82" t="s">
        <v>1938</v>
      </c>
      <c r="AF145" s="79" t="b">
        <v>0</v>
      </c>
      <c r="AG145" s="79" t="s">
        <v>1948</v>
      </c>
      <c r="AH145" s="79"/>
      <c r="AI145" s="82" t="s">
        <v>1938</v>
      </c>
      <c r="AJ145" s="79" t="b">
        <v>0</v>
      </c>
      <c r="AK145" s="79">
        <v>2</v>
      </c>
      <c r="AL145" s="82" t="s">
        <v>1812</v>
      </c>
      <c r="AM145" s="79" t="s">
        <v>1963</v>
      </c>
      <c r="AN145" s="79" t="b">
        <v>0</v>
      </c>
      <c r="AO145" s="82" t="s">
        <v>1812</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5</v>
      </c>
      <c r="BC145" s="78" t="str">
        <f>REPLACE(INDEX(GroupVertices[Group],MATCH(Edges25[[#This Row],[Vertex 2]],GroupVertices[Vertex],0)),1,1,"")</f>
        <v>5</v>
      </c>
      <c r="BD145" s="48"/>
      <c r="BE145" s="49"/>
      <c r="BF145" s="48"/>
      <c r="BG145" s="49"/>
      <c r="BH145" s="48"/>
      <c r="BI145" s="49"/>
      <c r="BJ145" s="48"/>
      <c r="BK145" s="49"/>
      <c r="BL145" s="48"/>
    </row>
    <row r="146" spans="1:64" ht="15">
      <c r="A146" s="64" t="s">
        <v>336</v>
      </c>
      <c r="B146" s="64" t="s">
        <v>353</v>
      </c>
      <c r="C146" s="65"/>
      <c r="D146" s="66"/>
      <c r="E146" s="67"/>
      <c r="F146" s="68"/>
      <c r="G146" s="65"/>
      <c r="H146" s="69"/>
      <c r="I146" s="70"/>
      <c r="J146" s="70"/>
      <c r="K146" s="34" t="s">
        <v>65</v>
      </c>
      <c r="L146" s="77">
        <v>196</v>
      </c>
      <c r="M146" s="77"/>
      <c r="N146" s="72"/>
      <c r="O146" s="79" t="s">
        <v>495</v>
      </c>
      <c r="P146" s="81">
        <v>43686.05331018518</v>
      </c>
      <c r="Q146" s="79" t="s">
        <v>591</v>
      </c>
      <c r="R146" s="84" t="s">
        <v>763</v>
      </c>
      <c r="S146" s="79" t="s">
        <v>852</v>
      </c>
      <c r="T146" s="79"/>
      <c r="U146" s="79"/>
      <c r="V146" s="84" t="s">
        <v>1216</v>
      </c>
      <c r="W146" s="81">
        <v>43686.05331018518</v>
      </c>
      <c r="X146" s="84" t="s">
        <v>1428</v>
      </c>
      <c r="Y146" s="79"/>
      <c r="Z146" s="79"/>
      <c r="AA146" s="82" t="s">
        <v>1749</v>
      </c>
      <c r="AB146" s="79"/>
      <c r="AC146" s="79" t="b">
        <v>0</v>
      </c>
      <c r="AD146" s="79">
        <v>0</v>
      </c>
      <c r="AE146" s="82" t="s">
        <v>1938</v>
      </c>
      <c r="AF146" s="79" t="b">
        <v>0</v>
      </c>
      <c r="AG146" s="79" t="s">
        <v>1948</v>
      </c>
      <c r="AH146" s="79"/>
      <c r="AI146" s="82" t="s">
        <v>1938</v>
      </c>
      <c r="AJ146" s="79" t="b">
        <v>0</v>
      </c>
      <c r="AK146" s="79">
        <v>1</v>
      </c>
      <c r="AL146" s="82" t="s">
        <v>1859</v>
      </c>
      <c r="AM146" s="79" t="s">
        <v>1963</v>
      </c>
      <c r="AN146" s="79" t="b">
        <v>0</v>
      </c>
      <c r="AO146" s="82" t="s">
        <v>1859</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1</v>
      </c>
      <c r="BE146" s="49">
        <v>6.666666666666667</v>
      </c>
      <c r="BF146" s="48">
        <v>0</v>
      </c>
      <c r="BG146" s="49">
        <v>0</v>
      </c>
      <c r="BH146" s="48">
        <v>0</v>
      </c>
      <c r="BI146" s="49">
        <v>0</v>
      </c>
      <c r="BJ146" s="48">
        <v>14</v>
      </c>
      <c r="BK146" s="49">
        <v>93.33333333333333</v>
      </c>
      <c r="BL146" s="48">
        <v>15</v>
      </c>
    </row>
    <row r="147" spans="1:64" ht="15">
      <c r="A147" s="64" t="s">
        <v>337</v>
      </c>
      <c r="B147" s="64" t="s">
        <v>455</v>
      </c>
      <c r="C147" s="65"/>
      <c r="D147" s="66"/>
      <c r="E147" s="67"/>
      <c r="F147" s="68"/>
      <c r="G147" s="65"/>
      <c r="H147" s="69"/>
      <c r="I147" s="70"/>
      <c r="J147" s="70"/>
      <c r="K147" s="34" t="s">
        <v>65</v>
      </c>
      <c r="L147" s="77">
        <v>197</v>
      </c>
      <c r="M147" s="77"/>
      <c r="N147" s="72"/>
      <c r="O147" s="79" t="s">
        <v>495</v>
      </c>
      <c r="P147" s="81">
        <v>43686.08341435185</v>
      </c>
      <c r="Q147" s="79" t="s">
        <v>592</v>
      </c>
      <c r="R147" s="84" t="s">
        <v>764</v>
      </c>
      <c r="S147" s="79" t="s">
        <v>853</v>
      </c>
      <c r="T147" s="79" t="s">
        <v>944</v>
      </c>
      <c r="U147" s="84" t="s">
        <v>1050</v>
      </c>
      <c r="V147" s="84" t="s">
        <v>1050</v>
      </c>
      <c r="W147" s="81">
        <v>43686.08341435185</v>
      </c>
      <c r="X147" s="84" t="s">
        <v>1429</v>
      </c>
      <c r="Y147" s="79"/>
      <c r="Z147" s="79"/>
      <c r="AA147" s="82" t="s">
        <v>1750</v>
      </c>
      <c r="AB147" s="79"/>
      <c r="AC147" s="79" t="b">
        <v>0</v>
      </c>
      <c r="AD147" s="79">
        <v>1</v>
      </c>
      <c r="AE147" s="82" t="s">
        <v>1938</v>
      </c>
      <c r="AF147" s="79" t="b">
        <v>0</v>
      </c>
      <c r="AG147" s="79" t="s">
        <v>1948</v>
      </c>
      <c r="AH147" s="79"/>
      <c r="AI147" s="82" t="s">
        <v>1938</v>
      </c>
      <c r="AJ147" s="79" t="b">
        <v>0</v>
      </c>
      <c r="AK147" s="79">
        <v>1</v>
      </c>
      <c r="AL147" s="82" t="s">
        <v>1938</v>
      </c>
      <c r="AM147" s="79" t="s">
        <v>1975</v>
      </c>
      <c r="AN147" s="79" t="b">
        <v>0</v>
      </c>
      <c r="AO147" s="82" t="s">
        <v>1750</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15</v>
      </c>
      <c r="BC147" s="78" t="str">
        <f>REPLACE(INDEX(GroupVertices[Group],MATCH(Edges25[[#This Row],[Vertex 2]],GroupVertices[Vertex],0)),1,1,"")</f>
        <v>15</v>
      </c>
      <c r="BD147" s="48"/>
      <c r="BE147" s="49"/>
      <c r="BF147" s="48"/>
      <c r="BG147" s="49"/>
      <c r="BH147" s="48"/>
      <c r="BI147" s="49"/>
      <c r="BJ147" s="48"/>
      <c r="BK147" s="49"/>
      <c r="BL147" s="48"/>
    </row>
    <row r="148" spans="1:64" ht="15">
      <c r="A148" s="64" t="s">
        <v>338</v>
      </c>
      <c r="B148" s="64" t="s">
        <v>368</v>
      </c>
      <c r="C148" s="65"/>
      <c r="D148" s="66"/>
      <c r="E148" s="67"/>
      <c r="F148" s="68"/>
      <c r="G148" s="65"/>
      <c r="H148" s="69"/>
      <c r="I148" s="70"/>
      <c r="J148" s="70"/>
      <c r="K148" s="34" t="s">
        <v>65</v>
      </c>
      <c r="L148" s="77">
        <v>199</v>
      </c>
      <c r="M148" s="77"/>
      <c r="N148" s="72"/>
      <c r="O148" s="79" t="s">
        <v>495</v>
      </c>
      <c r="P148" s="81">
        <v>43686.14011574074</v>
      </c>
      <c r="Q148" s="79" t="s">
        <v>593</v>
      </c>
      <c r="R148" s="79"/>
      <c r="S148" s="79"/>
      <c r="T148" s="79"/>
      <c r="U148" s="79"/>
      <c r="V148" s="84" t="s">
        <v>1217</v>
      </c>
      <c r="W148" s="81">
        <v>43686.14011574074</v>
      </c>
      <c r="X148" s="84" t="s">
        <v>1430</v>
      </c>
      <c r="Y148" s="79"/>
      <c r="Z148" s="79"/>
      <c r="AA148" s="82" t="s">
        <v>1751</v>
      </c>
      <c r="AB148" s="79"/>
      <c r="AC148" s="79" t="b">
        <v>0</v>
      </c>
      <c r="AD148" s="79">
        <v>0</v>
      </c>
      <c r="AE148" s="82" t="s">
        <v>1938</v>
      </c>
      <c r="AF148" s="79" t="b">
        <v>0</v>
      </c>
      <c r="AG148" s="79" t="s">
        <v>1948</v>
      </c>
      <c r="AH148" s="79"/>
      <c r="AI148" s="82" t="s">
        <v>1938</v>
      </c>
      <c r="AJ148" s="79" t="b">
        <v>0</v>
      </c>
      <c r="AK148" s="79">
        <v>1</v>
      </c>
      <c r="AL148" s="82" t="s">
        <v>1807</v>
      </c>
      <c r="AM148" s="79" t="s">
        <v>1959</v>
      </c>
      <c r="AN148" s="79" t="b">
        <v>0</v>
      </c>
      <c r="AO148" s="82" t="s">
        <v>1807</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25</v>
      </c>
      <c r="BC148" s="78" t="str">
        <f>REPLACE(INDEX(GroupVertices[Group],MATCH(Edges25[[#This Row],[Vertex 2]],GroupVertices[Vertex],0)),1,1,"")</f>
        <v>25</v>
      </c>
      <c r="BD148" s="48">
        <v>1</v>
      </c>
      <c r="BE148" s="49">
        <v>3.7037037037037037</v>
      </c>
      <c r="BF148" s="48">
        <v>0</v>
      </c>
      <c r="BG148" s="49">
        <v>0</v>
      </c>
      <c r="BH148" s="48">
        <v>0</v>
      </c>
      <c r="BI148" s="49">
        <v>0</v>
      </c>
      <c r="BJ148" s="48">
        <v>26</v>
      </c>
      <c r="BK148" s="49">
        <v>96.29629629629629</v>
      </c>
      <c r="BL148" s="48">
        <v>27</v>
      </c>
    </row>
    <row r="149" spans="1:64" ht="15">
      <c r="A149" s="64" t="s">
        <v>339</v>
      </c>
      <c r="B149" s="64" t="s">
        <v>339</v>
      </c>
      <c r="C149" s="65"/>
      <c r="D149" s="66"/>
      <c r="E149" s="67"/>
      <c r="F149" s="68"/>
      <c r="G149" s="65"/>
      <c r="H149" s="69"/>
      <c r="I149" s="70"/>
      <c r="J149" s="70"/>
      <c r="K149" s="34" t="s">
        <v>65</v>
      </c>
      <c r="L149" s="77">
        <v>200</v>
      </c>
      <c r="M149" s="77"/>
      <c r="N149" s="72"/>
      <c r="O149" s="79" t="s">
        <v>176</v>
      </c>
      <c r="P149" s="81">
        <v>43664.267280092594</v>
      </c>
      <c r="Q149" s="79" t="s">
        <v>594</v>
      </c>
      <c r="R149" s="79"/>
      <c r="S149" s="79"/>
      <c r="T149" s="79" t="s">
        <v>945</v>
      </c>
      <c r="U149" s="84" t="s">
        <v>1051</v>
      </c>
      <c r="V149" s="84" t="s">
        <v>1051</v>
      </c>
      <c r="W149" s="81">
        <v>43664.267280092594</v>
      </c>
      <c r="X149" s="84" t="s">
        <v>1431</v>
      </c>
      <c r="Y149" s="79"/>
      <c r="Z149" s="79"/>
      <c r="AA149" s="82" t="s">
        <v>1752</v>
      </c>
      <c r="AB149" s="79"/>
      <c r="AC149" s="79" t="b">
        <v>0</v>
      </c>
      <c r="AD149" s="79">
        <v>1</v>
      </c>
      <c r="AE149" s="82" t="s">
        <v>1938</v>
      </c>
      <c r="AF149" s="79" t="b">
        <v>0</v>
      </c>
      <c r="AG149" s="79" t="s">
        <v>1948</v>
      </c>
      <c r="AH149" s="79"/>
      <c r="AI149" s="82" t="s">
        <v>1938</v>
      </c>
      <c r="AJ149" s="79" t="b">
        <v>0</v>
      </c>
      <c r="AK149" s="79">
        <v>1</v>
      </c>
      <c r="AL149" s="82" t="s">
        <v>1938</v>
      </c>
      <c r="AM149" s="79" t="s">
        <v>1964</v>
      </c>
      <c r="AN149" s="79" t="b">
        <v>0</v>
      </c>
      <c r="AO149" s="82" t="s">
        <v>1752</v>
      </c>
      <c r="AP149" s="79" t="s">
        <v>1985</v>
      </c>
      <c r="AQ149" s="79">
        <v>0</v>
      </c>
      <c r="AR149" s="79">
        <v>0</v>
      </c>
      <c r="AS149" s="79"/>
      <c r="AT149" s="79"/>
      <c r="AU149" s="79"/>
      <c r="AV149" s="79"/>
      <c r="AW149" s="79"/>
      <c r="AX149" s="79"/>
      <c r="AY149" s="79"/>
      <c r="AZ149" s="79"/>
      <c r="BA149">
        <v>8</v>
      </c>
      <c r="BB149" s="78" t="str">
        <f>REPLACE(INDEX(GroupVertices[Group],MATCH(Edges25[[#This Row],[Vertex 1]],GroupVertices[Vertex],0)),1,1,"")</f>
        <v>16</v>
      </c>
      <c r="BC149" s="78" t="str">
        <f>REPLACE(INDEX(GroupVertices[Group],MATCH(Edges25[[#This Row],[Vertex 2]],GroupVertices[Vertex],0)),1,1,"")</f>
        <v>16</v>
      </c>
      <c r="BD149" s="48">
        <v>0</v>
      </c>
      <c r="BE149" s="49">
        <v>0</v>
      </c>
      <c r="BF149" s="48">
        <v>4</v>
      </c>
      <c r="BG149" s="49">
        <v>11.428571428571429</v>
      </c>
      <c r="BH149" s="48">
        <v>0</v>
      </c>
      <c r="BI149" s="49">
        <v>0</v>
      </c>
      <c r="BJ149" s="48">
        <v>31</v>
      </c>
      <c r="BK149" s="49">
        <v>88.57142857142857</v>
      </c>
      <c r="BL149" s="48">
        <v>35</v>
      </c>
    </row>
    <row r="150" spans="1:64" ht="15">
      <c r="A150" s="64" t="s">
        <v>339</v>
      </c>
      <c r="B150" s="64" t="s">
        <v>339</v>
      </c>
      <c r="C150" s="65"/>
      <c r="D150" s="66"/>
      <c r="E150" s="67"/>
      <c r="F150" s="68"/>
      <c r="G150" s="65"/>
      <c r="H150" s="69"/>
      <c r="I150" s="70"/>
      <c r="J150" s="70"/>
      <c r="K150" s="34" t="s">
        <v>65</v>
      </c>
      <c r="L150" s="77">
        <v>201</v>
      </c>
      <c r="M150" s="77"/>
      <c r="N150" s="72"/>
      <c r="O150" s="79" t="s">
        <v>176</v>
      </c>
      <c r="P150" s="81">
        <v>43661.14959490741</v>
      </c>
      <c r="Q150" s="79" t="s">
        <v>595</v>
      </c>
      <c r="R150" s="79"/>
      <c r="S150" s="79"/>
      <c r="T150" s="79" t="s">
        <v>946</v>
      </c>
      <c r="U150" s="84" t="s">
        <v>1052</v>
      </c>
      <c r="V150" s="84" t="s">
        <v>1052</v>
      </c>
      <c r="W150" s="81">
        <v>43661.14959490741</v>
      </c>
      <c r="X150" s="84" t="s">
        <v>1432</v>
      </c>
      <c r="Y150" s="79"/>
      <c r="Z150" s="79"/>
      <c r="AA150" s="82" t="s">
        <v>1753</v>
      </c>
      <c r="AB150" s="79"/>
      <c r="AC150" s="79" t="b">
        <v>0</v>
      </c>
      <c r="AD150" s="79">
        <v>1</v>
      </c>
      <c r="AE150" s="82" t="s">
        <v>1938</v>
      </c>
      <c r="AF150" s="79" t="b">
        <v>0</v>
      </c>
      <c r="AG150" s="79" t="s">
        <v>1948</v>
      </c>
      <c r="AH150" s="79"/>
      <c r="AI150" s="82" t="s">
        <v>1938</v>
      </c>
      <c r="AJ150" s="79" t="b">
        <v>0</v>
      </c>
      <c r="AK150" s="79">
        <v>2</v>
      </c>
      <c r="AL150" s="82" t="s">
        <v>1938</v>
      </c>
      <c r="AM150" s="79" t="s">
        <v>1964</v>
      </c>
      <c r="AN150" s="79" t="b">
        <v>0</v>
      </c>
      <c r="AO150" s="82" t="s">
        <v>1753</v>
      </c>
      <c r="AP150" s="79" t="s">
        <v>1985</v>
      </c>
      <c r="AQ150" s="79">
        <v>0</v>
      </c>
      <c r="AR150" s="79">
        <v>0</v>
      </c>
      <c r="AS150" s="79"/>
      <c r="AT150" s="79"/>
      <c r="AU150" s="79"/>
      <c r="AV150" s="79"/>
      <c r="AW150" s="79"/>
      <c r="AX150" s="79"/>
      <c r="AY150" s="79"/>
      <c r="AZ150" s="79"/>
      <c r="BA150">
        <v>8</v>
      </c>
      <c r="BB150" s="78" t="str">
        <f>REPLACE(INDEX(GroupVertices[Group],MATCH(Edges25[[#This Row],[Vertex 1]],GroupVertices[Vertex],0)),1,1,"")</f>
        <v>16</v>
      </c>
      <c r="BC150" s="78" t="str">
        <f>REPLACE(INDEX(GroupVertices[Group],MATCH(Edges25[[#This Row],[Vertex 2]],GroupVertices[Vertex],0)),1,1,"")</f>
        <v>16</v>
      </c>
      <c r="BD150" s="48">
        <v>0</v>
      </c>
      <c r="BE150" s="49">
        <v>0</v>
      </c>
      <c r="BF150" s="48">
        <v>4</v>
      </c>
      <c r="BG150" s="49">
        <v>11.764705882352942</v>
      </c>
      <c r="BH150" s="48">
        <v>0</v>
      </c>
      <c r="BI150" s="49">
        <v>0</v>
      </c>
      <c r="BJ150" s="48">
        <v>30</v>
      </c>
      <c r="BK150" s="49">
        <v>88.23529411764706</v>
      </c>
      <c r="BL150" s="48">
        <v>34</v>
      </c>
    </row>
    <row r="151" spans="1:64" ht="15">
      <c r="A151" s="64" t="s">
        <v>339</v>
      </c>
      <c r="B151" s="64" t="s">
        <v>339</v>
      </c>
      <c r="C151" s="65"/>
      <c r="D151" s="66"/>
      <c r="E151" s="67"/>
      <c r="F151" s="68"/>
      <c r="G151" s="65"/>
      <c r="H151" s="69"/>
      <c r="I151" s="70"/>
      <c r="J151" s="70"/>
      <c r="K151" s="34" t="s">
        <v>65</v>
      </c>
      <c r="L151" s="77">
        <v>202</v>
      </c>
      <c r="M151" s="77"/>
      <c r="N151" s="72"/>
      <c r="O151" s="79" t="s">
        <v>176</v>
      </c>
      <c r="P151" s="81">
        <v>43657.17896990741</v>
      </c>
      <c r="Q151" s="79" t="s">
        <v>596</v>
      </c>
      <c r="R151" s="79"/>
      <c r="S151" s="79"/>
      <c r="T151" s="79" t="s">
        <v>947</v>
      </c>
      <c r="U151" s="84" t="s">
        <v>1053</v>
      </c>
      <c r="V151" s="84" t="s">
        <v>1053</v>
      </c>
      <c r="W151" s="81">
        <v>43657.17896990741</v>
      </c>
      <c r="X151" s="84" t="s">
        <v>1433</v>
      </c>
      <c r="Y151" s="79"/>
      <c r="Z151" s="79"/>
      <c r="AA151" s="82" t="s">
        <v>1754</v>
      </c>
      <c r="AB151" s="79"/>
      <c r="AC151" s="79" t="b">
        <v>0</v>
      </c>
      <c r="AD151" s="79">
        <v>1</v>
      </c>
      <c r="AE151" s="82" t="s">
        <v>1938</v>
      </c>
      <c r="AF151" s="79" t="b">
        <v>0</v>
      </c>
      <c r="AG151" s="79" t="s">
        <v>1948</v>
      </c>
      <c r="AH151" s="79"/>
      <c r="AI151" s="82" t="s">
        <v>1938</v>
      </c>
      <c r="AJ151" s="79" t="b">
        <v>0</v>
      </c>
      <c r="AK151" s="79">
        <v>1</v>
      </c>
      <c r="AL151" s="82" t="s">
        <v>1938</v>
      </c>
      <c r="AM151" s="79" t="s">
        <v>1964</v>
      </c>
      <c r="AN151" s="79" t="b">
        <v>0</v>
      </c>
      <c r="AO151" s="82" t="s">
        <v>1754</v>
      </c>
      <c r="AP151" s="79" t="s">
        <v>1985</v>
      </c>
      <c r="AQ151" s="79">
        <v>0</v>
      </c>
      <c r="AR151" s="79">
        <v>0</v>
      </c>
      <c r="AS151" s="79"/>
      <c r="AT151" s="79"/>
      <c r="AU151" s="79"/>
      <c r="AV151" s="79"/>
      <c r="AW151" s="79"/>
      <c r="AX151" s="79"/>
      <c r="AY151" s="79"/>
      <c r="AZ151" s="79"/>
      <c r="BA151">
        <v>8</v>
      </c>
      <c r="BB151" s="78" t="str">
        <f>REPLACE(INDEX(GroupVertices[Group],MATCH(Edges25[[#This Row],[Vertex 1]],GroupVertices[Vertex],0)),1,1,"")</f>
        <v>16</v>
      </c>
      <c r="BC151" s="78" t="str">
        <f>REPLACE(INDEX(GroupVertices[Group],MATCH(Edges25[[#This Row],[Vertex 2]],GroupVertices[Vertex],0)),1,1,"")</f>
        <v>16</v>
      </c>
      <c r="BD151" s="48">
        <v>0</v>
      </c>
      <c r="BE151" s="49">
        <v>0</v>
      </c>
      <c r="BF151" s="48">
        <v>4</v>
      </c>
      <c r="BG151" s="49">
        <v>11.764705882352942</v>
      </c>
      <c r="BH151" s="48">
        <v>0</v>
      </c>
      <c r="BI151" s="49">
        <v>0</v>
      </c>
      <c r="BJ151" s="48">
        <v>30</v>
      </c>
      <c r="BK151" s="49">
        <v>88.23529411764706</v>
      </c>
      <c r="BL151" s="48">
        <v>34</v>
      </c>
    </row>
    <row r="152" spans="1:64" ht="15">
      <c r="A152" s="64" t="s">
        <v>339</v>
      </c>
      <c r="B152" s="64" t="s">
        <v>339</v>
      </c>
      <c r="C152" s="65"/>
      <c r="D152" s="66"/>
      <c r="E152" s="67"/>
      <c r="F152" s="68"/>
      <c r="G152" s="65"/>
      <c r="H152" s="69"/>
      <c r="I152" s="70"/>
      <c r="J152" s="70"/>
      <c r="K152" s="34" t="s">
        <v>65</v>
      </c>
      <c r="L152" s="77">
        <v>203</v>
      </c>
      <c r="M152" s="77"/>
      <c r="N152" s="72"/>
      <c r="O152" s="79" t="s">
        <v>176</v>
      </c>
      <c r="P152" s="81">
        <v>43656.26327546296</v>
      </c>
      <c r="Q152" s="79" t="s">
        <v>597</v>
      </c>
      <c r="R152" s="79"/>
      <c r="S152" s="79"/>
      <c r="T152" s="79" t="s">
        <v>948</v>
      </c>
      <c r="U152" s="84" t="s">
        <v>1054</v>
      </c>
      <c r="V152" s="84" t="s">
        <v>1054</v>
      </c>
      <c r="W152" s="81">
        <v>43656.26327546296</v>
      </c>
      <c r="X152" s="84" t="s">
        <v>1434</v>
      </c>
      <c r="Y152" s="79"/>
      <c r="Z152" s="79"/>
      <c r="AA152" s="82" t="s">
        <v>1755</v>
      </c>
      <c r="AB152" s="79"/>
      <c r="AC152" s="79" t="b">
        <v>0</v>
      </c>
      <c r="AD152" s="79">
        <v>3</v>
      </c>
      <c r="AE152" s="82" t="s">
        <v>1938</v>
      </c>
      <c r="AF152" s="79" t="b">
        <v>0</v>
      </c>
      <c r="AG152" s="79" t="s">
        <v>1948</v>
      </c>
      <c r="AH152" s="79"/>
      <c r="AI152" s="82" t="s">
        <v>1938</v>
      </c>
      <c r="AJ152" s="79" t="b">
        <v>0</v>
      </c>
      <c r="AK152" s="79">
        <v>1</v>
      </c>
      <c r="AL152" s="82" t="s">
        <v>1938</v>
      </c>
      <c r="AM152" s="79" t="s">
        <v>1964</v>
      </c>
      <c r="AN152" s="79" t="b">
        <v>0</v>
      </c>
      <c r="AO152" s="82" t="s">
        <v>1755</v>
      </c>
      <c r="AP152" s="79" t="s">
        <v>1985</v>
      </c>
      <c r="AQ152" s="79">
        <v>0</v>
      </c>
      <c r="AR152" s="79">
        <v>0</v>
      </c>
      <c r="AS152" s="79"/>
      <c r="AT152" s="79"/>
      <c r="AU152" s="79"/>
      <c r="AV152" s="79"/>
      <c r="AW152" s="79"/>
      <c r="AX152" s="79"/>
      <c r="AY152" s="79"/>
      <c r="AZ152" s="79"/>
      <c r="BA152">
        <v>8</v>
      </c>
      <c r="BB152" s="78" t="str">
        <f>REPLACE(INDEX(GroupVertices[Group],MATCH(Edges25[[#This Row],[Vertex 1]],GroupVertices[Vertex],0)),1,1,"")</f>
        <v>16</v>
      </c>
      <c r="BC152" s="78" t="str">
        <f>REPLACE(INDEX(GroupVertices[Group],MATCH(Edges25[[#This Row],[Vertex 2]],GroupVertices[Vertex],0)),1,1,"")</f>
        <v>16</v>
      </c>
      <c r="BD152" s="48">
        <v>1</v>
      </c>
      <c r="BE152" s="49">
        <v>3.0303030303030303</v>
      </c>
      <c r="BF152" s="48">
        <v>5</v>
      </c>
      <c r="BG152" s="49">
        <v>15.151515151515152</v>
      </c>
      <c r="BH152" s="48">
        <v>0</v>
      </c>
      <c r="BI152" s="49">
        <v>0</v>
      </c>
      <c r="BJ152" s="48">
        <v>27</v>
      </c>
      <c r="BK152" s="49">
        <v>81.81818181818181</v>
      </c>
      <c r="BL152" s="48">
        <v>33</v>
      </c>
    </row>
    <row r="153" spans="1:64" ht="15">
      <c r="A153" s="64" t="s">
        <v>339</v>
      </c>
      <c r="B153" s="64" t="s">
        <v>339</v>
      </c>
      <c r="C153" s="65"/>
      <c r="D153" s="66"/>
      <c r="E153" s="67"/>
      <c r="F153" s="68"/>
      <c r="G153" s="65"/>
      <c r="H153" s="69"/>
      <c r="I153" s="70"/>
      <c r="J153" s="70"/>
      <c r="K153" s="34" t="s">
        <v>65</v>
      </c>
      <c r="L153" s="77">
        <v>204</v>
      </c>
      <c r="M153" s="77"/>
      <c r="N153" s="72"/>
      <c r="O153" s="79" t="s">
        <v>176</v>
      </c>
      <c r="P153" s="81">
        <v>43682.50142361111</v>
      </c>
      <c r="Q153" s="79" t="s">
        <v>598</v>
      </c>
      <c r="R153" s="79"/>
      <c r="S153" s="79"/>
      <c r="T153" s="79" t="s">
        <v>949</v>
      </c>
      <c r="U153" s="84" t="s">
        <v>1055</v>
      </c>
      <c r="V153" s="84" t="s">
        <v>1055</v>
      </c>
      <c r="W153" s="81">
        <v>43682.50142361111</v>
      </c>
      <c r="X153" s="84" t="s">
        <v>1435</v>
      </c>
      <c r="Y153" s="79"/>
      <c r="Z153" s="79"/>
      <c r="AA153" s="82" t="s">
        <v>1756</v>
      </c>
      <c r="AB153" s="79"/>
      <c r="AC153" s="79" t="b">
        <v>0</v>
      </c>
      <c r="AD153" s="79">
        <v>1</v>
      </c>
      <c r="AE153" s="82" t="s">
        <v>1938</v>
      </c>
      <c r="AF153" s="79" t="b">
        <v>0</v>
      </c>
      <c r="AG153" s="79" t="s">
        <v>1948</v>
      </c>
      <c r="AH153" s="79"/>
      <c r="AI153" s="82" t="s">
        <v>1938</v>
      </c>
      <c r="AJ153" s="79" t="b">
        <v>0</v>
      </c>
      <c r="AK153" s="79">
        <v>0</v>
      </c>
      <c r="AL153" s="82" t="s">
        <v>1938</v>
      </c>
      <c r="AM153" s="79" t="s">
        <v>1959</v>
      </c>
      <c r="AN153" s="79" t="b">
        <v>0</v>
      </c>
      <c r="AO153" s="82" t="s">
        <v>1756</v>
      </c>
      <c r="AP153" s="79" t="s">
        <v>176</v>
      </c>
      <c r="AQ153" s="79">
        <v>0</v>
      </c>
      <c r="AR153" s="79">
        <v>0</v>
      </c>
      <c r="AS153" s="79"/>
      <c r="AT153" s="79"/>
      <c r="AU153" s="79"/>
      <c r="AV153" s="79"/>
      <c r="AW153" s="79"/>
      <c r="AX153" s="79"/>
      <c r="AY153" s="79"/>
      <c r="AZ153" s="79"/>
      <c r="BA153">
        <v>8</v>
      </c>
      <c r="BB153" s="78" t="str">
        <f>REPLACE(INDEX(GroupVertices[Group],MATCH(Edges25[[#This Row],[Vertex 1]],GroupVertices[Vertex],0)),1,1,"")</f>
        <v>16</v>
      </c>
      <c r="BC153" s="78" t="str">
        <f>REPLACE(INDEX(GroupVertices[Group],MATCH(Edges25[[#This Row],[Vertex 2]],GroupVertices[Vertex],0)),1,1,"")</f>
        <v>16</v>
      </c>
      <c r="BD153" s="48">
        <v>0</v>
      </c>
      <c r="BE153" s="49">
        <v>0</v>
      </c>
      <c r="BF153" s="48">
        <v>6</v>
      </c>
      <c r="BG153" s="49">
        <v>17.142857142857142</v>
      </c>
      <c r="BH153" s="48">
        <v>0</v>
      </c>
      <c r="BI153" s="49">
        <v>0</v>
      </c>
      <c r="BJ153" s="48">
        <v>29</v>
      </c>
      <c r="BK153" s="49">
        <v>82.85714285714286</v>
      </c>
      <c r="BL153" s="48">
        <v>35</v>
      </c>
    </row>
    <row r="154" spans="1:64" ht="15">
      <c r="A154" s="64" t="s">
        <v>339</v>
      </c>
      <c r="B154" s="64" t="s">
        <v>339</v>
      </c>
      <c r="C154" s="65"/>
      <c r="D154" s="66"/>
      <c r="E154" s="67"/>
      <c r="F154" s="68"/>
      <c r="G154" s="65"/>
      <c r="H154" s="69"/>
      <c r="I154" s="70"/>
      <c r="J154" s="70"/>
      <c r="K154" s="34" t="s">
        <v>65</v>
      </c>
      <c r="L154" s="77">
        <v>205</v>
      </c>
      <c r="M154" s="77"/>
      <c r="N154" s="72"/>
      <c r="O154" s="79" t="s">
        <v>176</v>
      </c>
      <c r="P154" s="81">
        <v>43683.2953125</v>
      </c>
      <c r="Q154" s="79" t="s">
        <v>599</v>
      </c>
      <c r="R154" s="79"/>
      <c r="S154" s="79"/>
      <c r="T154" s="79" t="s">
        <v>950</v>
      </c>
      <c r="U154" s="84" t="s">
        <v>1056</v>
      </c>
      <c r="V154" s="84" t="s">
        <v>1056</v>
      </c>
      <c r="W154" s="81">
        <v>43683.2953125</v>
      </c>
      <c r="X154" s="84" t="s">
        <v>1436</v>
      </c>
      <c r="Y154" s="79"/>
      <c r="Z154" s="79"/>
      <c r="AA154" s="82" t="s">
        <v>1757</v>
      </c>
      <c r="AB154" s="79"/>
      <c r="AC154" s="79" t="b">
        <v>0</v>
      </c>
      <c r="AD154" s="79">
        <v>1</v>
      </c>
      <c r="AE154" s="82" t="s">
        <v>1938</v>
      </c>
      <c r="AF154" s="79" t="b">
        <v>0</v>
      </c>
      <c r="AG154" s="79" t="s">
        <v>1948</v>
      </c>
      <c r="AH154" s="79"/>
      <c r="AI154" s="82" t="s">
        <v>1938</v>
      </c>
      <c r="AJ154" s="79" t="b">
        <v>0</v>
      </c>
      <c r="AK154" s="79">
        <v>0</v>
      </c>
      <c r="AL154" s="82" t="s">
        <v>1938</v>
      </c>
      <c r="AM154" s="79" t="s">
        <v>1959</v>
      </c>
      <c r="AN154" s="79" t="b">
        <v>0</v>
      </c>
      <c r="AO154" s="82" t="s">
        <v>1757</v>
      </c>
      <c r="AP154" s="79" t="s">
        <v>176</v>
      </c>
      <c r="AQ154" s="79">
        <v>0</v>
      </c>
      <c r="AR154" s="79">
        <v>0</v>
      </c>
      <c r="AS154" s="79"/>
      <c r="AT154" s="79"/>
      <c r="AU154" s="79"/>
      <c r="AV154" s="79"/>
      <c r="AW154" s="79"/>
      <c r="AX154" s="79"/>
      <c r="AY154" s="79"/>
      <c r="AZ154" s="79"/>
      <c r="BA154">
        <v>8</v>
      </c>
      <c r="BB154" s="78" t="str">
        <f>REPLACE(INDEX(GroupVertices[Group],MATCH(Edges25[[#This Row],[Vertex 1]],GroupVertices[Vertex],0)),1,1,"")</f>
        <v>16</v>
      </c>
      <c r="BC154" s="78" t="str">
        <f>REPLACE(INDEX(GroupVertices[Group],MATCH(Edges25[[#This Row],[Vertex 2]],GroupVertices[Vertex],0)),1,1,"")</f>
        <v>16</v>
      </c>
      <c r="BD154" s="48">
        <v>0</v>
      </c>
      <c r="BE154" s="49">
        <v>0</v>
      </c>
      <c r="BF154" s="48">
        <v>4</v>
      </c>
      <c r="BG154" s="49">
        <v>12.5</v>
      </c>
      <c r="BH154" s="48">
        <v>0</v>
      </c>
      <c r="BI154" s="49">
        <v>0</v>
      </c>
      <c r="BJ154" s="48">
        <v>28</v>
      </c>
      <c r="BK154" s="49">
        <v>87.5</v>
      </c>
      <c r="BL154" s="48">
        <v>32</v>
      </c>
    </row>
    <row r="155" spans="1:64" ht="15">
      <c r="A155" s="64" t="s">
        <v>339</v>
      </c>
      <c r="B155" s="64" t="s">
        <v>339</v>
      </c>
      <c r="C155" s="65"/>
      <c r="D155" s="66"/>
      <c r="E155" s="67"/>
      <c r="F155" s="68"/>
      <c r="G155" s="65"/>
      <c r="H155" s="69"/>
      <c r="I155" s="70"/>
      <c r="J155" s="70"/>
      <c r="K155" s="34" t="s">
        <v>65</v>
      </c>
      <c r="L155" s="77">
        <v>206</v>
      </c>
      <c r="M155" s="77"/>
      <c r="N155" s="72"/>
      <c r="O155" s="79" t="s">
        <v>176</v>
      </c>
      <c r="P155" s="81">
        <v>43684.16181712963</v>
      </c>
      <c r="Q155" s="79" t="s">
        <v>600</v>
      </c>
      <c r="R155" s="79"/>
      <c r="S155" s="79"/>
      <c r="T155" s="79" t="s">
        <v>951</v>
      </c>
      <c r="U155" s="84" t="s">
        <v>1057</v>
      </c>
      <c r="V155" s="84" t="s">
        <v>1057</v>
      </c>
      <c r="W155" s="81">
        <v>43684.16181712963</v>
      </c>
      <c r="X155" s="84" t="s">
        <v>1437</v>
      </c>
      <c r="Y155" s="79"/>
      <c r="Z155" s="79"/>
      <c r="AA155" s="82" t="s">
        <v>1758</v>
      </c>
      <c r="AB155" s="79"/>
      <c r="AC155" s="79" t="b">
        <v>0</v>
      </c>
      <c r="AD155" s="79">
        <v>1</v>
      </c>
      <c r="AE155" s="82" t="s">
        <v>1938</v>
      </c>
      <c r="AF155" s="79" t="b">
        <v>0</v>
      </c>
      <c r="AG155" s="79" t="s">
        <v>1948</v>
      </c>
      <c r="AH155" s="79"/>
      <c r="AI155" s="82" t="s">
        <v>1938</v>
      </c>
      <c r="AJ155" s="79" t="b">
        <v>0</v>
      </c>
      <c r="AK155" s="79">
        <v>0</v>
      </c>
      <c r="AL155" s="82" t="s">
        <v>1938</v>
      </c>
      <c r="AM155" s="79" t="s">
        <v>1959</v>
      </c>
      <c r="AN155" s="79" t="b">
        <v>0</v>
      </c>
      <c r="AO155" s="82" t="s">
        <v>1758</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16</v>
      </c>
      <c r="BC155" s="78" t="str">
        <f>REPLACE(INDEX(GroupVertices[Group],MATCH(Edges25[[#This Row],[Vertex 2]],GroupVertices[Vertex],0)),1,1,"")</f>
        <v>16</v>
      </c>
      <c r="BD155" s="48">
        <v>0</v>
      </c>
      <c r="BE155" s="49">
        <v>0</v>
      </c>
      <c r="BF155" s="48">
        <v>3</v>
      </c>
      <c r="BG155" s="49">
        <v>8.823529411764707</v>
      </c>
      <c r="BH155" s="48">
        <v>0</v>
      </c>
      <c r="BI155" s="49">
        <v>0</v>
      </c>
      <c r="BJ155" s="48">
        <v>31</v>
      </c>
      <c r="BK155" s="49">
        <v>91.17647058823529</v>
      </c>
      <c r="BL155" s="48">
        <v>34</v>
      </c>
    </row>
    <row r="156" spans="1:64" ht="15">
      <c r="A156" s="64" t="s">
        <v>339</v>
      </c>
      <c r="B156" s="64" t="s">
        <v>339</v>
      </c>
      <c r="C156" s="65"/>
      <c r="D156" s="66"/>
      <c r="E156" s="67"/>
      <c r="F156" s="68"/>
      <c r="G156" s="65"/>
      <c r="H156" s="69"/>
      <c r="I156" s="70"/>
      <c r="J156" s="70"/>
      <c r="K156" s="34" t="s">
        <v>65</v>
      </c>
      <c r="L156" s="77">
        <v>207</v>
      </c>
      <c r="M156" s="77"/>
      <c r="N156" s="72"/>
      <c r="O156" s="79" t="s">
        <v>176</v>
      </c>
      <c r="P156" s="81">
        <v>43685.18803240741</v>
      </c>
      <c r="Q156" s="79" t="s">
        <v>601</v>
      </c>
      <c r="R156" s="79"/>
      <c r="S156" s="79"/>
      <c r="T156" s="79" t="s">
        <v>952</v>
      </c>
      <c r="U156" s="84" t="s">
        <v>1058</v>
      </c>
      <c r="V156" s="84" t="s">
        <v>1058</v>
      </c>
      <c r="W156" s="81">
        <v>43685.18803240741</v>
      </c>
      <c r="X156" s="84" t="s">
        <v>1438</v>
      </c>
      <c r="Y156" s="79"/>
      <c r="Z156" s="79"/>
      <c r="AA156" s="82" t="s">
        <v>1759</v>
      </c>
      <c r="AB156" s="79"/>
      <c r="AC156" s="79" t="b">
        <v>0</v>
      </c>
      <c r="AD156" s="79">
        <v>3</v>
      </c>
      <c r="AE156" s="82" t="s">
        <v>1938</v>
      </c>
      <c r="AF156" s="79" t="b">
        <v>0</v>
      </c>
      <c r="AG156" s="79" t="s">
        <v>1948</v>
      </c>
      <c r="AH156" s="79"/>
      <c r="AI156" s="82" t="s">
        <v>1938</v>
      </c>
      <c r="AJ156" s="79" t="b">
        <v>0</v>
      </c>
      <c r="AK156" s="79">
        <v>2</v>
      </c>
      <c r="AL156" s="82" t="s">
        <v>1938</v>
      </c>
      <c r="AM156" s="79" t="s">
        <v>1959</v>
      </c>
      <c r="AN156" s="79" t="b">
        <v>0</v>
      </c>
      <c r="AO156" s="82" t="s">
        <v>1759</v>
      </c>
      <c r="AP156" s="79" t="s">
        <v>176</v>
      </c>
      <c r="AQ156" s="79">
        <v>0</v>
      </c>
      <c r="AR156" s="79">
        <v>0</v>
      </c>
      <c r="AS156" s="79"/>
      <c r="AT156" s="79"/>
      <c r="AU156" s="79"/>
      <c r="AV156" s="79"/>
      <c r="AW156" s="79"/>
      <c r="AX156" s="79"/>
      <c r="AY156" s="79"/>
      <c r="AZ156" s="79"/>
      <c r="BA156">
        <v>8</v>
      </c>
      <c r="BB156" s="78" t="str">
        <f>REPLACE(INDEX(GroupVertices[Group],MATCH(Edges25[[#This Row],[Vertex 1]],GroupVertices[Vertex],0)),1,1,"")</f>
        <v>16</v>
      </c>
      <c r="BC156" s="78" t="str">
        <f>REPLACE(INDEX(GroupVertices[Group],MATCH(Edges25[[#This Row],[Vertex 2]],GroupVertices[Vertex],0)),1,1,"")</f>
        <v>16</v>
      </c>
      <c r="BD156" s="48">
        <v>0</v>
      </c>
      <c r="BE156" s="49">
        <v>0</v>
      </c>
      <c r="BF156" s="48">
        <v>5</v>
      </c>
      <c r="BG156" s="49">
        <v>15.151515151515152</v>
      </c>
      <c r="BH156" s="48">
        <v>0</v>
      </c>
      <c r="BI156" s="49">
        <v>0</v>
      </c>
      <c r="BJ156" s="48">
        <v>28</v>
      </c>
      <c r="BK156" s="49">
        <v>84.84848484848484</v>
      </c>
      <c r="BL156" s="48">
        <v>33</v>
      </c>
    </row>
    <row r="157" spans="1:64" ht="15">
      <c r="A157" s="64" t="s">
        <v>340</v>
      </c>
      <c r="B157" s="64" t="s">
        <v>339</v>
      </c>
      <c r="C157" s="65"/>
      <c r="D157" s="66"/>
      <c r="E157" s="67"/>
      <c r="F157" s="68"/>
      <c r="G157" s="65"/>
      <c r="H157" s="69"/>
      <c r="I157" s="70"/>
      <c r="J157" s="70"/>
      <c r="K157" s="34" t="s">
        <v>65</v>
      </c>
      <c r="L157" s="77">
        <v>208</v>
      </c>
      <c r="M157" s="77"/>
      <c r="N157" s="72"/>
      <c r="O157" s="79" t="s">
        <v>495</v>
      </c>
      <c r="P157" s="81">
        <v>43686.22273148148</v>
      </c>
      <c r="Q157" s="79" t="s">
        <v>575</v>
      </c>
      <c r="R157" s="79"/>
      <c r="S157" s="79"/>
      <c r="T157" s="79" t="s">
        <v>933</v>
      </c>
      <c r="U157" s="79"/>
      <c r="V157" s="84" t="s">
        <v>1218</v>
      </c>
      <c r="W157" s="81">
        <v>43686.22273148148</v>
      </c>
      <c r="X157" s="84" t="s">
        <v>1439</v>
      </c>
      <c r="Y157" s="79"/>
      <c r="Z157" s="79"/>
      <c r="AA157" s="82" t="s">
        <v>1760</v>
      </c>
      <c r="AB157" s="79"/>
      <c r="AC157" s="79" t="b">
        <v>0</v>
      </c>
      <c r="AD157" s="79">
        <v>0</v>
      </c>
      <c r="AE157" s="82" t="s">
        <v>1938</v>
      </c>
      <c r="AF157" s="79" t="b">
        <v>0</v>
      </c>
      <c r="AG157" s="79" t="s">
        <v>1948</v>
      </c>
      <c r="AH157" s="79"/>
      <c r="AI157" s="82" t="s">
        <v>1938</v>
      </c>
      <c r="AJ157" s="79" t="b">
        <v>0</v>
      </c>
      <c r="AK157" s="79">
        <v>2</v>
      </c>
      <c r="AL157" s="82" t="s">
        <v>1759</v>
      </c>
      <c r="AM157" s="79" t="s">
        <v>1963</v>
      </c>
      <c r="AN157" s="79" t="b">
        <v>0</v>
      </c>
      <c r="AO157" s="82" t="s">
        <v>1759</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16</v>
      </c>
      <c r="BC157" s="78" t="str">
        <f>REPLACE(INDEX(GroupVertices[Group],MATCH(Edges25[[#This Row],[Vertex 2]],GroupVertices[Vertex],0)),1,1,"")</f>
        <v>16</v>
      </c>
      <c r="BD157" s="48">
        <v>0</v>
      </c>
      <c r="BE157" s="49">
        <v>0</v>
      </c>
      <c r="BF157" s="48">
        <v>3</v>
      </c>
      <c r="BG157" s="49">
        <v>14.285714285714286</v>
      </c>
      <c r="BH157" s="48">
        <v>0</v>
      </c>
      <c r="BI157" s="49">
        <v>0</v>
      </c>
      <c r="BJ157" s="48">
        <v>18</v>
      </c>
      <c r="BK157" s="49">
        <v>85.71428571428571</v>
      </c>
      <c r="BL157" s="48">
        <v>21</v>
      </c>
    </row>
    <row r="158" spans="1:64" ht="15">
      <c r="A158" s="64" t="s">
        <v>341</v>
      </c>
      <c r="B158" s="64" t="s">
        <v>337</v>
      </c>
      <c r="C158" s="65"/>
      <c r="D158" s="66"/>
      <c r="E158" s="67"/>
      <c r="F158" s="68"/>
      <c r="G158" s="65"/>
      <c r="H158" s="69"/>
      <c r="I158" s="70"/>
      <c r="J158" s="70"/>
      <c r="K158" s="34" t="s">
        <v>66</v>
      </c>
      <c r="L158" s="77">
        <v>210</v>
      </c>
      <c r="M158" s="77"/>
      <c r="N158" s="72"/>
      <c r="O158" s="79" t="s">
        <v>495</v>
      </c>
      <c r="P158" s="81">
        <v>43686.28863425926</v>
      </c>
      <c r="Q158" s="79" t="s">
        <v>602</v>
      </c>
      <c r="R158" s="79"/>
      <c r="S158" s="79"/>
      <c r="T158" s="79" t="s">
        <v>953</v>
      </c>
      <c r="U158" s="79"/>
      <c r="V158" s="84" t="s">
        <v>1219</v>
      </c>
      <c r="W158" s="81">
        <v>43686.28863425926</v>
      </c>
      <c r="X158" s="84" t="s">
        <v>1440</v>
      </c>
      <c r="Y158" s="79"/>
      <c r="Z158" s="79"/>
      <c r="AA158" s="82" t="s">
        <v>1761</v>
      </c>
      <c r="AB158" s="79"/>
      <c r="AC158" s="79" t="b">
        <v>0</v>
      </c>
      <c r="AD158" s="79">
        <v>0</v>
      </c>
      <c r="AE158" s="82" t="s">
        <v>1938</v>
      </c>
      <c r="AF158" s="79" t="b">
        <v>0</v>
      </c>
      <c r="AG158" s="79" t="s">
        <v>1948</v>
      </c>
      <c r="AH158" s="79"/>
      <c r="AI158" s="82" t="s">
        <v>1938</v>
      </c>
      <c r="AJ158" s="79" t="b">
        <v>0</v>
      </c>
      <c r="AK158" s="79">
        <v>1</v>
      </c>
      <c r="AL158" s="82" t="s">
        <v>1750</v>
      </c>
      <c r="AM158" s="79" t="s">
        <v>1963</v>
      </c>
      <c r="AN158" s="79" t="b">
        <v>0</v>
      </c>
      <c r="AO158" s="82" t="s">
        <v>1750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15</v>
      </c>
      <c r="BC158" s="78" t="str">
        <f>REPLACE(INDEX(GroupVertices[Group],MATCH(Edges25[[#This Row],[Vertex 2]],GroupVertices[Vertex],0)),1,1,"")</f>
        <v>15</v>
      </c>
      <c r="BD158" s="48">
        <v>0</v>
      </c>
      <c r="BE158" s="49">
        <v>0</v>
      </c>
      <c r="BF158" s="48">
        <v>1</v>
      </c>
      <c r="BG158" s="49">
        <v>5</v>
      </c>
      <c r="BH158" s="48">
        <v>0</v>
      </c>
      <c r="BI158" s="49">
        <v>0</v>
      </c>
      <c r="BJ158" s="48">
        <v>19</v>
      </c>
      <c r="BK158" s="49">
        <v>95</v>
      </c>
      <c r="BL158" s="48">
        <v>20</v>
      </c>
    </row>
    <row r="159" spans="1:64" ht="15">
      <c r="A159" s="64" t="s">
        <v>342</v>
      </c>
      <c r="B159" s="64" t="s">
        <v>457</v>
      </c>
      <c r="C159" s="65"/>
      <c r="D159" s="66"/>
      <c r="E159" s="67"/>
      <c r="F159" s="68"/>
      <c r="G159" s="65"/>
      <c r="H159" s="69"/>
      <c r="I159" s="70"/>
      <c r="J159" s="70"/>
      <c r="K159" s="34" t="s">
        <v>65</v>
      </c>
      <c r="L159" s="77">
        <v>211</v>
      </c>
      <c r="M159" s="77"/>
      <c r="N159" s="72"/>
      <c r="O159" s="79" t="s">
        <v>495</v>
      </c>
      <c r="P159" s="81">
        <v>43685.42866898148</v>
      </c>
      <c r="Q159" s="79" t="s">
        <v>603</v>
      </c>
      <c r="R159" s="84" t="s">
        <v>765</v>
      </c>
      <c r="S159" s="79" t="s">
        <v>854</v>
      </c>
      <c r="T159" s="79" t="s">
        <v>954</v>
      </c>
      <c r="U159" s="84" t="s">
        <v>1059</v>
      </c>
      <c r="V159" s="84" t="s">
        <v>1059</v>
      </c>
      <c r="W159" s="81">
        <v>43685.42866898148</v>
      </c>
      <c r="X159" s="84" t="s">
        <v>1441</v>
      </c>
      <c r="Y159" s="79"/>
      <c r="Z159" s="79"/>
      <c r="AA159" s="82" t="s">
        <v>1762</v>
      </c>
      <c r="AB159" s="79"/>
      <c r="AC159" s="79" t="b">
        <v>0</v>
      </c>
      <c r="AD159" s="79">
        <v>1</v>
      </c>
      <c r="AE159" s="82" t="s">
        <v>1938</v>
      </c>
      <c r="AF159" s="79" t="b">
        <v>0</v>
      </c>
      <c r="AG159" s="79" t="s">
        <v>1948</v>
      </c>
      <c r="AH159" s="79"/>
      <c r="AI159" s="82" t="s">
        <v>1938</v>
      </c>
      <c r="AJ159" s="79" t="b">
        <v>0</v>
      </c>
      <c r="AK159" s="79">
        <v>0</v>
      </c>
      <c r="AL159" s="82" t="s">
        <v>1938</v>
      </c>
      <c r="AM159" s="79" t="s">
        <v>1959</v>
      </c>
      <c r="AN159" s="79" t="b">
        <v>0</v>
      </c>
      <c r="AO159" s="82" t="s">
        <v>1762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39</v>
      </c>
      <c r="BC159" s="78" t="str">
        <f>REPLACE(INDEX(GroupVertices[Group],MATCH(Edges25[[#This Row],[Vertex 2]],GroupVertices[Vertex],0)),1,1,"")</f>
        <v>39</v>
      </c>
      <c r="BD159" s="48">
        <v>0</v>
      </c>
      <c r="BE159" s="49">
        <v>0</v>
      </c>
      <c r="BF159" s="48">
        <v>0</v>
      </c>
      <c r="BG159" s="49">
        <v>0</v>
      </c>
      <c r="BH159" s="48">
        <v>0</v>
      </c>
      <c r="BI159" s="49">
        <v>0</v>
      </c>
      <c r="BJ159" s="48">
        <v>28</v>
      </c>
      <c r="BK159" s="49">
        <v>100</v>
      </c>
      <c r="BL159" s="48">
        <v>28</v>
      </c>
    </row>
    <row r="160" spans="1:64" ht="15">
      <c r="A160" s="64" t="s">
        <v>342</v>
      </c>
      <c r="B160" s="64" t="s">
        <v>342</v>
      </c>
      <c r="C160" s="65"/>
      <c r="D160" s="66"/>
      <c r="E160" s="67"/>
      <c r="F160" s="68"/>
      <c r="G160" s="65"/>
      <c r="H160" s="69"/>
      <c r="I160" s="70"/>
      <c r="J160" s="70"/>
      <c r="K160" s="34" t="s">
        <v>65</v>
      </c>
      <c r="L160" s="77">
        <v>212</v>
      </c>
      <c r="M160" s="77"/>
      <c r="N160" s="72"/>
      <c r="O160" s="79" t="s">
        <v>176</v>
      </c>
      <c r="P160" s="81">
        <v>43678.683703703704</v>
      </c>
      <c r="Q160" s="79" t="s">
        <v>604</v>
      </c>
      <c r="R160" s="84" t="s">
        <v>765</v>
      </c>
      <c r="S160" s="79" t="s">
        <v>854</v>
      </c>
      <c r="T160" s="79" t="s">
        <v>955</v>
      </c>
      <c r="U160" s="84" t="s">
        <v>1060</v>
      </c>
      <c r="V160" s="84" t="s">
        <v>1060</v>
      </c>
      <c r="W160" s="81">
        <v>43678.683703703704</v>
      </c>
      <c r="X160" s="84" t="s">
        <v>1442</v>
      </c>
      <c r="Y160" s="79"/>
      <c r="Z160" s="79"/>
      <c r="AA160" s="82" t="s">
        <v>1763</v>
      </c>
      <c r="AB160" s="79"/>
      <c r="AC160" s="79" t="b">
        <v>0</v>
      </c>
      <c r="AD160" s="79">
        <v>0</v>
      </c>
      <c r="AE160" s="82" t="s">
        <v>1938</v>
      </c>
      <c r="AF160" s="79" t="b">
        <v>0</v>
      </c>
      <c r="AG160" s="79" t="s">
        <v>1948</v>
      </c>
      <c r="AH160" s="79"/>
      <c r="AI160" s="82" t="s">
        <v>1938</v>
      </c>
      <c r="AJ160" s="79" t="b">
        <v>0</v>
      </c>
      <c r="AK160" s="79">
        <v>0</v>
      </c>
      <c r="AL160" s="82" t="s">
        <v>1938</v>
      </c>
      <c r="AM160" s="79" t="s">
        <v>1959</v>
      </c>
      <c r="AN160" s="79" t="b">
        <v>0</v>
      </c>
      <c r="AO160" s="82" t="s">
        <v>1763</v>
      </c>
      <c r="AP160" s="79" t="s">
        <v>176</v>
      </c>
      <c r="AQ160" s="79">
        <v>0</v>
      </c>
      <c r="AR160" s="79">
        <v>0</v>
      </c>
      <c r="AS160" s="79"/>
      <c r="AT160" s="79"/>
      <c r="AU160" s="79"/>
      <c r="AV160" s="79"/>
      <c r="AW160" s="79"/>
      <c r="AX160" s="79"/>
      <c r="AY160" s="79"/>
      <c r="AZ160" s="79"/>
      <c r="BA160">
        <v>6</v>
      </c>
      <c r="BB160" s="78" t="str">
        <f>REPLACE(INDEX(GroupVertices[Group],MATCH(Edges25[[#This Row],[Vertex 1]],GroupVertices[Vertex],0)),1,1,"")</f>
        <v>39</v>
      </c>
      <c r="BC160" s="78" t="str">
        <f>REPLACE(INDEX(GroupVertices[Group],MATCH(Edges25[[#This Row],[Vertex 2]],GroupVertices[Vertex],0)),1,1,"")</f>
        <v>39</v>
      </c>
      <c r="BD160" s="48">
        <v>0</v>
      </c>
      <c r="BE160" s="49">
        <v>0</v>
      </c>
      <c r="BF160" s="48">
        <v>0</v>
      </c>
      <c r="BG160" s="49">
        <v>0</v>
      </c>
      <c r="BH160" s="48">
        <v>0</v>
      </c>
      <c r="BI160" s="49">
        <v>0</v>
      </c>
      <c r="BJ160" s="48">
        <v>28</v>
      </c>
      <c r="BK160" s="49">
        <v>100</v>
      </c>
      <c r="BL160" s="48">
        <v>28</v>
      </c>
    </row>
    <row r="161" spans="1:64" ht="15">
      <c r="A161" s="64" t="s">
        <v>342</v>
      </c>
      <c r="B161" s="64" t="s">
        <v>342</v>
      </c>
      <c r="C161" s="65"/>
      <c r="D161" s="66"/>
      <c r="E161" s="67"/>
      <c r="F161" s="68"/>
      <c r="G161" s="65"/>
      <c r="H161" s="69"/>
      <c r="I161" s="70"/>
      <c r="J161" s="70"/>
      <c r="K161" s="34" t="s">
        <v>65</v>
      </c>
      <c r="L161" s="77">
        <v>213</v>
      </c>
      <c r="M161" s="77"/>
      <c r="N161" s="72"/>
      <c r="O161" s="79" t="s">
        <v>176</v>
      </c>
      <c r="P161" s="81">
        <v>43679.49957175926</v>
      </c>
      <c r="Q161" s="79" t="s">
        <v>605</v>
      </c>
      <c r="R161" s="84" t="s">
        <v>765</v>
      </c>
      <c r="S161" s="79" t="s">
        <v>854</v>
      </c>
      <c r="T161" s="79" t="s">
        <v>956</v>
      </c>
      <c r="U161" s="84" t="s">
        <v>1061</v>
      </c>
      <c r="V161" s="84" t="s">
        <v>1061</v>
      </c>
      <c r="W161" s="81">
        <v>43679.49957175926</v>
      </c>
      <c r="X161" s="84" t="s">
        <v>1443</v>
      </c>
      <c r="Y161" s="79"/>
      <c r="Z161" s="79"/>
      <c r="AA161" s="82" t="s">
        <v>1764</v>
      </c>
      <c r="AB161" s="79"/>
      <c r="AC161" s="79" t="b">
        <v>0</v>
      </c>
      <c r="AD161" s="79">
        <v>0</v>
      </c>
      <c r="AE161" s="82" t="s">
        <v>1938</v>
      </c>
      <c r="AF161" s="79" t="b">
        <v>0</v>
      </c>
      <c r="AG161" s="79" t="s">
        <v>1948</v>
      </c>
      <c r="AH161" s="79"/>
      <c r="AI161" s="82" t="s">
        <v>1938</v>
      </c>
      <c r="AJ161" s="79" t="b">
        <v>0</v>
      </c>
      <c r="AK161" s="79">
        <v>0</v>
      </c>
      <c r="AL161" s="82" t="s">
        <v>1938</v>
      </c>
      <c r="AM161" s="79" t="s">
        <v>1959</v>
      </c>
      <c r="AN161" s="79" t="b">
        <v>0</v>
      </c>
      <c r="AO161" s="82" t="s">
        <v>1764</v>
      </c>
      <c r="AP161" s="79" t="s">
        <v>176</v>
      </c>
      <c r="AQ161" s="79">
        <v>0</v>
      </c>
      <c r="AR161" s="79">
        <v>0</v>
      </c>
      <c r="AS161" s="79"/>
      <c r="AT161" s="79"/>
      <c r="AU161" s="79"/>
      <c r="AV161" s="79"/>
      <c r="AW161" s="79"/>
      <c r="AX161" s="79"/>
      <c r="AY161" s="79"/>
      <c r="AZ161" s="79"/>
      <c r="BA161">
        <v>6</v>
      </c>
      <c r="BB161" s="78" t="str">
        <f>REPLACE(INDEX(GroupVertices[Group],MATCH(Edges25[[#This Row],[Vertex 1]],GroupVertices[Vertex],0)),1,1,"")</f>
        <v>39</v>
      </c>
      <c r="BC161" s="78" t="str">
        <f>REPLACE(INDEX(GroupVertices[Group],MATCH(Edges25[[#This Row],[Vertex 2]],GroupVertices[Vertex],0)),1,1,"")</f>
        <v>39</v>
      </c>
      <c r="BD161" s="48">
        <v>0</v>
      </c>
      <c r="BE161" s="49">
        <v>0</v>
      </c>
      <c r="BF161" s="48">
        <v>0</v>
      </c>
      <c r="BG161" s="49">
        <v>0</v>
      </c>
      <c r="BH161" s="48">
        <v>0</v>
      </c>
      <c r="BI161" s="49">
        <v>0</v>
      </c>
      <c r="BJ161" s="48">
        <v>25</v>
      </c>
      <c r="BK161" s="49">
        <v>100</v>
      </c>
      <c r="BL161" s="48">
        <v>25</v>
      </c>
    </row>
    <row r="162" spans="1:64" ht="15">
      <c r="A162" s="64" t="s">
        <v>342</v>
      </c>
      <c r="B162" s="64" t="s">
        <v>342</v>
      </c>
      <c r="C162" s="65"/>
      <c r="D162" s="66"/>
      <c r="E162" s="67"/>
      <c r="F162" s="68"/>
      <c r="G162" s="65"/>
      <c r="H162" s="69"/>
      <c r="I162" s="70"/>
      <c r="J162" s="70"/>
      <c r="K162" s="34" t="s">
        <v>65</v>
      </c>
      <c r="L162" s="77">
        <v>214</v>
      </c>
      <c r="M162" s="77"/>
      <c r="N162" s="72"/>
      <c r="O162" s="79" t="s">
        <v>176</v>
      </c>
      <c r="P162" s="81">
        <v>43682.66747685185</v>
      </c>
      <c r="Q162" s="79" t="s">
        <v>606</v>
      </c>
      <c r="R162" s="84" t="s">
        <v>765</v>
      </c>
      <c r="S162" s="79" t="s">
        <v>854</v>
      </c>
      <c r="T162" s="79" t="s">
        <v>957</v>
      </c>
      <c r="U162" s="84" t="s">
        <v>1062</v>
      </c>
      <c r="V162" s="84" t="s">
        <v>1062</v>
      </c>
      <c r="W162" s="81">
        <v>43682.66747685185</v>
      </c>
      <c r="X162" s="84" t="s">
        <v>1444</v>
      </c>
      <c r="Y162" s="79"/>
      <c r="Z162" s="79"/>
      <c r="AA162" s="82" t="s">
        <v>1765</v>
      </c>
      <c r="AB162" s="79"/>
      <c r="AC162" s="79" t="b">
        <v>0</v>
      </c>
      <c r="AD162" s="79">
        <v>0</v>
      </c>
      <c r="AE162" s="82" t="s">
        <v>1938</v>
      </c>
      <c r="AF162" s="79" t="b">
        <v>0</v>
      </c>
      <c r="AG162" s="79" t="s">
        <v>1948</v>
      </c>
      <c r="AH162" s="79"/>
      <c r="AI162" s="82" t="s">
        <v>1938</v>
      </c>
      <c r="AJ162" s="79" t="b">
        <v>0</v>
      </c>
      <c r="AK162" s="79">
        <v>0</v>
      </c>
      <c r="AL162" s="82" t="s">
        <v>1938</v>
      </c>
      <c r="AM162" s="79" t="s">
        <v>1959</v>
      </c>
      <c r="AN162" s="79" t="b">
        <v>0</v>
      </c>
      <c r="AO162" s="82" t="s">
        <v>1765</v>
      </c>
      <c r="AP162" s="79" t="s">
        <v>176</v>
      </c>
      <c r="AQ162" s="79">
        <v>0</v>
      </c>
      <c r="AR162" s="79">
        <v>0</v>
      </c>
      <c r="AS162" s="79"/>
      <c r="AT162" s="79"/>
      <c r="AU162" s="79"/>
      <c r="AV162" s="79"/>
      <c r="AW162" s="79"/>
      <c r="AX162" s="79"/>
      <c r="AY162" s="79"/>
      <c r="AZ162" s="79"/>
      <c r="BA162">
        <v>6</v>
      </c>
      <c r="BB162" s="78" t="str">
        <f>REPLACE(INDEX(GroupVertices[Group],MATCH(Edges25[[#This Row],[Vertex 1]],GroupVertices[Vertex],0)),1,1,"")</f>
        <v>39</v>
      </c>
      <c r="BC162" s="78" t="str">
        <f>REPLACE(INDEX(GroupVertices[Group],MATCH(Edges25[[#This Row],[Vertex 2]],GroupVertices[Vertex],0)),1,1,"")</f>
        <v>39</v>
      </c>
      <c r="BD162" s="48">
        <v>1</v>
      </c>
      <c r="BE162" s="49">
        <v>3.7037037037037037</v>
      </c>
      <c r="BF162" s="48">
        <v>0</v>
      </c>
      <c r="BG162" s="49">
        <v>0</v>
      </c>
      <c r="BH162" s="48">
        <v>0</v>
      </c>
      <c r="BI162" s="49">
        <v>0</v>
      </c>
      <c r="BJ162" s="48">
        <v>26</v>
      </c>
      <c r="BK162" s="49">
        <v>96.29629629629629</v>
      </c>
      <c r="BL162" s="48">
        <v>27</v>
      </c>
    </row>
    <row r="163" spans="1:64" ht="15">
      <c r="A163" s="64" t="s">
        <v>342</v>
      </c>
      <c r="B163" s="64" t="s">
        <v>342</v>
      </c>
      <c r="C163" s="65"/>
      <c r="D163" s="66"/>
      <c r="E163" s="67"/>
      <c r="F163" s="68"/>
      <c r="G163" s="65"/>
      <c r="H163" s="69"/>
      <c r="I163" s="70"/>
      <c r="J163" s="70"/>
      <c r="K163" s="34" t="s">
        <v>65</v>
      </c>
      <c r="L163" s="77">
        <v>215</v>
      </c>
      <c r="M163" s="77"/>
      <c r="N163" s="72"/>
      <c r="O163" s="79" t="s">
        <v>176</v>
      </c>
      <c r="P163" s="81">
        <v>43682.67491898148</v>
      </c>
      <c r="Q163" s="79" t="s">
        <v>607</v>
      </c>
      <c r="R163" s="84" t="s">
        <v>765</v>
      </c>
      <c r="S163" s="79" t="s">
        <v>854</v>
      </c>
      <c r="T163" s="79" t="s">
        <v>955</v>
      </c>
      <c r="U163" s="84" t="s">
        <v>1063</v>
      </c>
      <c r="V163" s="84" t="s">
        <v>1063</v>
      </c>
      <c r="W163" s="81">
        <v>43682.67491898148</v>
      </c>
      <c r="X163" s="84" t="s">
        <v>1445</v>
      </c>
      <c r="Y163" s="79"/>
      <c r="Z163" s="79"/>
      <c r="AA163" s="82" t="s">
        <v>1766</v>
      </c>
      <c r="AB163" s="79"/>
      <c r="AC163" s="79" t="b">
        <v>0</v>
      </c>
      <c r="AD163" s="79">
        <v>0</v>
      </c>
      <c r="AE163" s="82" t="s">
        <v>1938</v>
      </c>
      <c r="AF163" s="79" t="b">
        <v>0</v>
      </c>
      <c r="AG163" s="79" t="s">
        <v>1948</v>
      </c>
      <c r="AH163" s="79"/>
      <c r="AI163" s="82" t="s">
        <v>1938</v>
      </c>
      <c r="AJ163" s="79" t="b">
        <v>0</v>
      </c>
      <c r="AK163" s="79">
        <v>0</v>
      </c>
      <c r="AL163" s="82" t="s">
        <v>1938</v>
      </c>
      <c r="AM163" s="79" t="s">
        <v>1959</v>
      </c>
      <c r="AN163" s="79" t="b">
        <v>0</v>
      </c>
      <c r="AO163" s="82" t="s">
        <v>1766</v>
      </c>
      <c r="AP163" s="79" t="s">
        <v>176</v>
      </c>
      <c r="AQ163" s="79">
        <v>0</v>
      </c>
      <c r="AR163" s="79">
        <v>0</v>
      </c>
      <c r="AS163" s="79"/>
      <c r="AT163" s="79"/>
      <c r="AU163" s="79"/>
      <c r="AV163" s="79"/>
      <c r="AW163" s="79"/>
      <c r="AX163" s="79"/>
      <c r="AY163" s="79"/>
      <c r="AZ163" s="79"/>
      <c r="BA163">
        <v>6</v>
      </c>
      <c r="BB163" s="78" t="str">
        <f>REPLACE(INDEX(GroupVertices[Group],MATCH(Edges25[[#This Row],[Vertex 1]],GroupVertices[Vertex],0)),1,1,"")</f>
        <v>39</v>
      </c>
      <c r="BC163" s="78" t="str">
        <f>REPLACE(INDEX(GroupVertices[Group],MATCH(Edges25[[#This Row],[Vertex 2]],GroupVertices[Vertex],0)),1,1,"")</f>
        <v>39</v>
      </c>
      <c r="BD163" s="48">
        <v>0</v>
      </c>
      <c r="BE163" s="49">
        <v>0</v>
      </c>
      <c r="BF163" s="48">
        <v>0</v>
      </c>
      <c r="BG163" s="49">
        <v>0</v>
      </c>
      <c r="BH163" s="48">
        <v>0</v>
      </c>
      <c r="BI163" s="49">
        <v>0</v>
      </c>
      <c r="BJ163" s="48">
        <v>28</v>
      </c>
      <c r="BK163" s="49">
        <v>100</v>
      </c>
      <c r="BL163" s="48">
        <v>28</v>
      </c>
    </row>
    <row r="164" spans="1:64" ht="15">
      <c r="A164" s="64" t="s">
        <v>342</v>
      </c>
      <c r="B164" s="64" t="s">
        <v>342</v>
      </c>
      <c r="C164" s="65"/>
      <c r="D164" s="66"/>
      <c r="E164" s="67"/>
      <c r="F164" s="68"/>
      <c r="G164" s="65"/>
      <c r="H164" s="69"/>
      <c r="I164" s="70"/>
      <c r="J164" s="70"/>
      <c r="K164" s="34" t="s">
        <v>65</v>
      </c>
      <c r="L164" s="77">
        <v>216</v>
      </c>
      <c r="M164" s="77"/>
      <c r="N164" s="72"/>
      <c r="O164" s="79" t="s">
        <v>176</v>
      </c>
      <c r="P164" s="81">
        <v>43684.69459490741</v>
      </c>
      <c r="Q164" s="79" t="s">
        <v>608</v>
      </c>
      <c r="R164" s="84" t="s">
        <v>765</v>
      </c>
      <c r="S164" s="79" t="s">
        <v>854</v>
      </c>
      <c r="T164" s="79" t="s">
        <v>957</v>
      </c>
      <c r="U164" s="84" t="s">
        <v>1064</v>
      </c>
      <c r="V164" s="84" t="s">
        <v>1064</v>
      </c>
      <c r="W164" s="81">
        <v>43684.69459490741</v>
      </c>
      <c r="X164" s="84" t="s">
        <v>1446</v>
      </c>
      <c r="Y164" s="79"/>
      <c r="Z164" s="79"/>
      <c r="AA164" s="82" t="s">
        <v>1767</v>
      </c>
      <c r="AB164" s="79"/>
      <c r="AC164" s="79" t="b">
        <v>0</v>
      </c>
      <c r="AD164" s="79">
        <v>0</v>
      </c>
      <c r="AE164" s="82" t="s">
        <v>1938</v>
      </c>
      <c r="AF164" s="79" t="b">
        <v>0</v>
      </c>
      <c r="AG164" s="79" t="s">
        <v>1948</v>
      </c>
      <c r="AH164" s="79"/>
      <c r="AI164" s="82" t="s">
        <v>1938</v>
      </c>
      <c r="AJ164" s="79" t="b">
        <v>0</v>
      </c>
      <c r="AK164" s="79">
        <v>0</v>
      </c>
      <c r="AL164" s="82" t="s">
        <v>1938</v>
      </c>
      <c r="AM164" s="79" t="s">
        <v>1959</v>
      </c>
      <c r="AN164" s="79" t="b">
        <v>0</v>
      </c>
      <c r="AO164" s="82" t="s">
        <v>1767</v>
      </c>
      <c r="AP164" s="79" t="s">
        <v>176</v>
      </c>
      <c r="AQ164" s="79">
        <v>0</v>
      </c>
      <c r="AR164" s="79">
        <v>0</v>
      </c>
      <c r="AS164" s="79"/>
      <c r="AT164" s="79"/>
      <c r="AU164" s="79"/>
      <c r="AV164" s="79"/>
      <c r="AW164" s="79"/>
      <c r="AX164" s="79"/>
      <c r="AY164" s="79"/>
      <c r="AZ164" s="79"/>
      <c r="BA164">
        <v>6</v>
      </c>
      <c r="BB164" s="78" t="str">
        <f>REPLACE(INDEX(GroupVertices[Group],MATCH(Edges25[[#This Row],[Vertex 1]],GroupVertices[Vertex],0)),1,1,"")</f>
        <v>39</v>
      </c>
      <c r="BC164" s="78" t="str">
        <f>REPLACE(INDEX(GroupVertices[Group],MATCH(Edges25[[#This Row],[Vertex 2]],GroupVertices[Vertex],0)),1,1,"")</f>
        <v>39</v>
      </c>
      <c r="BD164" s="48">
        <v>1</v>
      </c>
      <c r="BE164" s="49">
        <v>3.7037037037037037</v>
      </c>
      <c r="BF164" s="48">
        <v>0</v>
      </c>
      <c r="BG164" s="49">
        <v>0</v>
      </c>
      <c r="BH164" s="48">
        <v>0</v>
      </c>
      <c r="BI164" s="49">
        <v>0</v>
      </c>
      <c r="BJ164" s="48">
        <v>26</v>
      </c>
      <c r="BK164" s="49">
        <v>96.29629629629629</v>
      </c>
      <c r="BL164" s="48">
        <v>27</v>
      </c>
    </row>
    <row r="165" spans="1:64" ht="15">
      <c r="A165" s="64" t="s">
        <v>342</v>
      </c>
      <c r="B165" s="64" t="s">
        <v>342</v>
      </c>
      <c r="C165" s="65"/>
      <c r="D165" s="66"/>
      <c r="E165" s="67"/>
      <c r="F165" s="68"/>
      <c r="G165" s="65"/>
      <c r="H165" s="69"/>
      <c r="I165" s="70"/>
      <c r="J165" s="70"/>
      <c r="K165" s="34" t="s">
        <v>65</v>
      </c>
      <c r="L165" s="77">
        <v>217</v>
      </c>
      <c r="M165" s="77"/>
      <c r="N165" s="72"/>
      <c r="O165" s="79" t="s">
        <v>176</v>
      </c>
      <c r="P165" s="81">
        <v>43686.45775462963</v>
      </c>
      <c r="Q165" s="79" t="s">
        <v>609</v>
      </c>
      <c r="R165" s="84" t="s">
        <v>765</v>
      </c>
      <c r="S165" s="79" t="s">
        <v>854</v>
      </c>
      <c r="T165" s="79" t="s">
        <v>957</v>
      </c>
      <c r="U165" s="84" t="s">
        <v>1065</v>
      </c>
      <c r="V165" s="84" t="s">
        <v>1065</v>
      </c>
      <c r="W165" s="81">
        <v>43686.45775462963</v>
      </c>
      <c r="X165" s="84" t="s">
        <v>1447</v>
      </c>
      <c r="Y165" s="79"/>
      <c r="Z165" s="79"/>
      <c r="AA165" s="82" t="s">
        <v>1768</v>
      </c>
      <c r="AB165" s="79"/>
      <c r="AC165" s="79" t="b">
        <v>0</v>
      </c>
      <c r="AD165" s="79">
        <v>0</v>
      </c>
      <c r="AE165" s="82" t="s">
        <v>1938</v>
      </c>
      <c r="AF165" s="79" t="b">
        <v>0</v>
      </c>
      <c r="AG165" s="79" t="s">
        <v>1948</v>
      </c>
      <c r="AH165" s="79"/>
      <c r="AI165" s="82" t="s">
        <v>1938</v>
      </c>
      <c r="AJ165" s="79" t="b">
        <v>0</v>
      </c>
      <c r="AK165" s="79">
        <v>0</v>
      </c>
      <c r="AL165" s="82" t="s">
        <v>1938</v>
      </c>
      <c r="AM165" s="79" t="s">
        <v>1959</v>
      </c>
      <c r="AN165" s="79" t="b">
        <v>0</v>
      </c>
      <c r="AO165" s="82" t="s">
        <v>1768</v>
      </c>
      <c r="AP165" s="79" t="s">
        <v>176</v>
      </c>
      <c r="AQ165" s="79">
        <v>0</v>
      </c>
      <c r="AR165" s="79">
        <v>0</v>
      </c>
      <c r="AS165" s="79"/>
      <c r="AT165" s="79"/>
      <c r="AU165" s="79"/>
      <c r="AV165" s="79"/>
      <c r="AW165" s="79"/>
      <c r="AX165" s="79"/>
      <c r="AY165" s="79"/>
      <c r="AZ165" s="79"/>
      <c r="BA165">
        <v>6</v>
      </c>
      <c r="BB165" s="78" t="str">
        <f>REPLACE(INDEX(GroupVertices[Group],MATCH(Edges25[[#This Row],[Vertex 1]],GroupVertices[Vertex],0)),1,1,"")</f>
        <v>39</v>
      </c>
      <c r="BC165" s="78" t="str">
        <f>REPLACE(INDEX(GroupVertices[Group],MATCH(Edges25[[#This Row],[Vertex 2]],GroupVertices[Vertex],0)),1,1,"")</f>
        <v>39</v>
      </c>
      <c r="BD165" s="48">
        <v>1</v>
      </c>
      <c r="BE165" s="49">
        <v>3.7037037037037037</v>
      </c>
      <c r="BF165" s="48">
        <v>0</v>
      </c>
      <c r="BG165" s="49">
        <v>0</v>
      </c>
      <c r="BH165" s="48">
        <v>0</v>
      </c>
      <c r="BI165" s="49">
        <v>0</v>
      </c>
      <c r="BJ165" s="48">
        <v>26</v>
      </c>
      <c r="BK165" s="49">
        <v>96.29629629629629</v>
      </c>
      <c r="BL165" s="48">
        <v>27</v>
      </c>
    </row>
    <row r="166" spans="1:64" ht="15">
      <c r="A166" s="64" t="s">
        <v>343</v>
      </c>
      <c r="B166" s="64" t="s">
        <v>458</v>
      </c>
      <c r="C166" s="65"/>
      <c r="D166" s="66"/>
      <c r="E166" s="67"/>
      <c r="F166" s="68"/>
      <c r="G166" s="65"/>
      <c r="H166" s="69"/>
      <c r="I166" s="70"/>
      <c r="J166" s="70"/>
      <c r="K166" s="34" t="s">
        <v>65</v>
      </c>
      <c r="L166" s="77">
        <v>218</v>
      </c>
      <c r="M166" s="77"/>
      <c r="N166" s="72"/>
      <c r="O166" s="79" t="s">
        <v>496</v>
      </c>
      <c r="P166" s="81">
        <v>43686.60659722222</v>
      </c>
      <c r="Q166" s="79" t="s">
        <v>610</v>
      </c>
      <c r="R166" s="79"/>
      <c r="S166" s="79"/>
      <c r="T166" s="79" t="s">
        <v>893</v>
      </c>
      <c r="U166" s="79"/>
      <c r="V166" s="84" t="s">
        <v>1220</v>
      </c>
      <c r="W166" s="81">
        <v>43686.60659722222</v>
      </c>
      <c r="X166" s="84" t="s">
        <v>1448</v>
      </c>
      <c r="Y166" s="79"/>
      <c r="Z166" s="79"/>
      <c r="AA166" s="82" t="s">
        <v>1769</v>
      </c>
      <c r="AB166" s="82" t="s">
        <v>1933</v>
      </c>
      <c r="AC166" s="79" t="b">
        <v>0</v>
      </c>
      <c r="AD166" s="79">
        <v>0</v>
      </c>
      <c r="AE166" s="82" t="s">
        <v>1944</v>
      </c>
      <c r="AF166" s="79" t="b">
        <v>0</v>
      </c>
      <c r="AG166" s="79" t="s">
        <v>1948</v>
      </c>
      <c r="AH166" s="79"/>
      <c r="AI166" s="82" t="s">
        <v>1938</v>
      </c>
      <c r="AJ166" s="79" t="b">
        <v>0</v>
      </c>
      <c r="AK166" s="79">
        <v>0</v>
      </c>
      <c r="AL166" s="82" t="s">
        <v>1938</v>
      </c>
      <c r="AM166" s="79" t="s">
        <v>1961</v>
      </c>
      <c r="AN166" s="79" t="b">
        <v>0</v>
      </c>
      <c r="AO166" s="82" t="s">
        <v>1933</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38</v>
      </c>
      <c r="BC166" s="78" t="str">
        <f>REPLACE(INDEX(GroupVertices[Group],MATCH(Edges25[[#This Row],[Vertex 2]],GroupVertices[Vertex],0)),1,1,"")</f>
        <v>38</v>
      </c>
      <c r="BD166" s="48">
        <v>1</v>
      </c>
      <c r="BE166" s="49">
        <v>8.333333333333334</v>
      </c>
      <c r="BF166" s="48">
        <v>0</v>
      </c>
      <c r="BG166" s="49">
        <v>0</v>
      </c>
      <c r="BH166" s="48">
        <v>0</v>
      </c>
      <c r="BI166" s="49">
        <v>0</v>
      </c>
      <c r="BJ166" s="48">
        <v>11</v>
      </c>
      <c r="BK166" s="49">
        <v>91.66666666666667</v>
      </c>
      <c r="BL166" s="48">
        <v>12</v>
      </c>
    </row>
    <row r="167" spans="1:64" ht="15">
      <c r="A167" s="64" t="s">
        <v>344</v>
      </c>
      <c r="B167" s="64" t="s">
        <v>345</v>
      </c>
      <c r="C167" s="65"/>
      <c r="D167" s="66"/>
      <c r="E167" s="67"/>
      <c r="F167" s="68"/>
      <c r="G167" s="65"/>
      <c r="H167" s="69"/>
      <c r="I167" s="70"/>
      <c r="J167" s="70"/>
      <c r="K167" s="34" t="s">
        <v>66</v>
      </c>
      <c r="L167" s="77">
        <v>219</v>
      </c>
      <c r="M167" s="77"/>
      <c r="N167" s="72"/>
      <c r="O167" s="79" t="s">
        <v>495</v>
      </c>
      <c r="P167" s="81">
        <v>43678.879375</v>
      </c>
      <c r="Q167" s="79" t="s">
        <v>611</v>
      </c>
      <c r="R167" s="84" t="s">
        <v>766</v>
      </c>
      <c r="S167" s="79" t="s">
        <v>855</v>
      </c>
      <c r="T167" s="79" t="s">
        <v>893</v>
      </c>
      <c r="U167" s="84" t="s">
        <v>1066</v>
      </c>
      <c r="V167" s="84" t="s">
        <v>1066</v>
      </c>
      <c r="W167" s="81">
        <v>43678.879375</v>
      </c>
      <c r="X167" s="84" t="s">
        <v>1449</v>
      </c>
      <c r="Y167" s="79"/>
      <c r="Z167" s="79"/>
      <c r="AA167" s="82" t="s">
        <v>1770</v>
      </c>
      <c r="AB167" s="79"/>
      <c r="AC167" s="79" t="b">
        <v>0</v>
      </c>
      <c r="AD167" s="79">
        <v>5</v>
      </c>
      <c r="AE167" s="82" t="s">
        <v>1938</v>
      </c>
      <c r="AF167" s="79" t="b">
        <v>0</v>
      </c>
      <c r="AG167" s="79" t="s">
        <v>1948</v>
      </c>
      <c r="AH167" s="79"/>
      <c r="AI167" s="82" t="s">
        <v>1938</v>
      </c>
      <c r="AJ167" s="79" t="b">
        <v>0</v>
      </c>
      <c r="AK167" s="79">
        <v>1</v>
      </c>
      <c r="AL167" s="82" t="s">
        <v>1938</v>
      </c>
      <c r="AM167" s="79" t="s">
        <v>1962</v>
      </c>
      <c r="AN167" s="79" t="b">
        <v>0</v>
      </c>
      <c r="AO167" s="82" t="s">
        <v>1770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7</v>
      </c>
      <c r="BC167" s="78" t="str">
        <f>REPLACE(INDEX(GroupVertices[Group],MATCH(Edges25[[#This Row],[Vertex 2]],GroupVertices[Vertex],0)),1,1,"")</f>
        <v>7</v>
      </c>
      <c r="BD167" s="48"/>
      <c r="BE167" s="49"/>
      <c r="BF167" s="48"/>
      <c r="BG167" s="49"/>
      <c r="BH167" s="48"/>
      <c r="BI167" s="49"/>
      <c r="BJ167" s="48"/>
      <c r="BK167" s="49"/>
      <c r="BL167" s="48"/>
    </row>
    <row r="168" spans="1:64" ht="15">
      <c r="A168" s="64" t="s">
        <v>345</v>
      </c>
      <c r="B168" s="64" t="s">
        <v>344</v>
      </c>
      <c r="C168" s="65"/>
      <c r="D168" s="66"/>
      <c r="E168" s="67"/>
      <c r="F168" s="68"/>
      <c r="G168" s="65"/>
      <c r="H168" s="69"/>
      <c r="I168" s="70"/>
      <c r="J168" s="70"/>
      <c r="K168" s="34" t="s">
        <v>66</v>
      </c>
      <c r="L168" s="77">
        <v>221</v>
      </c>
      <c r="M168" s="77"/>
      <c r="N168" s="72"/>
      <c r="O168" s="79" t="s">
        <v>495</v>
      </c>
      <c r="P168" s="81">
        <v>43679.68105324074</v>
      </c>
      <c r="Q168" s="79" t="s">
        <v>612</v>
      </c>
      <c r="R168" s="79"/>
      <c r="S168" s="79"/>
      <c r="T168" s="79" t="s">
        <v>893</v>
      </c>
      <c r="U168" s="79"/>
      <c r="V168" s="84" t="s">
        <v>1221</v>
      </c>
      <c r="W168" s="81">
        <v>43679.68105324074</v>
      </c>
      <c r="X168" s="84" t="s">
        <v>1450</v>
      </c>
      <c r="Y168" s="79"/>
      <c r="Z168" s="79"/>
      <c r="AA168" s="82" t="s">
        <v>1771</v>
      </c>
      <c r="AB168" s="79"/>
      <c r="AC168" s="79" t="b">
        <v>0</v>
      </c>
      <c r="AD168" s="79">
        <v>0</v>
      </c>
      <c r="AE168" s="82" t="s">
        <v>1938</v>
      </c>
      <c r="AF168" s="79" t="b">
        <v>0</v>
      </c>
      <c r="AG168" s="79" t="s">
        <v>1948</v>
      </c>
      <c r="AH168" s="79"/>
      <c r="AI168" s="82" t="s">
        <v>1938</v>
      </c>
      <c r="AJ168" s="79" t="b">
        <v>0</v>
      </c>
      <c r="AK168" s="79">
        <v>1</v>
      </c>
      <c r="AL168" s="82" t="s">
        <v>1770</v>
      </c>
      <c r="AM168" s="79" t="s">
        <v>1959</v>
      </c>
      <c r="AN168" s="79" t="b">
        <v>0</v>
      </c>
      <c r="AO168" s="82" t="s">
        <v>1770</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7</v>
      </c>
      <c r="BC168" s="78" t="str">
        <f>REPLACE(INDEX(GroupVertices[Group],MATCH(Edges25[[#This Row],[Vertex 2]],GroupVertices[Vertex],0)),1,1,"")</f>
        <v>7</v>
      </c>
      <c r="BD168" s="48">
        <v>1</v>
      </c>
      <c r="BE168" s="49">
        <v>5</v>
      </c>
      <c r="BF168" s="48">
        <v>0</v>
      </c>
      <c r="BG168" s="49">
        <v>0</v>
      </c>
      <c r="BH168" s="48">
        <v>0</v>
      </c>
      <c r="BI168" s="49">
        <v>0</v>
      </c>
      <c r="BJ168" s="48">
        <v>19</v>
      </c>
      <c r="BK168" s="49">
        <v>95</v>
      </c>
      <c r="BL168" s="48">
        <v>20</v>
      </c>
    </row>
    <row r="169" spans="1:64" ht="15">
      <c r="A169" s="64" t="s">
        <v>346</v>
      </c>
      <c r="B169" s="64" t="s">
        <v>346</v>
      </c>
      <c r="C169" s="65"/>
      <c r="D169" s="66"/>
      <c r="E169" s="67"/>
      <c r="F169" s="68"/>
      <c r="G169" s="65"/>
      <c r="H169" s="69"/>
      <c r="I169" s="70"/>
      <c r="J169" s="70"/>
      <c r="K169" s="34" t="s">
        <v>65</v>
      </c>
      <c r="L169" s="77">
        <v>222</v>
      </c>
      <c r="M169" s="77"/>
      <c r="N169" s="72"/>
      <c r="O169" s="79" t="s">
        <v>176</v>
      </c>
      <c r="P169" s="81">
        <v>43686.62658564815</v>
      </c>
      <c r="Q169" s="79" t="s">
        <v>613</v>
      </c>
      <c r="R169" s="84" t="s">
        <v>761</v>
      </c>
      <c r="S169" s="79" t="s">
        <v>851</v>
      </c>
      <c r="T169" s="79" t="s">
        <v>958</v>
      </c>
      <c r="U169" s="84" t="s">
        <v>1067</v>
      </c>
      <c r="V169" s="84" t="s">
        <v>1067</v>
      </c>
      <c r="W169" s="81">
        <v>43686.62658564815</v>
      </c>
      <c r="X169" s="84" t="s">
        <v>1451</v>
      </c>
      <c r="Y169" s="79"/>
      <c r="Z169" s="79"/>
      <c r="AA169" s="82" t="s">
        <v>1772</v>
      </c>
      <c r="AB169" s="79"/>
      <c r="AC169" s="79" t="b">
        <v>0</v>
      </c>
      <c r="AD169" s="79">
        <v>0</v>
      </c>
      <c r="AE169" s="82" t="s">
        <v>1938</v>
      </c>
      <c r="AF169" s="79" t="b">
        <v>0</v>
      </c>
      <c r="AG169" s="79" t="s">
        <v>1948</v>
      </c>
      <c r="AH169" s="79"/>
      <c r="AI169" s="82" t="s">
        <v>1938</v>
      </c>
      <c r="AJ169" s="79" t="b">
        <v>0</v>
      </c>
      <c r="AK169" s="79">
        <v>0</v>
      </c>
      <c r="AL169" s="82" t="s">
        <v>1938</v>
      </c>
      <c r="AM169" s="79" t="s">
        <v>1962</v>
      </c>
      <c r="AN169" s="79" t="b">
        <v>0</v>
      </c>
      <c r="AO169" s="82" t="s">
        <v>1772</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3</v>
      </c>
      <c r="BC169" s="78" t="str">
        <f>REPLACE(INDEX(GroupVertices[Group],MATCH(Edges25[[#This Row],[Vertex 2]],GroupVertices[Vertex],0)),1,1,"")</f>
        <v>3</v>
      </c>
      <c r="BD169" s="48">
        <v>1</v>
      </c>
      <c r="BE169" s="49">
        <v>3.5714285714285716</v>
      </c>
      <c r="BF169" s="48">
        <v>0</v>
      </c>
      <c r="BG169" s="49">
        <v>0</v>
      </c>
      <c r="BH169" s="48">
        <v>0</v>
      </c>
      <c r="BI169" s="49">
        <v>0</v>
      </c>
      <c r="BJ169" s="48">
        <v>27</v>
      </c>
      <c r="BK169" s="49">
        <v>96.42857142857143</v>
      </c>
      <c r="BL169" s="48">
        <v>28</v>
      </c>
    </row>
    <row r="170" spans="1:64" ht="15">
      <c r="A170" s="64" t="s">
        <v>347</v>
      </c>
      <c r="B170" s="64" t="s">
        <v>408</v>
      </c>
      <c r="C170" s="65"/>
      <c r="D170" s="66"/>
      <c r="E170" s="67"/>
      <c r="F170" s="68"/>
      <c r="G170" s="65"/>
      <c r="H170" s="69"/>
      <c r="I170" s="70"/>
      <c r="J170" s="70"/>
      <c r="K170" s="34" t="s">
        <v>65</v>
      </c>
      <c r="L170" s="77">
        <v>223</v>
      </c>
      <c r="M170" s="77"/>
      <c r="N170" s="72"/>
      <c r="O170" s="79" t="s">
        <v>495</v>
      </c>
      <c r="P170" s="81">
        <v>43686.66028935185</v>
      </c>
      <c r="Q170" s="79" t="s">
        <v>507</v>
      </c>
      <c r="R170" s="79"/>
      <c r="S170" s="79"/>
      <c r="T170" s="79"/>
      <c r="U170" s="79"/>
      <c r="V170" s="84" t="s">
        <v>1222</v>
      </c>
      <c r="W170" s="81">
        <v>43686.66028935185</v>
      </c>
      <c r="X170" s="84" t="s">
        <v>1452</v>
      </c>
      <c r="Y170" s="79"/>
      <c r="Z170" s="79"/>
      <c r="AA170" s="82" t="s">
        <v>1773</v>
      </c>
      <c r="AB170" s="79"/>
      <c r="AC170" s="79" t="b">
        <v>0</v>
      </c>
      <c r="AD170" s="79">
        <v>0</v>
      </c>
      <c r="AE170" s="82" t="s">
        <v>1938</v>
      </c>
      <c r="AF170" s="79" t="b">
        <v>0</v>
      </c>
      <c r="AG170" s="79" t="s">
        <v>1948</v>
      </c>
      <c r="AH170" s="79"/>
      <c r="AI170" s="82" t="s">
        <v>1938</v>
      </c>
      <c r="AJ170" s="79" t="b">
        <v>0</v>
      </c>
      <c r="AK170" s="79">
        <v>3</v>
      </c>
      <c r="AL170" s="82" t="s">
        <v>1883</v>
      </c>
      <c r="AM170" s="79" t="s">
        <v>1959</v>
      </c>
      <c r="AN170" s="79" t="b">
        <v>0</v>
      </c>
      <c r="AO170" s="82" t="s">
        <v>1883</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7</v>
      </c>
      <c r="BC170" s="78" t="str">
        <f>REPLACE(INDEX(GroupVertices[Group],MATCH(Edges25[[#This Row],[Vertex 2]],GroupVertices[Vertex],0)),1,1,"")</f>
        <v>7</v>
      </c>
      <c r="BD170" s="48">
        <v>1</v>
      </c>
      <c r="BE170" s="49">
        <v>4.761904761904762</v>
      </c>
      <c r="BF170" s="48">
        <v>0</v>
      </c>
      <c r="BG170" s="49">
        <v>0</v>
      </c>
      <c r="BH170" s="48">
        <v>0</v>
      </c>
      <c r="BI170" s="49">
        <v>0</v>
      </c>
      <c r="BJ170" s="48">
        <v>20</v>
      </c>
      <c r="BK170" s="49">
        <v>95.23809523809524</v>
      </c>
      <c r="BL170" s="48">
        <v>21</v>
      </c>
    </row>
    <row r="171" spans="1:64" ht="15">
      <c r="A171" s="64" t="s">
        <v>348</v>
      </c>
      <c r="B171" s="64" t="s">
        <v>459</v>
      </c>
      <c r="C171" s="65"/>
      <c r="D171" s="66"/>
      <c r="E171" s="67"/>
      <c r="F171" s="68"/>
      <c r="G171" s="65"/>
      <c r="H171" s="69"/>
      <c r="I171" s="70"/>
      <c r="J171" s="70"/>
      <c r="K171" s="34" t="s">
        <v>65</v>
      </c>
      <c r="L171" s="77">
        <v>224</v>
      </c>
      <c r="M171" s="77"/>
      <c r="N171" s="72"/>
      <c r="O171" s="79" t="s">
        <v>495</v>
      </c>
      <c r="P171" s="81">
        <v>43686.839004629626</v>
      </c>
      <c r="Q171" s="79" t="s">
        <v>614</v>
      </c>
      <c r="R171" s="79"/>
      <c r="S171" s="79"/>
      <c r="T171" s="79" t="s">
        <v>959</v>
      </c>
      <c r="U171" s="79"/>
      <c r="V171" s="84" t="s">
        <v>1223</v>
      </c>
      <c r="W171" s="81">
        <v>43686.839004629626</v>
      </c>
      <c r="X171" s="84" t="s">
        <v>1453</v>
      </c>
      <c r="Y171" s="79"/>
      <c r="Z171" s="79"/>
      <c r="AA171" s="82" t="s">
        <v>1774</v>
      </c>
      <c r="AB171" s="79"/>
      <c r="AC171" s="79" t="b">
        <v>0</v>
      </c>
      <c r="AD171" s="79">
        <v>1</v>
      </c>
      <c r="AE171" s="82" t="s">
        <v>1938</v>
      </c>
      <c r="AF171" s="79" t="b">
        <v>0</v>
      </c>
      <c r="AG171" s="79" t="s">
        <v>1948</v>
      </c>
      <c r="AH171" s="79"/>
      <c r="AI171" s="82" t="s">
        <v>1938</v>
      </c>
      <c r="AJ171" s="79" t="b">
        <v>0</v>
      </c>
      <c r="AK171" s="79">
        <v>0</v>
      </c>
      <c r="AL171" s="82" t="s">
        <v>1938</v>
      </c>
      <c r="AM171" s="79" t="s">
        <v>1961</v>
      </c>
      <c r="AN171" s="79" t="b">
        <v>0</v>
      </c>
      <c r="AO171" s="82" t="s">
        <v>1774</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37</v>
      </c>
      <c r="BC171" s="78" t="str">
        <f>REPLACE(INDEX(GroupVertices[Group],MATCH(Edges25[[#This Row],[Vertex 2]],GroupVertices[Vertex],0)),1,1,"")</f>
        <v>37</v>
      </c>
      <c r="BD171" s="48">
        <v>1</v>
      </c>
      <c r="BE171" s="49">
        <v>5.2631578947368425</v>
      </c>
      <c r="BF171" s="48">
        <v>1</v>
      </c>
      <c r="BG171" s="49">
        <v>5.2631578947368425</v>
      </c>
      <c r="BH171" s="48">
        <v>0</v>
      </c>
      <c r="BI171" s="49">
        <v>0</v>
      </c>
      <c r="BJ171" s="48">
        <v>17</v>
      </c>
      <c r="BK171" s="49">
        <v>89.47368421052632</v>
      </c>
      <c r="BL171" s="48">
        <v>19</v>
      </c>
    </row>
    <row r="172" spans="1:64" ht="15">
      <c r="A172" s="64" t="s">
        <v>349</v>
      </c>
      <c r="B172" s="64" t="s">
        <v>353</v>
      </c>
      <c r="C172" s="65"/>
      <c r="D172" s="66"/>
      <c r="E172" s="67"/>
      <c r="F172" s="68"/>
      <c r="G172" s="65"/>
      <c r="H172" s="69"/>
      <c r="I172" s="70"/>
      <c r="J172" s="70"/>
      <c r="K172" s="34" t="s">
        <v>65</v>
      </c>
      <c r="L172" s="77">
        <v>225</v>
      </c>
      <c r="M172" s="77"/>
      <c r="N172" s="72"/>
      <c r="O172" s="79" t="s">
        <v>495</v>
      </c>
      <c r="P172" s="81">
        <v>43686.857094907406</v>
      </c>
      <c r="Q172" s="79" t="s">
        <v>615</v>
      </c>
      <c r="R172" s="79"/>
      <c r="S172" s="79"/>
      <c r="T172" s="79" t="s">
        <v>960</v>
      </c>
      <c r="U172" s="79"/>
      <c r="V172" s="84" t="s">
        <v>1224</v>
      </c>
      <c r="W172" s="81">
        <v>43686.857094907406</v>
      </c>
      <c r="X172" s="84" t="s">
        <v>1454</v>
      </c>
      <c r="Y172" s="79"/>
      <c r="Z172" s="79"/>
      <c r="AA172" s="82" t="s">
        <v>1775</v>
      </c>
      <c r="AB172" s="79"/>
      <c r="AC172" s="79" t="b">
        <v>0</v>
      </c>
      <c r="AD172" s="79">
        <v>0</v>
      </c>
      <c r="AE172" s="82" t="s">
        <v>1938</v>
      </c>
      <c r="AF172" s="79" t="b">
        <v>0</v>
      </c>
      <c r="AG172" s="79" t="s">
        <v>1948</v>
      </c>
      <c r="AH172" s="79"/>
      <c r="AI172" s="82" t="s">
        <v>1938</v>
      </c>
      <c r="AJ172" s="79" t="b">
        <v>0</v>
      </c>
      <c r="AK172" s="79">
        <v>1</v>
      </c>
      <c r="AL172" s="82" t="s">
        <v>1861</v>
      </c>
      <c r="AM172" s="79" t="s">
        <v>1963</v>
      </c>
      <c r="AN172" s="79" t="b">
        <v>0</v>
      </c>
      <c r="AO172" s="82" t="s">
        <v>1861</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v>0</v>
      </c>
      <c r="BE172" s="49">
        <v>0</v>
      </c>
      <c r="BF172" s="48">
        <v>0</v>
      </c>
      <c r="BG172" s="49">
        <v>0</v>
      </c>
      <c r="BH172" s="48">
        <v>0</v>
      </c>
      <c r="BI172" s="49">
        <v>0</v>
      </c>
      <c r="BJ172" s="48">
        <v>18</v>
      </c>
      <c r="BK172" s="49">
        <v>100</v>
      </c>
      <c r="BL172" s="48">
        <v>18</v>
      </c>
    </row>
    <row r="173" spans="1:64" ht="15">
      <c r="A173" s="64" t="s">
        <v>350</v>
      </c>
      <c r="B173" s="64" t="s">
        <v>350</v>
      </c>
      <c r="C173" s="65"/>
      <c r="D173" s="66"/>
      <c r="E173" s="67"/>
      <c r="F173" s="68"/>
      <c r="G173" s="65"/>
      <c r="H173" s="69"/>
      <c r="I173" s="70"/>
      <c r="J173" s="70"/>
      <c r="K173" s="34" t="s">
        <v>65</v>
      </c>
      <c r="L173" s="77">
        <v>226</v>
      </c>
      <c r="M173" s="77"/>
      <c r="N173" s="72"/>
      <c r="O173" s="79" t="s">
        <v>176</v>
      </c>
      <c r="P173" s="81">
        <v>43682.46381944444</v>
      </c>
      <c r="Q173" s="79" t="s">
        <v>616</v>
      </c>
      <c r="R173" s="79" t="s">
        <v>767</v>
      </c>
      <c r="S173" s="79" t="s">
        <v>856</v>
      </c>
      <c r="T173" s="79" t="s">
        <v>961</v>
      </c>
      <c r="U173" s="84" t="s">
        <v>1068</v>
      </c>
      <c r="V173" s="84" t="s">
        <v>1068</v>
      </c>
      <c r="W173" s="81">
        <v>43682.46381944444</v>
      </c>
      <c r="X173" s="84" t="s">
        <v>1455</v>
      </c>
      <c r="Y173" s="79"/>
      <c r="Z173" s="79"/>
      <c r="AA173" s="82" t="s">
        <v>1776</v>
      </c>
      <c r="AB173" s="79"/>
      <c r="AC173" s="79" t="b">
        <v>0</v>
      </c>
      <c r="AD173" s="79">
        <v>0</v>
      </c>
      <c r="AE173" s="82" t="s">
        <v>1938</v>
      </c>
      <c r="AF173" s="79" t="b">
        <v>0</v>
      </c>
      <c r="AG173" s="79" t="s">
        <v>1948</v>
      </c>
      <c r="AH173" s="79"/>
      <c r="AI173" s="82" t="s">
        <v>1938</v>
      </c>
      <c r="AJ173" s="79" t="b">
        <v>0</v>
      </c>
      <c r="AK173" s="79">
        <v>0</v>
      </c>
      <c r="AL173" s="82" t="s">
        <v>1938</v>
      </c>
      <c r="AM173" s="79" t="s">
        <v>1968</v>
      </c>
      <c r="AN173" s="79" t="b">
        <v>0</v>
      </c>
      <c r="AO173" s="82" t="s">
        <v>1776</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3</v>
      </c>
      <c r="BC173" s="78" t="str">
        <f>REPLACE(INDEX(GroupVertices[Group],MATCH(Edges25[[#This Row],[Vertex 2]],GroupVertices[Vertex],0)),1,1,"")</f>
        <v>3</v>
      </c>
      <c r="BD173" s="48">
        <v>0</v>
      </c>
      <c r="BE173" s="49">
        <v>0</v>
      </c>
      <c r="BF173" s="48">
        <v>2</v>
      </c>
      <c r="BG173" s="49">
        <v>5.555555555555555</v>
      </c>
      <c r="BH173" s="48">
        <v>0</v>
      </c>
      <c r="BI173" s="49">
        <v>0</v>
      </c>
      <c r="BJ173" s="48">
        <v>34</v>
      </c>
      <c r="BK173" s="49">
        <v>94.44444444444444</v>
      </c>
      <c r="BL173" s="48">
        <v>36</v>
      </c>
    </row>
    <row r="174" spans="1:64" ht="15">
      <c r="A174" s="64" t="s">
        <v>350</v>
      </c>
      <c r="B174" s="64" t="s">
        <v>350</v>
      </c>
      <c r="C174" s="65"/>
      <c r="D174" s="66"/>
      <c r="E174" s="67"/>
      <c r="F174" s="68"/>
      <c r="G174" s="65"/>
      <c r="H174" s="69"/>
      <c r="I174" s="70"/>
      <c r="J174" s="70"/>
      <c r="K174" s="34" t="s">
        <v>65</v>
      </c>
      <c r="L174" s="77">
        <v>227</v>
      </c>
      <c r="M174" s="77"/>
      <c r="N174" s="72"/>
      <c r="O174" s="79" t="s">
        <v>176</v>
      </c>
      <c r="P174" s="81">
        <v>43687.46052083333</v>
      </c>
      <c r="Q174" s="79" t="s">
        <v>617</v>
      </c>
      <c r="R174" s="79" t="s">
        <v>767</v>
      </c>
      <c r="S174" s="79" t="s">
        <v>856</v>
      </c>
      <c r="T174" s="79" t="s">
        <v>961</v>
      </c>
      <c r="U174" s="84" t="s">
        <v>1069</v>
      </c>
      <c r="V174" s="84" t="s">
        <v>1069</v>
      </c>
      <c r="W174" s="81">
        <v>43687.46052083333</v>
      </c>
      <c r="X174" s="84" t="s">
        <v>1456</v>
      </c>
      <c r="Y174" s="79"/>
      <c r="Z174" s="79"/>
      <c r="AA174" s="82" t="s">
        <v>1777</v>
      </c>
      <c r="AB174" s="79"/>
      <c r="AC174" s="79" t="b">
        <v>0</v>
      </c>
      <c r="AD174" s="79">
        <v>0</v>
      </c>
      <c r="AE174" s="82" t="s">
        <v>1938</v>
      </c>
      <c r="AF174" s="79" t="b">
        <v>0</v>
      </c>
      <c r="AG174" s="79" t="s">
        <v>1948</v>
      </c>
      <c r="AH174" s="79"/>
      <c r="AI174" s="82" t="s">
        <v>1938</v>
      </c>
      <c r="AJ174" s="79" t="b">
        <v>0</v>
      </c>
      <c r="AK174" s="79">
        <v>0</v>
      </c>
      <c r="AL174" s="82" t="s">
        <v>1938</v>
      </c>
      <c r="AM174" s="79" t="s">
        <v>1968</v>
      </c>
      <c r="AN174" s="79" t="b">
        <v>0</v>
      </c>
      <c r="AO174" s="82" t="s">
        <v>1777</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3</v>
      </c>
      <c r="BC174" s="78" t="str">
        <f>REPLACE(INDEX(GroupVertices[Group],MATCH(Edges25[[#This Row],[Vertex 2]],GroupVertices[Vertex],0)),1,1,"")</f>
        <v>3</v>
      </c>
      <c r="BD174" s="48">
        <v>0</v>
      </c>
      <c r="BE174" s="49">
        <v>0</v>
      </c>
      <c r="BF174" s="48">
        <v>2</v>
      </c>
      <c r="BG174" s="49">
        <v>5.555555555555555</v>
      </c>
      <c r="BH174" s="48">
        <v>0</v>
      </c>
      <c r="BI174" s="49">
        <v>0</v>
      </c>
      <c r="BJ174" s="48">
        <v>34</v>
      </c>
      <c r="BK174" s="49">
        <v>94.44444444444444</v>
      </c>
      <c r="BL174" s="48">
        <v>36</v>
      </c>
    </row>
    <row r="175" spans="1:64" ht="15">
      <c r="A175" s="64" t="s">
        <v>351</v>
      </c>
      <c r="B175" s="64" t="s">
        <v>351</v>
      </c>
      <c r="C175" s="65"/>
      <c r="D175" s="66"/>
      <c r="E175" s="67"/>
      <c r="F175" s="68"/>
      <c r="G175" s="65"/>
      <c r="H175" s="69"/>
      <c r="I175" s="70"/>
      <c r="J175" s="70"/>
      <c r="K175" s="34" t="s">
        <v>65</v>
      </c>
      <c r="L175" s="77">
        <v>228</v>
      </c>
      <c r="M175" s="77"/>
      <c r="N175" s="72"/>
      <c r="O175" s="79" t="s">
        <v>176</v>
      </c>
      <c r="P175" s="81">
        <v>43682.461689814816</v>
      </c>
      <c r="Q175" s="79" t="s">
        <v>618</v>
      </c>
      <c r="R175" s="79" t="s">
        <v>767</v>
      </c>
      <c r="S175" s="79" t="s">
        <v>856</v>
      </c>
      <c r="T175" s="79" t="s">
        <v>961</v>
      </c>
      <c r="U175" s="84" t="s">
        <v>1070</v>
      </c>
      <c r="V175" s="84" t="s">
        <v>1070</v>
      </c>
      <c r="W175" s="81">
        <v>43682.461689814816</v>
      </c>
      <c r="X175" s="84" t="s">
        <v>1457</v>
      </c>
      <c r="Y175" s="79"/>
      <c r="Z175" s="79"/>
      <c r="AA175" s="82" t="s">
        <v>1778</v>
      </c>
      <c r="AB175" s="79"/>
      <c r="AC175" s="79" t="b">
        <v>0</v>
      </c>
      <c r="AD175" s="79">
        <v>0</v>
      </c>
      <c r="AE175" s="82" t="s">
        <v>1938</v>
      </c>
      <c r="AF175" s="79" t="b">
        <v>0</v>
      </c>
      <c r="AG175" s="79" t="s">
        <v>1948</v>
      </c>
      <c r="AH175" s="79"/>
      <c r="AI175" s="82" t="s">
        <v>1938</v>
      </c>
      <c r="AJ175" s="79" t="b">
        <v>0</v>
      </c>
      <c r="AK175" s="79">
        <v>0</v>
      </c>
      <c r="AL175" s="82" t="s">
        <v>1938</v>
      </c>
      <c r="AM175" s="79" t="s">
        <v>1968</v>
      </c>
      <c r="AN175" s="79" t="b">
        <v>0</v>
      </c>
      <c r="AO175" s="82" t="s">
        <v>1778</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3</v>
      </c>
      <c r="BC175" s="78" t="str">
        <f>REPLACE(INDEX(GroupVertices[Group],MATCH(Edges25[[#This Row],[Vertex 2]],GroupVertices[Vertex],0)),1,1,"")</f>
        <v>3</v>
      </c>
      <c r="BD175" s="48">
        <v>0</v>
      </c>
      <c r="BE175" s="49">
        <v>0</v>
      </c>
      <c r="BF175" s="48">
        <v>2</v>
      </c>
      <c r="BG175" s="49">
        <v>5.555555555555555</v>
      </c>
      <c r="BH175" s="48">
        <v>0</v>
      </c>
      <c r="BI175" s="49">
        <v>0</v>
      </c>
      <c r="BJ175" s="48">
        <v>34</v>
      </c>
      <c r="BK175" s="49">
        <v>94.44444444444444</v>
      </c>
      <c r="BL175" s="48">
        <v>36</v>
      </c>
    </row>
    <row r="176" spans="1:64" ht="15">
      <c r="A176" s="64" t="s">
        <v>351</v>
      </c>
      <c r="B176" s="64" t="s">
        <v>351</v>
      </c>
      <c r="C176" s="65"/>
      <c r="D176" s="66"/>
      <c r="E176" s="67"/>
      <c r="F176" s="68"/>
      <c r="G176" s="65"/>
      <c r="H176" s="69"/>
      <c r="I176" s="70"/>
      <c r="J176" s="70"/>
      <c r="K176" s="34" t="s">
        <v>65</v>
      </c>
      <c r="L176" s="77">
        <v>229</v>
      </c>
      <c r="M176" s="77"/>
      <c r="N176" s="72"/>
      <c r="O176" s="79" t="s">
        <v>176</v>
      </c>
      <c r="P176" s="81">
        <v>43687.462743055556</v>
      </c>
      <c r="Q176" s="79" t="s">
        <v>619</v>
      </c>
      <c r="R176" s="79" t="s">
        <v>767</v>
      </c>
      <c r="S176" s="79" t="s">
        <v>856</v>
      </c>
      <c r="T176" s="79" t="s">
        <v>961</v>
      </c>
      <c r="U176" s="84" t="s">
        <v>1071</v>
      </c>
      <c r="V176" s="84" t="s">
        <v>1071</v>
      </c>
      <c r="W176" s="81">
        <v>43687.462743055556</v>
      </c>
      <c r="X176" s="84" t="s">
        <v>1458</v>
      </c>
      <c r="Y176" s="79"/>
      <c r="Z176" s="79"/>
      <c r="AA176" s="82" t="s">
        <v>1779</v>
      </c>
      <c r="AB176" s="79"/>
      <c r="AC176" s="79" t="b">
        <v>0</v>
      </c>
      <c r="AD176" s="79">
        <v>0</v>
      </c>
      <c r="AE176" s="82" t="s">
        <v>1938</v>
      </c>
      <c r="AF176" s="79" t="b">
        <v>0</v>
      </c>
      <c r="AG176" s="79" t="s">
        <v>1948</v>
      </c>
      <c r="AH176" s="79"/>
      <c r="AI176" s="82" t="s">
        <v>1938</v>
      </c>
      <c r="AJ176" s="79" t="b">
        <v>0</v>
      </c>
      <c r="AK176" s="79">
        <v>0</v>
      </c>
      <c r="AL176" s="82" t="s">
        <v>1938</v>
      </c>
      <c r="AM176" s="79" t="s">
        <v>1968</v>
      </c>
      <c r="AN176" s="79" t="b">
        <v>0</v>
      </c>
      <c r="AO176" s="82" t="s">
        <v>1779</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3</v>
      </c>
      <c r="BC176" s="78" t="str">
        <f>REPLACE(INDEX(GroupVertices[Group],MATCH(Edges25[[#This Row],[Vertex 2]],GroupVertices[Vertex],0)),1,1,"")</f>
        <v>3</v>
      </c>
      <c r="BD176" s="48">
        <v>0</v>
      </c>
      <c r="BE176" s="49">
        <v>0</v>
      </c>
      <c r="BF176" s="48">
        <v>2</v>
      </c>
      <c r="BG176" s="49">
        <v>5.555555555555555</v>
      </c>
      <c r="BH176" s="48">
        <v>0</v>
      </c>
      <c r="BI176" s="49">
        <v>0</v>
      </c>
      <c r="BJ176" s="48">
        <v>34</v>
      </c>
      <c r="BK176" s="49">
        <v>94.44444444444444</v>
      </c>
      <c r="BL176" s="48">
        <v>36</v>
      </c>
    </row>
    <row r="177" spans="1:64" ht="15">
      <c r="A177" s="64" t="s">
        <v>352</v>
      </c>
      <c r="B177" s="64" t="s">
        <v>352</v>
      </c>
      <c r="C177" s="65"/>
      <c r="D177" s="66"/>
      <c r="E177" s="67"/>
      <c r="F177" s="68"/>
      <c r="G177" s="65"/>
      <c r="H177" s="69"/>
      <c r="I177" s="70"/>
      <c r="J177" s="70"/>
      <c r="K177" s="34" t="s">
        <v>65</v>
      </c>
      <c r="L177" s="77">
        <v>230</v>
      </c>
      <c r="M177" s="77"/>
      <c r="N177" s="72"/>
      <c r="O177" s="79" t="s">
        <v>176</v>
      </c>
      <c r="P177" s="81">
        <v>43679.45421296296</v>
      </c>
      <c r="Q177" s="79" t="s">
        <v>620</v>
      </c>
      <c r="R177" s="84" t="s">
        <v>768</v>
      </c>
      <c r="S177" s="79" t="s">
        <v>841</v>
      </c>
      <c r="T177" s="79" t="s">
        <v>893</v>
      </c>
      <c r="U177" s="79"/>
      <c r="V177" s="84" t="s">
        <v>1225</v>
      </c>
      <c r="W177" s="81">
        <v>43679.45421296296</v>
      </c>
      <c r="X177" s="84" t="s">
        <v>1459</v>
      </c>
      <c r="Y177" s="79"/>
      <c r="Z177" s="79"/>
      <c r="AA177" s="82" t="s">
        <v>1780</v>
      </c>
      <c r="AB177" s="79"/>
      <c r="AC177" s="79" t="b">
        <v>0</v>
      </c>
      <c r="AD177" s="79">
        <v>1</v>
      </c>
      <c r="AE177" s="82" t="s">
        <v>1938</v>
      </c>
      <c r="AF177" s="79" t="b">
        <v>1</v>
      </c>
      <c r="AG177" s="79" t="s">
        <v>1948</v>
      </c>
      <c r="AH177" s="79"/>
      <c r="AI177" s="82" t="s">
        <v>1782</v>
      </c>
      <c r="AJ177" s="79" t="b">
        <v>0</v>
      </c>
      <c r="AK177" s="79">
        <v>0</v>
      </c>
      <c r="AL177" s="82" t="s">
        <v>1938</v>
      </c>
      <c r="AM177" s="79" t="s">
        <v>1959</v>
      </c>
      <c r="AN177" s="79" t="b">
        <v>0</v>
      </c>
      <c r="AO177" s="82" t="s">
        <v>1780</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2</v>
      </c>
      <c r="BD177" s="48">
        <v>0</v>
      </c>
      <c r="BE177" s="49">
        <v>0</v>
      </c>
      <c r="BF177" s="48">
        <v>0</v>
      </c>
      <c r="BG177" s="49">
        <v>0</v>
      </c>
      <c r="BH177" s="48">
        <v>0</v>
      </c>
      <c r="BI177" s="49">
        <v>0</v>
      </c>
      <c r="BJ177" s="48">
        <v>9</v>
      </c>
      <c r="BK177" s="49">
        <v>100</v>
      </c>
      <c r="BL177" s="48">
        <v>9</v>
      </c>
    </row>
    <row r="178" spans="1:64" ht="15">
      <c r="A178" s="64" t="s">
        <v>352</v>
      </c>
      <c r="B178" s="64" t="s">
        <v>353</v>
      </c>
      <c r="C178" s="65"/>
      <c r="D178" s="66"/>
      <c r="E178" s="67"/>
      <c r="F178" s="68"/>
      <c r="G178" s="65"/>
      <c r="H178" s="69"/>
      <c r="I178" s="70"/>
      <c r="J178" s="70"/>
      <c r="K178" s="34" t="s">
        <v>65</v>
      </c>
      <c r="L178" s="77">
        <v>231</v>
      </c>
      <c r="M178" s="77"/>
      <c r="N178" s="72"/>
      <c r="O178" s="79" t="s">
        <v>495</v>
      </c>
      <c r="P178" s="81">
        <v>43687.53413194444</v>
      </c>
      <c r="Q178" s="79" t="s">
        <v>621</v>
      </c>
      <c r="R178" s="79"/>
      <c r="S178" s="79"/>
      <c r="T178" s="79"/>
      <c r="U178" s="79"/>
      <c r="V178" s="84" t="s">
        <v>1225</v>
      </c>
      <c r="W178" s="81">
        <v>43687.53413194444</v>
      </c>
      <c r="X178" s="84" t="s">
        <v>1460</v>
      </c>
      <c r="Y178" s="79"/>
      <c r="Z178" s="79"/>
      <c r="AA178" s="82" t="s">
        <v>1781</v>
      </c>
      <c r="AB178" s="79"/>
      <c r="AC178" s="79" t="b">
        <v>0</v>
      </c>
      <c r="AD178" s="79">
        <v>0</v>
      </c>
      <c r="AE178" s="82" t="s">
        <v>1938</v>
      </c>
      <c r="AF178" s="79" t="b">
        <v>0</v>
      </c>
      <c r="AG178" s="79" t="s">
        <v>1948</v>
      </c>
      <c r="AH178" s="79"/>
      <c r="AI178" s="82" t="s">
        <v>1938</v>
      </c>
      <c r="AJ178" s="79" t="b">
        <v>0</v>
      </c>
      <c r="AK178" s="79">
        <v>1</v>
      </c>
      <c r="AL178" s="82" t="s">
        <v>1793</v>
      </c>
      <c r="AM178" s="79" t="s">
        <v>1959</v>
      </c>
      <c r="AN178" s="79" t="b">
        <v>0</v>
      </c>
      <c r="AO178" s="82" t="s">
        <v>1793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2</v>
      </c>
      <c r="BD178" s="48">
        <v>1</v>
      </c>
      <c r="BE178" s="49">
        <v>5.555555555555555</v>
      </c>
      <c r="BF178" s="48">
        <v>0</v>
      </c>
      <c r="BG178" s="49">
        <v>0</v>
      </c>
      <c r="BH178" s="48">
        <v>0</v>
      </c>
      <c r="BI178" s="49">
        <v>0</v>
      </c>
      <c r="BJ178" s="48">
        <v>17</v>
      </c>
      <c r="BK178" s="49">
        <v>94.44444444444444</v>
      </c>
      <c r="BL178" s="48">
        <v>18</v>
      </c>
    </row>
    <row r="179" spans="1:64" ht="15">
      <c r="A179" s="64" t="s">
        <v>353</v>
      </c>
      <c r="B179" s="64" t="s">
        <v>460</v>
      </c>
      <c r="C179" s="65"/>
      <c r="D179" s="66"/>
      <c r="E179" s="67"/>
      <c r="F179" s="68"/>
      <c r="G179" s="65"/>
      <c r="H179" s="69"/>
      <c r="I179" s="70"/>
      <c r="J179" s="70"/>
      <c r="K179" s="34" t="s">
        <v>65</v>
      </c>
      <c r="L179" s="77">
        <v>232</v>
      </c>
      <c r="M179" s="77"/>
      <c r="N179" s="72"/>
      <c r="O179" s="79" t="s">
        <v>495</v>
      </c>
      <c r="P179" s="81">
        <v>43678.57616898148</v>
      </c>
      <c r="Q179" s="79" t="s">
        <v>622</v>
      </c>
      <c r="R179" s="84" t="s">
        <v>769</v>
      </c>
      <c r="S179" s="79" t="s">
        <v>857</v>
      </c>
      <c r="T179" s="79" t="s">
        <v>962</v>
      </c>
      <c r="U179" s="84" t="s">
        <v>1072</v>
      </c>
      <c r="V179" s="84" t="s">
        <v>1072</v>
      </c>
      <c r="W179" s="81">
        <v>43678.57616898148</v>
      </c>
      <c r="X179" s="84" t="s">
        <v>1461</v>
      </c>
      <c r="Y179" s="79"/>
      <c r="Z179" s="79"/>
      <c r="AA179" s="82" t="s">
        <v>1782</v>
      </c>
      <c r="AB179" s="79"/>
      <c r="AC179" s="79" t="b">
        <v>0</v>
      </c>
      <c r="AD179" s="79">
        <v>8</v>
      </c>
      <c r="AE179" s="82" t="s">
        <v>1938</v>
      </c>
      <c r="AF179" s="79" t="b">
        <v>0</v>
      </c>
      <c r="AG179" s="79" t="s">
        <v>1948</v>
      </c>
      <c r="AH179" s="79"/>
      <c r="AI179" s="82" t="s">
        <v>1938</v>
      </c>
      <c r="AJ179" s="79" t="b">
        <v>0</v>
      </c>
      <c r="AK179" s="79">
        <v>4</v>
      </c>
      <c r="AL179" s="82" t="s">
        <v>1938</v>
      </c>
      <c r="AM179" s="79" t="s">
        <v>1959</v>
      </c>
      <c r="AN179" s="79" t="b">
        <v>0</v>
      </c>
      <c r="AO179" s="82" t="s">
        <v>1782</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c r="BE179" s="49"/>
      <c r="BF179" s="48"/>
      <c r="BG179" s="49"/>
      <c r="BH179" s="48"/>
      <c r="BI179" s="49"/>
      <c r="BJ179" s="48"/>
      <c r="BK179" s="49"/>
      <c r="BL179" s="48"/>
    </row>
    <row r="180" spans="1:64" ht="15">
      <c r="A180" s="64" t="s">
        <v>353</v>
      </c>
      <c r="B180" s="64" t="s">
        <v>462</v>
      </c>
      <c r="C180" s="65"/>
      <c r="D180" s="66"/>
      <c r="E180" s="67"/>
      <c r="F180" s="68"/>
      <c r="G180" s="65"/>
      <c r="H180" s="69"/>
      <c r="I180" s="70"/>
      <c r="J180" s="70"/>
      <c r="K180" s="34" t="s">
        <v>65</v>
      </c>
      <c r="L180" s="77">
        <v>235</v>
      </c>
      <c r="M180" s="77"/>
      <c r="N180" s="72"/>
      <c r="O180" s="79" t="s">
        <v>495</v>
      </c>
      <c r="P180" s="81">
        <v>43683.27738425926</v>
      </c>
      <c r="Q180" s="79" t="s">
        <v>623</v>
      </c>
      <c r="R180" s="84" t="s">
        <v>770</v>
      </c>
      <c r="S180" s="79" t="s">
        <v>858</v>
      </c>
      <c r="T180" s="79" t="s">
        <v>963</v>
      </c>
      <c r="U180" s="79"/>
      <c r="V180" s="84" t="s">
        <v>1226</v>
      </c>
      <c r="W180" s="81">
        <v>43683.27738425926</v>
      </c>
      <c r="X180" s="84" t="s">
        <v>1462</v>
      </c>
      <c r="Y180" s="79"/>
      <c r="Z180" s="79"/>
      <c r="AA180" s="82" t="s">
        <v>1783</v>
      </c>
      <c r="AB180" s="79"/>
      <c r="AC180" s="79" t="b">
        <v>0</v>
      </c>
      <c r="AD180" s="79">
        <v>0</v>
      </c>
      <c r="AE180" s="82" t="s">
        <v>1938</v>
      </c>
      <c r="AF180" s="79" t="b">
        <v>0</v>
      </c>
      <c r="AG180" s="79" t="s">
        <v>1948</v>
      </c>
      <c r="AH180" s="79"/>
      <c r="AI180" s="82" t="s">
        <v>1938</v>
      </c>
      <c r="AJ180" s="79" t="b">
        <v>0</v>
      </c>
      <c r="AK180" s="79">
        <v>0</v>
      </c>
      <c r="AL180" s="82" t="s">
        <v>1938</v>
      </c>
      <c r="AM180" s="79" t="s">
        <v>1959</v>
      </c>
      <c r="AN180" s="79" t="b">
        <v>0</v>
      </c>
      <c r="AO180" s="82" t="s">
        <v>1783</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353</v>
      </c>
      <c r="B181" s="64" t="s">
        <v>465</v>
      </c>
      <c r="C181" s="65"/>
      <c r="D181" s="66"/>
      <c r="E181" s="67"/>
      <c r="F181" s="68"/>
      <c r="G181" s="65"/>
      <c r="H181" s="69"/>
      <c r="I181" s="70"/>
      <c r="J181" s="70"/>
      <c r="K181" s="34" t="s">
        <v>65</v>
      </c>
      <c r="L181" s="77">
        <v>238</v>
      </c>
      <c r="M181" s="77"/>
      <c r="N181" s="72"/>
      <c r="O181" s="79" t="s">
        <v>495</v>
      </c>
      <c r="P181" s="81">
        <v>43683.27945601852</v>
      </c>
      <c r="Q181" s="79" t="s">
        <v>624</v>
      </c>
      <c r="R181" s="84" t="s">
        <v>771</v>
      </c>
      <c r="S181" s="79" t="s">
        <v>859</v>
      </c>
      <c r="T181" s="79" t="s">
        <v>964</v>
      </c>
      <c r="U181" s="79"/>
      <c r="V181" s="84" t="s">
        <v>1226</v>
      </c>
      <c r="W181" s="81">
        <v>43683.27945601852</v>
      </c>
      <c r="X181" s="84" t="s">
        <v>1463</v>
      </c>
      <c r="Y181" s="79"/>
      <c r="Z181" s="79"/>
      <c r="AA181" s="82" t="s">
        <v>1784</v>
      </c>
      <c r="AB181" s="79"/>
      <c r="AC181" s="79" t="b">
        <v>0</v>
      </c>
      <c r="AD181" s="79">
        <v>0</v>
      </c>
      <c r="AE181" s="82" t="s">
        <v>1938</v>
      </c>
      <c r="AF181" s="79" t="b">
        <v>0</v>
      </c>
      <c r="AG181" s="79" t="s">
        <v>1948</v>
      </c>
      <c r="AH181" s="79"/>
      <c r="AI181" s="82" t="s">
        <v>1938</v>
      </c>
      <c r="AJ181" s="79" t="b">
        <v>0</v>
      </c>
      <c r="AK181" s="79">
        <v>0</v>
      </c>
      <c r="AL181" s="82" t="s">
        <v>1938</v>
      </c>
      <c r="AM181" s="79" t="s">
        <v>1959</v>
      </c>
      <c r="AN181" s="79" t="b">
        <v>0</v>
      </c>
      <c r="AO181" s="82" t="s">
        <v>1784</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2</v>
      </c>
      <c r="BC181" s="78" t="str">
        <f>REPLACE(INDEX(GroupVertices[Group],MATCH(Edges25[[#This Row],[Vertex 2]],GroupVertices[Vertex],0)),1,1,"")</f>
        <v>2</v>
      </c>
      <c r="BD181" s="48">
        <v>0</v>
      </c>
      <c r="BE181" s="49">
        <v>0</v>
      </c>
      <c r="BF181" s="48">
        <v>1</v>
      </c>
      <c r="BG181" s="49">
        <v>4.761904761904762</v>
      </c>
      <c r="BH181" s="48">
        <v>0</v>
      </c>
      <c r="BI181" s="49">
        <v>0</v>
      </c>
      <c r="BJ181" s="48">
        <v>20</v>
      </c>
      <c r="BK181" s="49">
        <v>95.23809523809524</v>
      </c>
      <c r="BL181" s="48">
        <v>21</v>
      </c>
    </row>
    <row r="182" spans="1:64" ht="15">
      <c r="A182" s="64" t="s">
        <v>353</v>
      </c>
      <c r="B182" s="64" t="s">
        <v>466</v>
      </c>
      <c r="C182" s="65"/>
      <c r="D182" s="66"/>
      <c r="E182" s="67"/>
      <c r="F182" s="68"/>
      <c r="G182" s="65"/>
      <c r="H182" s="69"/>
      <c r="I182" s="70"/>
      <c r="J182" s="70"/>
      <c r="K182" s="34" t="s">
        <v>65</v>
      </c>
      <c r="L182" s="77">
        <v>239</v>
      </c>
      <c r="M182" s="77"/>
      <c r="N182" s="72"/>
      <c r="O182" s="79" t="s">
        <v>495</v>
      </c>
      <c r="P182" s="81">
        <v>43683.30533564815</v>
      </c>
      <c r="Q182" s="79" t="s">
        <v>625</v>
      </c>
      <c r="R182" s="84" t="s">
        <v>772</v>
      </c>
      <c r="S182" s="79" t="s">
        <v>860</v>
      </c>
      <c r="T182" s="79" t="s">
        <v>893</v>
      </c>
      <c r="U182" s="79"/>
      <c r="V182" s="84" t="s">
        <v>1226</v>
      </c>
      <c r="W182" s="81">
        <v>43683.30533564815</v>
      </c>
      <c r="X182" s="84" t="s">
        <v>1464</v>
      </c>
      <c r="Y182" s="79"/>
      <c r="Z182" s="79"/>
      <c r="AA182" s="82" t="s">
        <v>1785</v>
      </c>
      <c r="AB182" s="79"/>
      <c r="AC182" s="79" t="b">
        <v>0</v>
      </c>
      <c r="AD182" s="79">
        <v>0</v>
      </c>
      <c r="AE182" s="82" t="s">
        <v>1938</v>
      </c>
      <c r="AF182" s="79" t="b">
        <v>0</v>
      </c>
      <c r="AG182" s="79" t="s">
        <v>1948</v>
      </c>
      <c r="AH182" s="79"/>
      <c r="AI182" s="82" t="s">
        <v>1938</v>
      </c>
      <c r="AJ182" s="79" t="b">
        <v>0</v>
      </c>
      <c r="AK182" s="79">
        <v>0</v>
      </c>
      <c r="AL182" s="82" t="s">
        <v>1938</v>
      </c>
      <c r="AM182" s="79" t="s">
        <v>1959</v>
      </c>
      <c r="AN182" s="79" t="b">
        <v>0</v>
      </c>
      <c r="AO182" s="82" t="s">
        <v>1785</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0</v>
      </c>
      <c r="BE182" s="49">
        <v>0</v>
      </c>
      <c r="BF182" s="48">
        <v>0</v>
      </c>
      <c r="BG182" s="49">
        <v>0</v>
      </c>
      <c r="BH182" s="48">
        <v>0</v>
      </c>
      <c r="BI182" s="49">
        <v>0</v>
      </c>
      <c r="BJ182" s="48">
        <v>13</v>
      </c>
      <c r="BK182" s="49">
        <v>100</v>
      </c>
      <c r="BL182" s="48">
        <v>13</v>
      </c>
    </row>
    <row r="183" spans="1:64" ht="15">
      <c r="A183" s="64" t="s">
        <v>353</v>
      </c>
      <c r="B183" s="64" t="s">
        <v>467</v>
      </c>
      <c r="C183" s="65"/>
      <c r="D183" s="66"/>
      <c r="E183" s="67"/>
      <c r="F183" s="68"/>
      <c r="G183" s="65"/>
      <c r="H183" s="69"/>
      <c r="I183" s="70"/>
      <c r="J183" s="70"/>
      <c r="K183" s="34" t="s">
        <v>65</v>
      </c>
      <c r="L183" s="77">
        <v>240</v>
      </c>
      <c r="M183" s="77"/>
      <c r="N183" s="72"/>
      <c r="O183" s="79" t="s">
        <v>495</v>
      </c>
      <c r="P183" s="81">
        <v>43683.34556712963</v>
      </c>
      <c r="Q183" s="79" t="s">
        <v>626</v>
      </c>
      <c r="R183" s="84" t="s">
        <v>773</v>
      </c>
      <c r="S183" s="79" t="s">
        <v>861</v>
      </c>
      <c r="T183" s="79" t="s">
        <v>965</v>
      </c>
      <c r="U183" s="79"/>
      <c r="V183" s="84" t="s">
        <v>1226</v>
      </c>
      <c r="W183" s="81">
        <v>43683.34556712963</v>
      </c>
      <c r="X183" s="84" t="s">
        <v>1465</v>
      </c>
      <c r="Y183" s="79"/>
      <c r="Z183" s="79"/>
      <c r="AA183" s="82" t="s">
        <v>1786</v>
      </c>
      <c r="AB183" s="79"/>
      <c r="AC183" s="79" t="b">
        <v>0</v>
      </c>
      <c r="AD183" s="79">
        <v>2</v>
      </c>
      <c r="AE183" s="82" t="s">
        <v>1938</v>
      </c>
      <c r="AF183" s="79" t="b">
        <v>0</v>
      </c>
      <c r="AG183" s="79" t="s">
        <v>1948</v>
      </c>
      <c r="AH183" s="79"/>
      <c r="AI183" s="82" t="s">
        <v>1938</v>
      </c>
      <c r="AJ183" s="79" t="b">
        <v>0</v>
      </c>
      <c r="AK183" s="79">
        <v>4</v>
      </c>
      <c r="AL183" s="82" t="s">
        <v>1938</v>
      </c>
      <c r="AM183" s="79" t="s">
        <v>1959</v>
      </c>
      <c r="AN183" s="79" t="b">
        <v>0</v>
      </c>
      <c r="AO183" s="82" t="s">
        <v>1786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2</v>
      </c>
      <c r="BC183" s="78" t="str">
        <f>REPLACE(INDEX(GroupVertices[Group],MATCH(Edges25[[#This Row],[Vertex 2]],GroupVertices[Vertex],0)),1,1,"")</f>
        <v>2</v>
      </c>
      <c r="BD183" s="48"/>
      <c r="BE183" s="49"/>
      <c r="BF183" s="48"/>
      <c r="BG183" s="49"/>
      <c r="BH183" s="48"/>
      <c r="BI183" s="49"/>
      <c r="BJ183" s="48"/>
      <c r="BK183" s="49"/>
      <c r="BL183" s="48"/>
    </row>
    <row r="184" spans="1:64" ht="15">
      <c r="A184" s="64" t="s">
        <v>354</v>
      </c>
      <c r="B184" s="64" t="s">
        <v>353</v>
      </c>
      <c r="C184" s="65"/>
      <c r="D184" s="66"/>
      <c r="E184" s="67"/>
      <c r="F184" s="68"/>
      <c r="G184" s="65"/>
      <c r="H184" s="69"/>
      <c r="I184" s="70"/>
      <c r="J184" s="70"/>
      <c r="K184" s="34" t="s">
        <v>66</v>
      </c>
      <c r="L184" s="77">
        <v>242</v>
      </c>
      <c r="M184" s="77"/>
      <c r="N184" s="72"/>
      <c r="O184" s="79" t="s">
        <v>495</v>
      </c>
      <c r="P184" s="81">
        <v>43685.80600694445</v>
      </c>
      <c r="Q184" s="79" t="s">
        <v>627</v>
      </c>
      <c r="R184" s="79"/>
      <c r="S184" s="79"/>
      <c r="T184" s="79" t="s">
        <v>893</v>
      </c>
      <c r="U184" s="79"/>
      <c r="V184" s="84" t="s">
        <v>1227</v>
      </c>
      <c r="W184" s="81">
        <v>43685.80600694445</v>
      </c>
      <c r="X184" s="84" t="s">
        <v>1466</v>
      </c>
      <c r="Y184" s="79"/>
      <c r="Z184" s="79"/>
      <c r="AA184" s="82" t="s">
        <v>1787</v>
      </c>
      <c r="AB184" s="79"/>
      <c r="AC184" s="79" t="b">
        <v>0</v>
      </c>
      <c r="AD184" s="79">
        <v>0</v>
      </c>
      <c r="AE184" s="82" t="s">
        <v>1938</v>
      </c>
      <c r="AF184" s="79" t="b">
        <v>0</v>
      </c>
      <c r="AG184" s="79" t="s">
        <v>1948</v>
      </c>
      <c r="AH184" s="79"/>
      <c r="AI184" s="82" t="s">
        <v>1938</v>
      </c>
      <c r="AJ184" s="79" t="b">
        <v>0</v>
      </c>
      <c r="AK184" s="79">
        <v>1</v>
      </c>
      <c r="AL184" s="82" t="s">
        <v>1788</v>
      </c>
      <c r="AM184" s="79" t="s">
        <v>1961</v>
      </c>
      <c r="AN184" s="79" t="b">
        <v>0</v>
      </c>
      <c r="AO184" s="82" t="s">
        <v>1788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v>1</v>
      </c>
      <c r="BE184" s="49">
        <v>6.666666666666667</v>
      </c>
      <c r="BF184" s="48">
        <v>0</v>
      </c>
      <c r="BG184" s="49">
        <v>0</v>
      </c>
      <c r="BH184" s="48">
        <v>0</v>
      </c>
      <c r="BI184" s="49">
        <v>0</v>
      </c>
      <c r="BJ184" s="48">
        <v>14</v>
      </c>
      <c r="BK184" s="49">
        <v>93.33333333333333</v>
      </c>
      <c r="BL184" s="48">
        <v>15</v>
      </c>
    </row>
    <row r="185" spans="1:64" ht="15">
      <c r="A185" s="64" t="s">
        <v>353</v>
      </c>
      <c r="B185" s="64" t="s">
        <v>354</v>
      </c>
      <c r="C185" s="65"/>
      <c r="D185" s="66"/>
      <c r="E185" s="67"/>
      <c r="F185" s="68"/>
      <c r="G185" s="65"/>
      <c r="H185" s="69"/>
      <c r="I185" s="70"/>
      <c r="J185" s="70"/>
      <c r="K185" s="34" t="s">
        <v>66</v>
      </c>
      <c r="L185" s="77">
        <v>243</v>
      </c>
      <c r="M185" s="77"/>
      <c r="N185" s="72"/>
      <c r="O185" s="79" t="s">
        <v>495</v>
      </c>
      <c r="P185" s="81">
        <v>43685.70959490741</v>
      </c>
      <c r="Q185" s="79" t="s">
        <v>628</v>
      </c>
      <c r="R185" s="84" t="s">
        <v>774</v>
      </c>
      <c r="S185" s="79" t="s">
        <v>857</v>
      </c>
      <c r="T185" s="79" t="s">
        <v>893</v>
      </c>
      <c r="U185" s="79"/>
      <c r="V185" s="84" t="s">
        <v>1226</v>
      </c>
      <c r="W185" s="81">
        <v>43685.70959490741</v>
      </c>
      <c r="X185" s="84" t="s">
        <v>1467</v>
      </c>
      <c r="Y185" s="79"/>
      <c r="Z185" s="79"/>
      <c r="AA185" s="82" t="s">
        <v>1788</v>
      </c>
      <c r="AB185" s="79"/>
      <c r="AC185" s="79" t="b">
        <v>0</v>
      </c>
      <c r="AD185" s="79">
        <v>2</v>
      </c>
      <c r="AE185" s="82" t="s">
        <v>1938</v>
      </c>
      <c r="AF185" s="79" t="b">
        <v>0</v>
      </c>
      <c r="AG185" s="79" t="s">
        <v>1948</v>
      </c>
      <c r="AH185" s="79"/>
      <c r="AI185" s="82" t="s">
        <v>1938</v>
      </c>
      <c r="AJ185" s="79" t="b">
        <v>0</v>
      </c>
      <c r="AK185" s="79">
        <v>1</v>
      </c>
      <c r="AL185" s="82" t="s">
        <v>1938</v>
      </c>
      <c r="AM185" s="79" t="s">
        <v>1959</v>
      </c>
      <c r="AN185" s="79" t="b">
        <v>0</v>
      </c>
      <c r="AO185" s="82" t="s">
        <v>1788</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v>1</v>
      </c>
      <c r="BE185" s="49">
        <v>7.142857142857143</v>
      </c>
      <c r="BF185" s="48">
        <v>0</v>
      </c>
      <c r="BG185" s="49">
        <v>0</v>
      </c>
      <c r="BH185" s="48">
        <v>0</v>
      </c>
      <c r="BI185" s="49">
        <v>0</v>
      </c>
      <c r="BJ185" s="48">
        <v>13</v>
      </c>
      <c r="BK185" s="49">
        <v>92.85714285714286</v>
      </c>
      <c r="BL185" s="48">
        <v>14</v>
      </c>
    </row>
    <row r="186" spans="1:64" ht="15">
      <c r="A186" s="64" t="s">
        <v>353</v>
      </c>
      <c r="B186" s="64" t="s">
        <v>469</v>
      </c>
      <c r="C186" s="65"/>
      <c r="D186" s="66"/>
      <c r="E186" s="67"/>
      <c r="F186" s="68"/>
      <c r="G186" s="65"/>
      <c r="H186" s="69"/>
      <c r="I186" s="70"/>
      <c r="J186" s="70"/>
      <c r="K186" s="34" t="s">
        <v>65</v>
      </c>
      <c r="L186" s="77">
        <v>244</v>
      </c>
      <c r="M186" s="77"/>
      <c r="N186" s="72"/>
      <c r="O186" s="79" t="s">
        <v>495</v>
      </c>
      <c r="P186" s="81">
        <v>43685.71162037037</v>
      </c>
      <c r="Q186" s="79" t="s">
        <v>629</v>
      </c>
      <c r="R186" s="84" t="s">
        <v>775</v>
      </c>
      <c r="S186" s="79" t="s">
        <v>862</v>
      </c>
      <c r="T186" s="79" t="s">
        <v>965</v>
      </c>
      <c r="U186" s="79"/>
      <c r="V186" s="84" t="s">
        <v>1226</v>
      </c>
      <c r="W186" s="81">
        <v>43685.71162037037</v>
      </c>
      <c r="X186" s="84" t="s">
        <v>1468</v>
      </c>
      <c r="Y186" s="79"/>
      <c r="Z186" s="79"/>
      <c r="AA186" s="82" t="s">
        <v>1789</v>
      </c>
      <c r="AB186" s="79"/>
      <c r="AC186" s="79" t="b">
        <v>0</v>
      </c>
      <c r="AD186" s="79">
        <v>1</v>
      </c>
      <c r="AE186" s="82" t="s">
        <v>1938</v>
      </c>
      <c r="AF186" s="79" t="b">
        <v>0</v>
      </c>
      <c r="AG186" s="79" t="s">
        <v>1948</v>
      </c>
      <c r="AH186" s="79"/>
      <c r="AI186" s="82" t="s">
        <v>1938</v>
      </c>
      <c r="AJ186" s="79" t="b">
        <v>0</v>
      </c>
      <c r="AK186" s="79">
        <v>0</v>
      </c>
      <c r="AL186" s="82" t="s">
        <v>1938</v>
      </c>
      <c r="AM186" s="79" t="s">
        <v>1959</v>
      </c>
      <c r="AN186" s="79" t="b">
        <v>0</v>
      </c>
      <c r="AO186" s="82" t="s">
        <v>1789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353</v>
      </c>
      <c r="B187" s="64" t="s">
        <v>472</v>
      </c>
      <c r="C187" s="65"/>
      <c r="D187" s="66"/>
      <c r="E187" s="67"/>
      <c r="F187" s="68"/>
      <c r="G187" s="65"/>
      <c r="H187" s="69"/>
      <c r="I187" s="70"/>
      <c r="J187" s="70"/>
      <c r="K187" s="34" t="s">
        <v>65</v>
      </c>
      <c r="L187" s="77">
        <v>247</v>
      </c>
      <c r="M187" s="77"/>
      <c r="N187" s="72"/>
      <c r="O187" s="79" t="s">
        <v>495</v>
      </c>
      <c r="P187" s="81">
        <v>43686.56576388889</v>
      </c>
      <c r="Q187" s="79" t="s">
        <v>630</v>
      </c>
      <c r="R187" s="84" t="s">
        <v>776</v>
      </c>
      <c r="S187" s="79" t="s">
        <v>852</v>
      </c>
      <c r="T187" s="79" t="s">
        <v>966</v>
      </c>
      <c r="U187" s="79"/>
      <c r="V187" s="84" t="s">
        <v>1226</v>
      </c>
      <c r="W187" s="81">
        <v>43686.56576388889</v>
      </c>
      <c r="X187" s="84" t="s">
        <v>1469</v>
      </c>
      <c r="Y187" s="79"/>
      <c r="Z187" s="79"/>
      <c r="AA187" s="82" t="s">
        <v>1790</v>
      </c>
      <c r="AB187" s="79"/>
      <c r="AC187" s="79" t="b">
        <v>0</v>
      </c>
      <c r="AD187" s="79">
        <v>0</v>
      </c>
      <c r="AE187" s="82" t="s">
        <v>1938</v>
      </c>
      <c r="AF187" s="79" t="b">
        <v>0</v>
      </c>
      <c r="AG187" s="79" t="s">
        <v>1948</v>
      </c>
      <c r="AH187" s="79"/>
      <c r="AI187" s="82" t="s">
        <v>1938</v>
      </c>
      <c r="AJ187" s="79" t="b">
        <v>0</v>
      </c>
      <c r="AK187" s="79">
        <v>1</v>
      </c>
      <c r="AL187" s="82" t="s">
        <v>1938</v>
      </c>
      <c r="AM187" s="79" t="s">
        <v>1959</v>
      </c>
      <c r="AN187" s="79" t="b">
        <v>0</v>
      </c>
      <c r="AO187" s="82" t="s">
        <v>1790</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2</v>
      </c>
      <c r="BC187" s="78" t="str">
        <f>REPLACE(INDEX(GroupVertices[Group],MATCH(Edges25[[#This Row],[Vertex 2]],GroupVertices[Vertex],0)),1,1,"")</f>
        <v>2</v>
      </c>
      <c r="BD187" s="48"/>
      <c r="BE187" s="49"/>
      <c r="BF187" s="48"/>
      <c r="BG187" s="49"/>
      <c r="BH187" s="48"/>
      <c r="BI187" s="49"/>
      <c r="BJ187" s="48"/>
      <c r="BK187" s="49"/>
      <c r="BL187" s="48"/>
    </row>
    <row r="188" spans="1:64" ht="15">
      <c r="A188" s="64" t="s">
        <v>353</v>
      </c>
      <c r="B188" s="64" t="s">
        <v>474</v>
      </c>
      <c r="C188" s="65"/>
      <c r="D188" s="66"/>
      <c r="E188" s="67"/>
      <c r="F188" s="68"/>
      <c r="G188" s="65"/>
      <c r="H188" s="69"/>
      <c r="I188" s="70"/>
      <c r="J188" s="70"/>
      <c r="K188" s="34" t="s">
        <v>65</v>
      </c>
      <c r="L188" s="77">
        <v>249</v>
      </c>
      <c r="M188" s="77"/>
      <c r="N188" s="72"/>
      <c r="O188" s="79" t="s">
        <v>495</v>
      </c>
      <c r="P188" s="81">
        <v>43687.51532407408</v>
      </c>
      <c r="Q188" s="79" t="s">
        <v>631</v>
      </c>
      <c r="R188" s="84" t="s">
        <v>777</v>
      </c>
      <c r="S188" s="79" t="s">
        <v>863</v>
      </c>
      <c r="T188" s="79" t="s">
        <v>967</v>
      </c>
      <c r="U188" s="79"/>
      <c r="V188" s="84" t="s">
        <v>1226</v>
      </c>
      <c r="W188" s="81">
        <v>43687.51532407408</v>
      </c>
      <c r="X188" s="84" t="s">
        <v>1470</v>
      </c>
      <c r="Y188" s="79"/>
      <c r="Z188" s="79"/>
      <c r="AA188" s="82" t="s">
        <v>1791</v>
      </c>
      <c r="AB188" s="79"/>
      <c r="AC188" s="79" t="b">
        <v>0</v>
      </c>
      <c r="AD188" s="79">
        <v>0</v>
      </c>
      <c r="AE188" s="82" t="s">
        <v>1938</v>
      </c>
      <c r="AF188" s="79" t="b">
        <v>0</v>
      </c>
      <c r="AG188" s="79" t="s">
        <v>1948</v>
      </c>
      <c r="AH188" s="79"/>
      <c r="AI188" s="82" t="s">
        <v>1938</v>
      </c>
      <c r="AJ188" s="79" t="b">
        <v>0</v>
      </c>
      <c r="AK188" s="79">
        <v>0</v>
      </c>
      <c r="AL188" s="82" t="s">
        <v>1938</v>
      </c>
      <c r="AM188" s="79" t="s">
        <v>1959</v>
      </c>
      <c r="AN188" s="79" t="b">
        <v>0</v>
      </c>
      <c r="AO188" s="82" t="s">
        <v>1791</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355</v>
      </c>
      <c r="B189" s="64" t="s">
        <v>353</v>
      </c>
      <c r="C189" s="65"/>
      <c r="D189" s="66"/>
      <c r="E189" s="67"/>
      <c r="F189" s="68"/>
      <c r="G189" s="65"/>
      <c r="H189" s="69"/>
      <c r="I189" s="70"/>
      <c r="J189" s="70"/>
      <c r="K189" s="34" t="s">
        <v>65</v>
      </c>
      <c r="L189" s="77">
        <v>252</v>
      </c>
      <c r="M189" s="77"/>
      <c r="N189" s="72"/>
      <c r="O189" s="79" t="s">
        <v>495</v>
      </c>
      <c r="P189" s="81">
        <v>43687.546851851854</v>
      </c>
      <c r="Q189" s="79" t="s">
        <v>632</v>
      </c>
      <c r="R189" s="79"/>
      <c r="S189" s="79"/>
      <c r="T189" s="79" t="s">
        <v>968</v>
      </c>
      <c r="U189" s="79"/>
      <c r="V189" s="84" t="s">
        <v>1228</v>
      </c>
      <c r="W189" s="81">
        <v>43687.546851851854</v>
      </c>
      <c r="X189" s="84" t="s">
        <v>1471</v>
      </c>
      <c r="Y189" s="79"/>
      <c r="Z189" s="79"/>
      <c r="AA189" s="82" t="s">
        <v>1792</v>
      </c>
      <c r="AB189" s="79"/>
      <c r="AC189" s="79" t="b">
        <v>0</v>
      </c>
      <c r="AD189" s="79">
        <v>0</v>
      </c>
      <c r="AE189" s="82" t="s">
        <v>1938</v>
      </c>
      <c r="AF189" s="79" t="b">
        <v>0</v>
      </c>
      <c r="AG189" s="79" t="s">
        <v>1948</v>
      </c>
      <c r="AH189" s="79"/>
      <c r="AI189" s="82" t="s">
        <v>1938</v>
      </c>
      <c r="AJ189" s="79" t="b">
        <v>0</v>
      </c>
      <c r="AK189" s="79">
        <v>1</v>
      </c>
      <c r="AL189" s="82" t="s">
        <v>1862</v>
      </c>
      <c r="AM189" s="79" t="s">
        <v>1976</v>
      </c>
      <c r="AN189" s="79" t="b">
        <v>0</v>
      </c>
      <c r="AO189" s="82" t="s">
        <v>1862</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17</v>
      </c>
      <c r="BK189" s="49">
        <v>100</v>
      </c>
      <c r="BL189" s="48">
        <v>17</v>
      </c>
    </row>
    <row r="190" spans="1:64" ht="15">
      <c r="A190" s="64" t="s">
        <v>353</v>
      </c>
      <c r="B190" s="64" t="s">
        <v>356</v>
      </c>
      <c r="C190" s="65"/>
      <c r="D190" s="66"/>
      <c r="E190" s="67"/>
      <c r="F190" s="68"/>
      <c r="G190" s="65"/>
      <c r="H190" s="69"/>
      <c r="I190" s="70"/>
      <c r="J190" s="70"/>
      <c r="K190" s="34" t="s">
        <v>66</v>
      </c>
      <c r="L190" s="77">
        <v>253</v>
      </c>
      <c r="M190" s="77"/>
      <c r="N190" s="72"/>
      <c r="O190" s="79" t="s">
        <v>495</v>
      </c>
      <c r="P190" s="81">
        <v>43687.51008101852</v>
      </c>
      <c r="Q190" s="79" t="s">
        <v>633</v>
      </c>
      <c r="R190" s="84" t="s">
        <v>778</v>
      </c>
      <c r="S190" s="79" t="s">
        <v>864</v>
      </c>
      <c r="T190" s="79" t="s">
        <v>969</v>
      </c>
      <c r="U190" s="79"/>
      <c r="V190" s="84" t="s">
        <v>1226</v>
      </c>
      <c r="W190" s="81">
        <v>43687.51008101852</v>
      </c>
      <c r="X190" s="84" t="s">
        <v>1472</v>
      </c>
      <c r="Y190" s="79"/>
      <c r="Z190" s="79"/>
      <c r="AA190" s="82" t="s">
        <v>1793</v>
      </c>
      <c r="AB190" s="79"/>
      <c r="AC190" s="79" t="b">
        <v>0</v>
      </c>
      <c r="AD190" s="79">
        <v>0</v>
      </c>
      <c r="AE190" s="82" t="s">
        <v>1938</v>
      </c>
      <c r="AF190" s="79" t="b">
        <v>0</v>
      </c>
      <c r="AG190" s="79" t="s">
        <v>1948</v>
      </c>
      <c r="AH190" s="79"/>
      <c r="AI190" s="82" t="s">
        <v>1938</v>
      </c>
      <c r="AJ190" s="79" t="b">
        <v>0</v>
      </c>
      <c r="AK190" s="79">
        <v>1</v>
      </c>
      <c r="AL190" s="82" t="s">
        <v>1938</v>
      </c>
      <c r="AM190" s="79" t="s">
        <v>1959</v>
      </c>
      <c r="AN190" s="79" t="b">
        <v>0</v>
      </c>
      <c r="AO190" s="82" t="s">
        <v>1793</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356</v>
      </c>
      <c r="B191" s="64" t="s">
        <v>353</v>
      </c>
      <c r="C191" s="65"/>
      <c r="D191" s="66"/>
      <c r="E191" s="67"/>
      <c r="F191" s="68"/>
      <c r="G191" s="65"/>
      <c r="H191" s="69"/>
      <c r="I191" s="70"/>
      <c r="J191" s="70"/>
      <c r="K191" s="34" t="s">
        <v>66</v>
      </c>
      <c r="L191" s="77">
        <v>254</v>
      </c>
      <c r="M191" s="77"/>
      <c r="N191" s="72"/>
      <c r="O191" s="79" t="s">
        <v>495</v>
      </c>
      <c r="P191" s="81">
        <v>43687.55368055555</v>
      </c>
      <c r="Q191" s="79" t="s">
        <v>621</v>
      </c>
      <c r="R191" s="79"/>
      <c r="S191" s="79"/>
      <c r="T191" s="79"/>
      <c r="U191" s="79"/>
      <c r="V191" s="84" t="s">
        <v>1229</v>
      </c>
      <c r="W191" s="81">
        <v>43687.55368055555</v>
      </c>
      <c r="X191" s="84" t="s">
        <v>1473</v>
      </c>
      <c r="Y191" s="79"/>
      <c r="Z191" s="79"/>
      <c r="AA191" s="82" t="s">
        <v>1794</v>
      </c>
      <c r="AB191" s="79"/>
      <c r="AC191" s="79" t="b">
        <v>0</v>
      </c>
      <c r="AD191" s="79">
        <v>0</v>
      </c>
      <c r="AE191" s="82" t="s">
        <v>1938</v>
      </c>
      <c r="AF191" s="79" t="b">
        <v>0</v>
      </c>
      <c r="AG191" s="79" t="s">
        <v>1948</v>
      </c>
      <c r="AH191" s="79"/>
      <c r="AI191" s="82" t="s">
        <v>1938</v>
      </c>
      <c r="AJ191" s="79" t="b">
        <v>0</v>
      </c>
      <c r="AK191" s="79">
        <v>6</v>
      </c>
      <c r="AL191" s="82" t="s">
        <v>1793</v>
      </c>
      <c r="AM191" s="79" t="s">
        <v>1961</v>
      </c>
      <c r="AN191" s="79" t="b">
        <v>0</v>
      </c>
      <c r="AO191" s="82" t="s">
        <v>1793</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1</v>
      </c>
      <c r="BE191" s="49">
        <v>5.555555555555555</v>
      </c>
      <c r="BF191" s="48">
        <v>0</v>
      </c>
      <c r="BG191" s="49">
        <v>0</v>
      </c>
      <c r="BH191" s="48">
        <v>0</v>
      </c>
      <c r="BI191" s="49">
        <v>0</v>
      </c>
      <c r="BJ191" s="48">
        <v>17</v>
      </c>
      <c r="BK191" s="49">
        <v>94.44444444444444</v>
      </c>
      <c r="BL191" s="48">
        <v>18</v>
      </c>
    </row>
    <row r="192" spans="1:64" ht="15">
      <c r="A192" s="64" t="s">
        <v>357</v>
      </c>
      <c r="B192" s="64" t="s">
        <v>353</v>
      </c>
      <c r="C192" s="65"/>
      <c r="D192" s="66"/>
      <c r="E192" s="67"/>
      <c r="F192" s="68"/>
      <c r="G192" s="65"/>
      <c r="H192" s="69"/>
      <c r="I192" s="70"/>
      <c r="J192" s="70"/>
      <c r="K192" s="34" t="s">
        <v>65</v>
      </c>
      <c r="L192" s="77">
        <v>255</v>
      </c>
      <c r="M192" s="77"/>
      <c r="N192" s="72"/>
      <c r="O192" s="79" t="s">
        <v>495</v>
      </c>
      <c r="P192" s="81">
        <v>43687.57958333333</v>
      </c>
      <c r="Q192" s="79" t="s">
        <v>621</v>
      </c>
      <c r="R192" s="79"/>
      <c r="S192" s="79"/>
      <c r="T192" s="79"/>
      <c r="U192" s="79"/>
      <c r="V192" s="84" t="s">
        <v>1230</v>
      </c>
      <c r="W192" s="81">
        <v>43687.57958333333</v>
      </c>
      <c r="X192" s="84" t="s">
        <v>1474</v>
      </c>
      <c r="Y192" s="79"/>
      <c r="Z192" s="79"/>
      <c r="AA192" s="82" t="s">
        <v>1795</v>
      </c>
      <c r="AB192" s="79"/>
      <c r="AC192" s="79" t="b">
        <v>0</v>
      </c>
      <c r="AD192" s="79">
        <v>0</v>
      </c>
      <c r="AE192" s="82" t="s">
        <v>1938</v>
      </c>
      <c r="AF192" s="79" t="b">
        <v>0</v>
      </c>
      <c r="AG192" s="79" t="s">
        <v>1948</v>
      </c>
      <c r="AH192" s="79"/>
      <c r="AI192" s="82" t="s">
        <v>1938</v>
      </c>
      <c r="AJ192" s="79" t="b">
        <v>0</v>
      </c>
      <c r="AK192" s="79">
        <v>6</v>
      </c>
      <c r="AL192" s="82" t="s">
        <v>1793</v>
      </c>
      <c r="AM192" s="79" t="s">
        <v>1961</v>
      </c>
      <c r="AN192" s="79" t="b">
        <v>0</v>
      </c>
      <c r="AO192" s="82" t="s">
        <v>1793</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2</v>
      </c>
      <c r="BC192" s="78" t="str">
        <f>REPLACE(INDEX(GroupVertices[Group],MATCH(Edges25[[#This Row],[Vertex 2]],GroupVertices[Vertex],0)),1,1,"")</f>
        <v>2</v>
      </c>
      <c r="BD192" s="48">
        <v>1</v>
      </c>
      <c r="BE192" s="49">
        <v>5.555555555555555</v>
      </c>
      <c r="BF192" s="48">
        <v>0</v>
      </c>
      <c r="BG192" s="49">
        <v>0</v>
      </c>
      <c r="BH192" s="48">
        <v>0</v>
      </c>
      <c r="BI192" s="49">
        <v>0</v>
      </c>
      <c r="BJ192" s="48">
        <v>17</v>
      </c>
      <c r="BK192" s="49">
        <v>94.44444444444444</v>
      </c>
      <c r="BL192" s="48">
        <v>18</v>
      </c>
    </row>
    <row r="193" spans="1:64" ht="15">
      <c r="A193" s="64" t="s">
        <v>358</v>
      </c>
      <c r="B193" s="64" t="s">
        <v>358</v>
      </c>
      <c r="C193" s="65"/>
      <c r="D193" s="66"/>
      <c r="E193" s="67"/>
      <c r="F193" s="68"/>
      <c r="G193" s="65"/>
      <c r="H193" s="69"/>
      <c r="I193" s="70"/>
      <c r="J193" s="70"/>
      <c r="K193" s="34" t="s">
        <v>65</v>
      </c>
      <c r="L193" s="77">
        <v>256</v>
      </c>
      <c r="M193" s="77"/>
      <c r="N193" s="72"/>
      <c r="O193" s="79" t="s">
        <v>176</v>
      </c>
      <c r="P193" s="81">
        <v>43687.591782407406</v>
      </c>
      <c r="Q193" s="79" t="s">
        <v>634</v>
      </c>
      <c r="R193" s="84" t="s">
        <v>779</v>
      </c>
      <c r="S193" s="79" t="s">
        <v>841</v>
      </c>
      <c r="T193" s="79" t="s">
        <v>970</v>
      </c>
      <c r="U193" s="79"/>
      <c r="V193" s="84" t="s">
        <v>1231</v>
      </c>
      <c r="W193" s="81">
        <v>43687.591782407406</v>
      </c>
      <c r="X193" s="84" t="s">
        <v>1475</v>
      </c>
      <c r="Y193" s="79"/>
      <c r="Z193" s="79"/>
      <c r="AA193" s="82" t="s">
        <v>1796</v>
      </c>
      <c r="AB193" s="79"/>
      <c r="AC193" s="79" t="b">
        <v>0</v>
      </c>
      <c r="AD193" s="79">
        <v>1</v>
      </c>
      <c r="AE193" s="82" t="s">
        <v>1938</v>
      </c>
      <c r="AF193" s="79" t="b">
        <v>1</v>
      </c>
      <c r="AG193" s="79" t="s">
        <v>1948</v>
      </c>
      <c r="AH193" s="79"/>
      <c r="AI193" s="82" t="s">
        <v>1953</v>
      </c>
      <c r="AJ193" s="79" t="b">
        <v>0</v>
      </c>
      <c r="AK193" s="79">
        <v>0</v>
      </c>
      <c r="AL193" s="82" t="s">
        <v>1938</v>
      </c>
      <c r="AM193" s="79" t="s">
        <v>1963</v>
      </c>
      <c r="AN193" s="79" t="b">
        <v>0</v>
      </c>
      <c r="AO193" s="82" t="s">
        <v>1796</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v>0</v>
      </c>
      <c r="BE193" s="49">
        <v>0</v>
      </c>
      <c r="BF193" s="48">
        <v>0</v>
      </c>
      <c r="BG193" s="49">
        <v>0</v>
      </c>
      <c r="BH193" s="48">
        <v>0</v>
      </c>
      <c r="BI193" s="49">
        <v>0</v>
      </c>
      <c r="BJ193" s="48">
        <v>19</v>
      </c>
      <c r="BK193" s="49">
        <v>100</v>
      </c>
      <c r="BL193" s="48">
        <v>19</v>
      </c>
    </row>
    <row r="194" spans="1:64" ht="15">
      <c r="A194" s="64" t="s">
        <v>359</v>
      </c>
      <c r="B194" s="64" t="s">
        <v>353</v>
      </c>
      <c r="C194" s="65"/>
      <c r="D194" s="66"/>
      <c r="E194" s="67"/>
      <c r="F194" s="68"/>
      <c r="G194" s="65"/>
      <c r="H194" s="69"/>
      <c r="I194" s="70"/>
      <c r="J194" s="70"/>
      <c r="K194" s="34" t="s">
        <v>66</v>
      </c>
      <c r="L194" s="77">
        <v>258</v>
      </c>
      <c r="M194" s="77"/>
      <c r="N194" s="72"/>
      <c r="O194" s="79" t="s">
        <v>495</v>
      </c>
      <c r="P194" s="81">
        <v>43687.8627662037</v>
      </c>
      <c r="Q194" s="79" t="s">
        <v>621</v>
      </c>
      <c r="R194" s="79"/>
      <c r="S194" s="79"/>
      <c r="T194" s="79"/>
      <c r="U194" s="79"/>
      <c r="V194" s="84" t="s">
        <v>1232</v>
      </c>
      <c r="W194" s="81">
        <v>43687.8627662037</v>
      </c>
      <c r="X194" s="84" t="s">
        <v>1476</v>
      </c>
      <c r="Y194" s="79"/>
      <c r="Z194" s="79"/>
      <c r="AA194" s="82" t="s">
        <v>1797</v>
      </c>
      <c r="AB194" s="79"/>
      <c r="AC194" s="79" t="b">
        <v>0</v>
      </c>
      <c r="AD194" s="79">
        <v>0</v>
      </c>
      <c r="AE194" s="82" t="s">
        <v>1938</v>
      </c>
      <c r="AF194" s="79" t="b">
        <v>0</v>
      </c>
      <c r="AG194" s="79" t="s">
        <v>1948</v>
      </c>
      <c r="AH194" s="79"/>
      <c r="AI194" s="82" t="s">
        <v>1938</v>
      </c>
      <c r="AJ194" s="79" t="b">
        <v>0</v>
      </c>
      <c r="AK194" s="79">
        <v>6</v>
      </c>
      <c r="AL194" s="82" t="s">
        <v>1793</v>
      </c>
      <c r="AM194" s="79" t="s">
        <v>1961</v>
      </c>
      <c r="AN194" s="79" t="b">
        <v>0</v>
      </c>
      <c r="AO194" s="82" t="s">
        <v>1793</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v>1</v>
      </c>
      <c r="BE194" s="49">
        <v>5.555555555555555</v>
      </c>
      <c r="BF194" s="48">
        <v>0</v>
      </c>
      <c r="BG194" s="49">
        <v>0</v>
      </c>
      <c r="BH194" s="48">
        <v>0</v>
      </c>
      <c r="BI194" s="49">
        <v>0</v>
      </c>
      <c r="BJ194" s="48">
        <v>17</v>
      </c>
      <c r="BK194" s="49">
        <v>94.44444444444444</v>
      </c>
      <c r="BL194" s="48">
        <v>18</v>
      </c>
    </row>
    <row r="195" spans="1:64" ht="15">
      <c r="A195" s="64" t="s">
        <v>360</v>
      </c>
      <c r="B195" s="64" t="s">
        <v>353</v>
      </c>
      <c r="C195" s="65"/>
      <c r="D195" s="66"/>
      <c r="E195" s="67"/>
      <c r="F195" s="68"/>
      <c r="G195" s="65"/>
      <c r="H195" s="69"/>
      <c r="I195" s="70"/>
      <c r="J195" s="70"/>
      <c r="K195" s="34" t="s">
        <v>65</v>
      </c>
      <c r="L195" s="77">
        <v>259</v>
      </c>
      <c r="M195" s="77"/>
      <c r="N195" s="72"/>
      <c r="O195" s="79" t="s">
        <v>495</v>
      </c>
      <c r="P195" s="81">
        <v>43687.86478009259</v>
      </c>
      <c r="Q195" s="79" t="s">
        <v>621</v>
      </c>
      <c r="R195" s="79"/>
      <c r="S195" s="79"/>
      <c r="T195" s="79"/>
      <c r="U195" s="79"/>
      <c r="V195" s="84" t="s">
        <v>1233</v>
      </c>
      <c r="W195" s="81">
        <v>43687.86478009259</v>
      </c>
      <c r="X195" s="84" t="s">
        <v>1477</v>
      </c>
      <c r="Y195" s="79"/>
      <c r="Z195" s="79"/>
      <c r="AA195" s="82" t="s">
        <v>1798</v>
      </c>
      <c r="AB195" s="79"/>
      <c r="AC195" s="79" t="b">
        <v>0</v>
      </c>
      <c r="AD195" s="79">
        <v>0</v>
      </c>
      <c r="AE195" s="82" t="s">
        <v>1938</v>
      </c>
      <c r="AF195" s="79" t="b">
        <v>0</v>
      </c>
      <c r="AG195" s="79" t="s">
        <v>1948</v>
      </c>
      <c r="AH195" s="79"/>
      <c r="AI195" s="82" t="s">
        <v>1938</v>
      </c>
      <c r="AJ195" s="79" t="b">
        <v>0</v>
      </c>
      <c r="AK195" s="79">
        <v>6</v>
      </c>
      <c r="AL195" s="82" t="s">
        <v>1793</v>
      </c>
      <c r="AM195" s="79" t="s">
        <v>1959</v>
      </c>
      <c r="AN195" s="79" t="b">
        <v>0</v>
      </c>
      <c r="AO195" s="82" t="s">
        <v>1793</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v>
      </c>
      <c r="BC195" s="78" t="str">
        <f>REPLACE(INDEX(GroupVertices[Group],MATCH(Edges25[[#This Row],[Vertex 2]],GroupVertices[Vertex],0)),1,1,"")</f>
        <v>2</v>
      </c>
      <c r="BD195" s="48">
        <v>1</v>
      </c>
      <c r="BE195" s="49">
        <v>5.555555555555555</v>
      </c>
      <c r="BF195" s="48">
        <v>0</v>
      </c>
      <c r="BG195" s="49">
        <v>0</v>
      </c>
      <c r="BH195" s="48">
        <v>0</v>
      </c>
      <c r="BI195" s="49">
        <v>0</v>
      </c>
      <c r="BJ195" s="48">
        <v>17</v>
      </c>
      <c r="BK195" s="49">
        <v>94.44444444444444</v>
      </c>
      <c r="BL195" s="48">
        <v>18</v>
      </c>
    </row>
    <row r="196" spans="1:64" ht="15">
      <c r="A196" s="64" t="s">
        <v>361</v>
      </c>
      <c r="B196" s="64" t="s">
        <v>361</v>
      </c>
      <c r="C196" s="65"/>
      <c r="D196" s="66"/>
      <c r="E196" s="67"/>
      <c r="F196" s="68"/>
      <c r="G196" s="65"/>
      <c r="H196" s="69"/>
      <c r="I196" s="70"/>
      <c r="J196" s="70"/>
      <c r="K196" s="34" t="s">
        <v>65</v>
      </c>
      <c r="L196" s="77">
        <v>260</v>
      </c>
      <c r="M196" s="77"/>
      <c r="N196" s="72"/>
      <c r="O196" s="79" t="s">
        <v>176</v>
      </c>
      <c r="P196" s="81">
        <v>43687.88086805555</v>
      </c>
      <c r="Q196" s="79" t="s">
        <v>635</v>
      </c>
      <c r="R196" s="79"/>
      <c r="S196" s="79"/>
      <c r="T196" s="79" t="s">
        <v>971</v>
      </c>
      <c r="U196" s="84" t="s">
        <v>1073</v>
      </c>
      <c r="V196" s="84" t="s">
        <v>1073</v>
      </c>
      <c r="W196" s="81">
        <v>43687.88086805555</v>
      </c>
      <c r="X196" s="84" t="s">
        <v>1478</v>
      </c>
      <c r="Y196" s="79"/>
      <c r="Z196" s="79"/>
      <c r="AA196" s="82" t="s">
        <v>1799</v>
      </c>
      <c r="AB196" s="79"/>
      <c r="AC196" s="79" t="b">
        <v>0</v>
      </c>
      <c r="AD196" s="79">
        <v>0</v>
      </c>
      <c r="AE196" s="82" t="s">
        <v>1938</v>
      </c>
      <c r="AF196" s="79" t="b">
        <v>0</v>
      </c>
      <c r="AG196" s="79" t="s">
        <v>1948</v>
      </c>
      <c r="AH196" s="79"/>
      <c r="AI196" s="82" t="s">
        <v>1938</v>
      </c>
      <c r="AJ196" s="79" t="b">
        <v>0</v>
      </c>
      <c r="AK196" s="79">
        <v>0</v>
      </c>
      <c r="AL196" s="82" t="s">
        <v>1938</v>
      </c>
      <c r="AM196" s="79" t="s">
        <v>1959</v>
      </c>
      <c r="AN196" s="79" t="b">
        <v>0</v>
      </c>
      <c r="AO196" s="82" t="s">
        <v>1799</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3</v>
      </c>
      <c r="BC196" s="78" t="str">
        <f>REPLACE(INDEX(GroupVertices[Group],MATCH(Edges25[[#This Row],[Vertex 2]],GroupVertices[Vertex],0)),1,1,"")</f>
        <v>3</v>
      </c>
      <c r="BD196" s="48">
        <v>0</v>
      </c>
      <c r="BE196" s="49">
        <v>0</v>
      </c>
      <c r="BF196" s="48">
        <v>0</v>
      </c>
      <c r="BG196" s="49">
        <v>0</v>
      </c>
      <c r="BH196" s="48">
        <v>0</v>
      </c>
      <c r="BI196" s="49">
        <v>0</v>
      </c>
      <c r="BJ196" s="48">
        <v>20</v>
      </c>
      <c r="BK196" s="49">
        <v>100</v>
      </c>
      <c r="BL196" s="48">
        <v>20</v>
      </c>
    </row>
    <row r="197" spans="1:64" ht="15">
      <c r="A197" s="64" t="s">
        <v>361</v>
      </c>
      <c r="B197" s="64" t="s">
        <v>361</v>
      </c>
      <c r="C197" s="65"/>
      <c r="D197" s="66"/>
      <c r="E197" s="67"/>
      <c r="F197" s="68"/>
      <c r="G197" s="65"/>
      <c r="H197" s="69"/>
      <c r="I197" s="70"/>
      <c r="J197" s="70"/>
      <c r="K197" s="34" t="s">
        <v>65</v>
      </c>
      <c r="L197" s="77">
        <v>261</v>
      </c>
      <c r="M197" s="77"/>
      <c r="N197" s="72"/>
      <c r="O197" s="79" t="s">
        <v>176</v>
      </c>
      <c r="P197" s="81">
        <v>43687.883738425924</v>
      </c>
      <c r="Q197" s="79" t="s">
        <v>636</v>
      </c>
      <c r="R197" s="84" t="s">
        <v>780</v>
      </c>
      <c r="S197" s="79" t="s">
        <v>865</v>
      </c>
      <c r="T197" s="79" t="s">
        <v>972</v>
      </c>
      <c r="U197" s="84" t="s">
        <v>1074</v>
      </c>
      <c r="V197" s="84" t="s">
        <v>1074</v>
      </c>
      <c r="W197" s="81">
        <v>43687.883738425924</v>
      </c>
      <c r="X197" s="84" t="s">
        <v>1479</v>
      </c>
      <c r="Y197" s="79"/>
      <c r="Z197" s="79"/>
      <c r="AA197" s="82" t="s">
        <v>1800</v>
      </c>
      <c r="AB197" s="79"/>
      <c r="AC197" s="79" t="b">
        <v>0</v>
      </c>
      <c r="AD197" s="79">
        <v>0</v>
      </c>
      <c r="AE197" s="82" t="s">
        <v>1938</v>
      </c>
      <c r="AF197" s="79" t="b">
        <v>0</v>
      </c>
      <c r="AG197" s="79" t="s">
        <v>1948</v>
      </c>
      <c r="AH197" s="79"/>
      <c r="AI197" s="82" t="s">
        <v>1938</v>
      </c>
      <c r="AJ197" s="79" t="b">
        <v>0</v>
      </c>
      <c r="AK197" s="79">
        <v>0</v>
      </c>
      <c r="AL197" s="82" t="s">
        <v>1938</v>
      </c>
      <c r="AM197" s="79" t="s">
        <v>1959</v>
      </c>
      <c r="AN197" s="79" t="b">
        <v>0</v>
      </c>
      <c r="AO197" s="82" t="s">
        <v>1800</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3</v>
      </c>
      <c r="BC197" s="78" t="str">
        <f>REPLACE(INDEX(GroupVertices[Group],MATCH(Edges25[[#This Row],[Vertex 2]],GroupVertices[Vertex],0)),1,1,"")</f>
        <v>3</v>
      </c>
      <c r="BD197" s="48">
        <v>0</v>
      </c>
      <c r="BE197" s="49">
        <v>0</v>
      </c>
      <c r="BF197" s="48">
        <v>1</v>
      </c>
      <c r="BG197" s="49">
        <v>2.9411764705882355</v>
      </c>
      <c r="BH197" s="48">
        <v>0</v>
      </c>
      <c r="BI197" s="49">
        <v>0</v>
      </c>
      <c r="BJ197" s="48">
        <v>33</v>
      </c>
      <c r="BK197" s="49">
        <v>97.05882352941177</v>
      </c>
      <c r="BL197" s="48">
        <v>34</v>
      </c>
    </row>
    <row r="198" spans="1:64" ht="15">
      <c r="A198" s="64" t="s">
        <v>362</v>
      </c>
      <c r="B198" s="64" t="s">
        <v>353</v>
      </c>
      <c r="C198" s="65"/>
      <c r="D198" s="66"/>
      <c r="E198" s="67"/>
      <c r="F198" s="68"/>
      <c r="G198" s="65"/>
      <c r="H198" s="69"/>
      <c r="I198" s="70"/>
      <c r="J198" s="70"/>
      <c r="K198" s="34" t="s">
        <v>66</v>
      </c>
      <c r="L198" s="77">
        <v>263</v>
      </c>
      <c r="M198" s="77"/>
      <c r="N198" s="72"/>
      <c r="O198" s="79" t="s">
        <v>495</v>
      </c>
      <c r="P198" s="81">
        <v>43688.373344907406</v>
      </c>
      <c r="Q198" s="79" t="s">
        <v>621</v>
      </c>
      <c r="R198" s="79"/>
      <c r="S198" s="79"/>
      <c r="T198" s="79"/>
      <c r="U198" s="79"/>
      <c r="V198" s="84" t="s">
        <v>1234</v>
      </c>
      <c r="W198" s="81">
        <v>43688.373344907406</v>
      </c>
      <c r="X198" s="84" t="s">
        <v>1480</v>
      </c>
      <c r="Y198" s="79"/>
      <c r="Z198" s="79"/>
      <c r="AA198" s="82" t="s">
        <v>1801</v>
      </c>
      <c r="AB198" s="79"/>
      <c r="AC198" s="79" t="b">
        <v>0</v>
      </c>
      <c r="AD198" s="79">
        <v>0</v>
      </c>
      <c r="AE198" s="82" t="s">
        <v>1938</v>
      </c>
      <c r="AF198" s="79" t="b">
        <v>0</v>
      </c>
      <c r="AG198" s="79" t="s">
        <v>1948</v>
      </c>
      <c r="AH198" s="79"/>
      <c r="AI198" s="82" t="s">
        <v>1938</v>
      </c>
      <c r="AJ198" s="79" t="b">
        <v>0</v>
      </c>
      <c r="AK198" s="79">
        <v>6</v>
      </c>
      <c r="AL198" s="82" t="s">
        <v>1793</v>
      </c>
      <c r="AM198" s="79" t="s">
        <v>1961</v>
      </c>
      <c r="AN198" s="79" t="b">
        <v>0</v>
      </c>
      <c r="AO198" s="82" t="s">
        <v>1793</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v>1</v>
      </c>
      <c r="BE198" s="49">
        <v>5.555555555555555</v>
      </c>
      <c r="BF198" s="48">
        <v>0</v>
      </c>
      <c r="BG198" s="49">
        <v>0</v>
      </c>
      <c r="BH198" s="48">
        <v>0</v>
      </c>
      <c r="BI198" s="49">
        <v>0</v>
      </c>
      <c r="BJ198" s="48">
        <v>17</v>
      </c>
      <c r="BK198" s="49">
        <v>94.44444444444444</v>
      </c>
      <c r="BL198" s="48">
        <v>18</v>
      </c>
    </row>
    <row r="199" spans="1:64" ht="15">
      <c r="A199" s="64" t="s">
        <v>363</v>
      </c>
      <c r="B199" s="64" t="s">
        <v>363</v>
      </c>
      <c r="C199" s="65"/>
      <c r="D199" s="66"/>
      <c r="E199" s="67"/>
      <c r="F199" s="68"/>
      <c r="G199" s="65"/>
      <c r="H199" s="69"/>
      <c r="I199" s="70"/>
      <c r="J199" s="70"/>
      <c r="K199" s="34" t="s">
        <v>65</v>
      </c>
      <c r="L199" s="77">
        <v>264</v>
      </c>
      <c r="M199" s="77"/>
      <c r="N199" s="72"/>
      <c r="O199" s="79" t="s">
        <v>176</v>
      </c>
      <c r="P199" s="81">
        <v>43688.45425925926</v>
      </c>
      <c r="Q199" s="79" t="s">
        <v>637</v>
      </c>
      <c r="R199" s="84" t="s">
        <v>781</v>
      </c>
      <c r="S199" s="79" t="s">
        <v>841</v>
      </c>
      <c r="T199" s="79" t="s">
        <v>973</v>
      </c>
      <c r="U199" s="79"/>
      <c r="V199" s="84" t="s">
        <v>1235</v>
      </c>
      <c r="W199" s="81">
        <v>43688.45425925926</v>
      </c>
      <c r="X199" s="84" t="s">
        <v>1481</v>
      </c>
      <c r="Y199" s="79"/>
      <c r="Z199" s="79"/>
      <c r="AA199" s="82" t="s">
        <v>1802</v>
      </c>
      <c r="AB199" s="79"/>
      <c r="AC199" s="79" t="b">
        <v>0</v>
      </c>
      <c r="AD199" s="79">
        <v>2</v>
      </c>
      <c r="AE199" s="82" t="s">
        <v>1938</v>
      </c>
      <c r="AF199" s="79" t="b">
        <v>1</v>
      </c>
      <c r="AG199" s="79" t="s">
        <v>1948</v>
      </c>
      <c r="AH199" s="79"/>
      <c r="AI199" s="82" t="s">
        <v>1954</v>
      </c>
      <c r="AJ199" s="79" t="b">
        <v>0</v>
      </c>
      <c r="AK199" s="79">
        <v>0</v>
      </c>
      <c r="AL199" s="82" t="s">
        <v>1938</v>
      </c>
      <c r="AM199" s="79" t="s">
        <v>1965</v>
      </c>
      <c r="AN199" s="79" t="b">
        <v>0</v>
      </c>
      <c r="AO199" s="82" t="s">
        <v>1802</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3</v>
      </c>
      <c r="BC199" s="78" t="str">
        <f>REPLACE(INDEX(GroupVertices[Group],MATCH(Edges25[[#This Row],[Vertex 2]],GroupVertices[Vertex],0)),1,1,"")</f>
        <v>3</v>
      </c>
      <c r="BD199" s="48">
        <v>2</v>
      </c>
      <c r="BE199" s="49">
        <v>7.407407407407407</v>
      </c>
      <c r="BF199" s="48">
        <v>4</v>
      </c>
      <c r="BG199" s="49">
        <v>14.814814814814815</v>
      </c>
      <c r="BH199" s="48">
        <v>0</v>
      </c>
      <c r="BI199" s="49">
        <v>0</v>
      </c>
      <c r="BJ199" s="48">
        <v>21</v>
      </c>
      <c r="BK199" s="49">
        <v>77.77777777777777</v>
      </c>
      <c r="BL199" s="48">
        <v>27</v>
      </c>
    </row>
    <row r="200" spans="1:64" ht="15">
      <c r="A200" s="64" t="s">
        <v>364</v>
      </c>
      <c r="B200" s="64" t="s">
        <v>401</v>
      </c>
      <c r="C200" s="65"/>
      <c r="D200" s="66"/>
      <c r="E200" s="67"/>
      <c r="F200" s="68"/>
      <c r="G200" s="65"/>
      <c r="H200" s="69"/>
      <c r="I200" s="70"/>
      <c r="J200" s="70"/>
      <c r="K200" s="34" t="s">
        <v>65</v>
      </c>
      <c r="L200" s="77">
        <v>265</v>
      </c>
      <c r="M200" s="77"/>
      <c r="N200" s="72"/>
      <c r="O200" s="79" t="s">
        <v>495</v>
      </c>
      <c r="P200" s="81">
        <v>43688.74270833333</v>
      </c>
      <c r="Q200" s="79" t="s">
        <v>638</v>
      </c>
      <c r="R200" s="79"/>
      <c r="S200" s="79"/>
      <c r="T200" s="79" t="s">
        <v>974</v>
      </c>
      <c r="U200" s="79"/>
      <c r="V200" s="84" t="s">
        <v>1236</v>
      </c>
      <c r="W200" s="81">
        <v>43688.74270833333</v>
      </c>
      <c r="X200" s="84" t="s">
        <v>1482</v>
      </c>
      <c r="Y200" s="79"/>
      <c r="Z200" s="79"/>
      <c r="AA200" s="82" t="s">
        <v>1803</v>
      </c>
      <c r="AB200" s="79"/>
      <c r="AC200" s="79" t="b">
        <v>0</v>
      </c>
      <c r="AD200" s="79">
        <v>0</v>
      </c>
      <c r="AE200" s="82" t="s">
        <v>1938</v>
      </c>
      <c r="AF200" s="79" t="b">
        <v>0</v>
      </c>
      <c r="AG200" s="79" t="s">
        <v>1948</v>
      </c>
      <c r="AH200" s="79"/>
      <c r="AI200" s="82" t="s">
        <v>1938</v>
      </c>
      <c r="AJ200" s="79" t="b">
        <v>0</v>
      </c>
      <c r="AK200" s="79">
        <v>2</v>
      </c>
      <c r="AL200" s="82" t="s">
        <v>1790</v>
      </c>
      <c r="AM200" s="79" t="s">
        <v>1959</v>
      </c>
      <c r="AN200" s="79" t="b">
        <v>0</v>
      </c>
      <c r="AO200" s="82" t="s">
        <v>1790</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2</v>
      </c>
      <c r="BC200" s="78" t="str">
        <f>REPLACE(INDEX(GroupVertices[Group],MATCH(Edges25[[#This Row],[Vertex 2]],GroupVertices[Vertex],0)),1,1,"")</f>
        <v>1</v>
      </c>
      <c r="BD200" s="48"/>
      <c r="BE200" s="49"/>
      <c r="BF200" s="48"/>
      <c r="BG200" s="49"/>
      <c r="BH200" s="48"/>
      <c r="BI200" s="49"/>
      <c r="BJ200" s="48"/>
      <c r="BK200" s="49"/>
      <c r="BL200" s="48"/>
    </row>
    <row r="201" spans="1:64" ht="15">
      <c r="A201" s="64" t="s">
        <v>365</v>
      </c>
      <c r="B201" s="64" t="s">
        <v>365</v>
      </c>
      <c r="C201" s="65"/>
      <c r="D201" s="66"/>
      <c r="E201" s="67"/>
      <c r="F201" s="68"/>
      <c r="G201" s="65"/>
      <c r="H201" s="69"/>
      <c r="I201" s="70"/>
      <c r="J201" s="70"/>
      <c r="K201" s="34" t="s">
        <v>65</v>
      </c>
      <c r="L201" s="77">
        <v>267</v>
      </c>
      <c r="M201" s="77"/>
      <c r="N201" s="72"/>
      <c r="O201" s="79" t="s">
        <v>176</v>
      </c>
      <c r="P201" s="81">
        <v>43688.78265046296</v>
      </c>
      <c r="Q201" s="79" t="s">
        <v>639</v>
      </c>
      <c r="R201" s="79"/>
      <c r="S201" s="79"/>
      <c r="T201" s="79" t="s">
        <v>975</v>
      </c>
      <c r="U201" s="84" t="s">
        <v>1075</v>
      </c>
      <c r="V201" s="84" t="s">
        <v>1075</v>
      </c>
      <c r="W201" s="81">
        <v>43688.78265046296</v>
      </c>
      <c r="X201" s="84" t="s">
        <v>1483</v>
      </c>
      <c r="Y201" s="79"/>
      <c r="Z201" s="79"/>
      <c r="AA201" s="82" t="s">
        <v>1804</v>
      </c>
      <c r="AB201" s="79"/>
      <c r="AC201" s="79" t="b">
        <v>0</v>
      </c>
      <c r="AD201" s="79">
        <v>0</v>
      </c>
      <c r="AE201" s="82" t="s">
        <v>1938</v>
      </c>
      <c r="AF201" s="79" t="b">
        <v>0</v>
      </c>
      <c r="AG201" s="79" t="s">
        <v>1948</v>
      </c>
      <c r="AH201" s="79"/>
      <c r="AI201" s="82" t="s">
        <v>1938</v>
      </c>
      <c r="AJ201" s="79" t="b">
        <v>0</v>
      </c>
      <c r="AK201" s="79">
        <v>1</v>
      </c>
      <c r="AL201" s="82" t="s">
        <v>1938</v>
      </c>
      <c r="AM201" s="79" t="s">
        <v>1977</v>
      </c>
      <c r="AN201" s="79" t="b">
        <v>0</v>
      </c>
      <c r="AO201" s="82" t="s">
        <v>1804</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36</v>
      </c>
      <c r="BC201" s="78" t="str">
        <f>REPLACE(INDEX(GroupVertices[Group],MATCH(Edges25[[#This Row],[Vertex 2]],GroupVertices[Vertex],0)),1,1,"")</f>
        <v>36</v>
      </c>
      <c r="BD201" s="48">
        <v>0</v>
      </c>
      <c r="BE201" s="49">
        <v>0</v>
      </c>
      <c r="BF201" s="48">
        <v>2</v>
      </c>
      <c r="BG201" s="49">
        <v>7.407407407407407</v>
      </c>
      <c r="BH201" s="48">
        <v>0</v>
      </c>
      <c r="BI201" s="49">
        <v>0</v>
      </c>
      <c r="BJ201" s="48">
        <v>25</v>
      </c>
      <c r="BK201" s="49">
        <v>92.5925925925926</v>
      </c>
      <c r="BL201" s="48">
        <v>27</v>
      </c>
    </row>
    <row r="202" spans="1:64" ht="15">
      <c r="A202" s="64" t="s">
        <v>366</v>
      </c>
      <c r="B202" s="64" t="s">
        <v>365</v>
      </c>
      <c r="C202" s="65"/>
      <c r="D202" s="66"/>
      <c r="E202" s="67"/>
      <c r="F202" s="68"/>
      <c r="G202" s="65"/>
      <c r="H202" s="69"/>
      <c r="I202" s="70"/>
      <c r="J202" s="70"/>
      <c r="K202" s="34" t="s">
        <v>65</v>
      </c>
      <c r="L202" s="77">
        <v>268</v>
      </c>
      <c r="M202" s="77"/>
      <c r="N202" s="72"/>
      <c r="O202" s="79" t="s">
        <v>495</v>
      </c>
      <c r="P202" s="81">
        <v>43688.80106481481</v>
      </c>
      <c r="Q202" s="79" t="s">
        <v>640</v>
      </c>
      <c r="R202" s="79"/>
      <c r="S202" s="79"/>
      <c r="T202" s="79"/>
      <c r="U202" s="79"/>
      <c r="V202" s="84" t="s">
        <v>1237</v>
      </c>
      <c r="W202" s="81">
        <v>43688.80106481481</v>
      </c>
      <c r="X202" s="84" t="s">
        <v>1484</v>
      </c>
      <c r="Y202" s="79"/>
      <c r="Z202" s="79"/>
      <c r="AA202" s="82" t="s">
        <v>1805</v>
      </c>
      <c r="AB202" s="79"/>
      <c r="AC202" s="79" t="b">
        <v>0</v>
      </c>
      <c r="AD202" s="79">
        <v>0</v>
      </c>
      <c r="AE202" s="82" t="s">
        <v>1938</v>
      </c>
      <c r="AF202" s="79" t="b">
        <v>0</v>
      </c>
      <c r="AG202" s="79" t="s">
        <v>1948</v>
      </c>
      <c r="AH202" s="79"/>
      <c r="AI202" s="82" t="s">
        <v>1938</v>
      </c>
      <c r="AJ202" s="79" t="b">
        <v>0</v>
      </c>
      <c r="AK202" s="79">
        <v>1</v>
      </c>
      <c r="AL202" s="82" t="s">
        <v>1804</v>
      </c>
      <c r="AM202" s="79" t="s">
        <v>1961</v>
      </c>
      <c r="AN202" s="79" t="b">
        <v>0</v>
      </c>
      <c r="AO202" s="82" t="s">
        <v>1804</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36</v>
      </c>
      <c r="BC202" s="78" t="str">
        <f>REPLACE(INDEX(GroupVertices[Group],MATCH(Edges25[[#This Row],[Vertex 2]],GroupVertices[Vertex],0)),1,1,"")</f>
        <v>36</v>
      </c>
      <c r="BD202" s="48">
        <v>0</v>
      </c>
      <c r="BE202" s="49">
        <v>0</v>
      </c>
      <c r="BF202" s="48">
        <v>2</v>
      </c>
      <c r="BG202" s="49">
        <v>10.526315789473685</v>
      </c>
      <c r="BH202" s="48">
        <v>0</v>
      </c>
      <c r="BI202" s="49">
        <v>0</v>
      </c>
      <c r="BJ202" s="48">
        <v>17</v>
      </c>
      <c r="BK202" s="49">
        <v>89.47368421052632</v>
      </c>
      <c r="BL202" s="48">
        <v>19</v>
      </c>
    </row>
    <row r="203" spans="1:64" ht="15">
      <c r="A203" s="64" t="s">
        <v>367</v>
      </c>
      <c r="B203" s="64" t="s">
        <v>476</v>
      </c>
      <c r="C203" s="65"/>
      <c r="D203" s="66"/>
      <c r="E203" s="67"/>
      <c r="F203" s="68"/>
      <c r="G203" s="65"/>
      <c r="H203" s="69"/>
      <c r="I203" s="70"/>
      <c r="J203" s="70"/>
      <c r="K203" s="34" t="s">
        <v>65</v>
      </c>
      <c r="L203" s="77">
        <v>269</v>
      </c>
      <c r="M203" s="77"/>
      <c r="N203" s="72"/>
      <c r="O203" s="79" t="s">
        <v>495</v>
      </c>
      <c r="P203" s="81">
        <v>43688.8696875</v>
      </c>
      <c r="Q203" s="79" t="s">
        <v>641</v>
      </c>
      <c r="R203" s="84" t="s">
        <v>782</v>
      </c>
      <c r="S203" s="79" t="s">
        <v>836</v>
      </c>
      <c r="T203" s="79" t="s">
        <v>976</v>
      </c>
      <c r="U203" s="79"/>
      <c r="V203" s="84" t="s">
        <v>1238</v>
      </c>
      <c r="W203" s="81">
        <v>43688.8696875</v>
      </c>
      <c r="X203" s="84" t="s">
        <v>1485</v>
      </c>
      <c r="Y203" s="79"/>
      <c r="Z203" s="79"/>
      <c r="AA203" s="82" t="s">
        <v>1806</v>
      </c>
      <c r="AB203" s="79"/>
      <c r="AC203" s="79" t="b">
        <v>0</v>
      </c>
      <c r="AD203" s="79">
        <v>0</v>
      </c>
      <c r="AE203" s="82" t="s">
        <v>1938</v>
      </c>
      <c r="AF203" s="79" t="b">
        <v>0</v>
      </c>
      <c r="AG203" s="79" t="s">
        <v>1948</v>
      </c>
      <c r="AH203" s="79"/>
      <c r="AI203" s="82" t="s">
        <v>1938</v>
      </c>
      <c r="AJ203" s="79" t="b">
        <v>0</v>
      </c>
      <c r="AK203" s="79">
        <v>0</v>
      </c>
      <c r="AL203" s="82" t="s">
        <v>1938</v>
      </c>
      <c r="AM203" s="79" t="s">
        <v>1966</v>
      </c>
      <c r="AN203" s="79" t="b">
        <v>0</v>
      </c>
      <c r="AO203" s="82" t="s">
        <v>1806</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35</v>
      </c>
      <c r="BC203" s="78" t="str">
        <f>REPLACE(INDEX(GroupVertices[Group],MATCH(Edges25[[#This Row],[Vertex 2]],GroupVertices[Vertex],0)),1,1,"")</f>
        <v>35</v>
      </c>
      <c r="BD203" s="48">
        <v>1</v>
      </c>
      <c r="BE203" s="49">
        <v>4.3478260869565215</v>
      </c>
      <c r="BF203" s="48">
        <v>1</v>
      </c>
      <c r="BG203" s="49">
        <v>4.3478260869565215</v>
      </c>
      <c r="BH203" s="48">
        <v>0</v>
      </c>
      <c r="BI203" s="49">
        <v>0</v>
      </c>
      <c r="BJ203" s="48">
        <v>21</v>
      </c>
      <c r="BK203" s="49">
        <v>91.30434782608695</v>
      </c>
      <c r="BL203" s="48">
        <v>23</v>
      </c>
    </row>
    <row r="204" spans="1:64" ht="15">
      <c r="A204" s="64" t="s">
        <v>368</v>
      </c>
      <c r="B204" s="64" t="s">
        <v>368</v>
      </c>
      <c r="C204" s="65"/>
      <c r="D204" s="66"/>
      <c r="E204" s="67"/>
      <c r="F204" s="68"/>
      <c r="G204" s="65"/>
      <c r="H204" s="69"/>
      <c r="I204" s="70"/>
      <c r="J204" s="70"/>
      <c r="K204" s="34" t="s">
        <v>65</v>
      </c>
      <c r="L204" s="77">
        <v>270</v>
      </c>
      <c r="M204" s="77"/>
      <c r="N204" s="72"/>
      <c r="O204" s="79" t="s">
        <v>176</v>
      </c>
      <c r="P204" s="81">
        <v>43686.104375</v>
      </c>
      <c r="Q204" s="79" t="s">
        <v>642</v>
      </c>
      <c r="R204" s="84" t="s">
        <v>783</v>
      </c>
      <c r="S204" s="79" t="s">
        <v>866</v>
      </c>
      <c r="T204" s="79" t="s">
        <v>977</v>
      </c>
      <c r="U204" s="84" t="s">
        <v>1076</v>
      </c>
      <c r="V204" s="84" t="s">
        <v>1076</v>
      </c>
      <c r="W204" s="81">
        <v>43686.104375</v>
      </c>
      <c r="X204" s="84" t="s">
        <v>1486</v>
      </c>
      <c r="Y204" s="79"/>
      <c r="Z204" s="79"/>
      <c r="AA204" s="82" t="s">
        <v>1807</v>
      </c>
      <c r="AB204" s="79"/>
      <c r="AC204" s="79" t="b">
        <v>0</v>
      </c>
      <c r="AD204" s="79">
        <v>0</v>
      </c>
      <c r="AE204" s="82" t="s">
        <v>1938</v>
      </c>
      <c r="AF204" s="79" t="b">
        <v>0</v>
      </c>
      <c r="AG204" s="79" t="s">
        <v>1948</v>
      </c>
      <c r="AH204" s="79"/>
      <c r="AI204" s="82" t="s">
        <v>1938</v>
      </c>
      <c r="AJ204" s="79" t="b">
        <v>0</v>
      </c>
      <c r="AK204" s="79">
        <v>1</v>
      </c>
      <c r="AL204" s="82" t="s">
        <v>1938</v>
      </c>
      <c r="AM204" s="79" t="s">
        <v>1978</v>
      </c>
      <c r="AN204" s="79" t="b">
        <v>0</v>
      </c>
      <c r="AO204" s="82" t="s">
        <v>1807</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25</v>
      </c>
      <c r="BC204" s="78" t="str">
        <f>REPLACE(INDEX(GroupVertices[Group],MATCH(Edges25[[#This Row],[Vertex 2]],GroupVertices[Vertex],0)),1,1,"")</f>
        <v>25</v>
      </c>
      <c r="BD204" s="48">
        <v>1</v>
      </c>
      <c r="BE204" s="49">
        <v>3.125</v>
      </c>
      <c r="BF204" s="48">
        <v>0</v>
      </c>
      <c r="BG204" s="49">
        <v>0</v>
      </c>
      <c r="BH204" s="48">
        <v>0</v>
      </c>
      <c r="BI204" s="49">
        <v>0</v>
      </c>
      <c r="BJ204" s="48">
        <v>31</v>
      </c>
      <c r="BK204" s="49">
        <v>96.875</v>
      </c>
      <c r="BL204" s="48">
        <v>32</v>
      </c>
    </row>
    <row r="205" spans="1:64" ht="15">
      <c r="A205" s="64" t="s">
        <v>369</v>
      </c>
      <c r="B205" s="64" t="s">
        <v>368</v>
      </c>
      <c r="C205" s="65"/>
      <c r="D205" s="66"/>
      <c r="E205" s="67"/>
      <c r="F205" s="68"/>
      <c r="G205" s="65"/>
      <c r="H205" s="69"/>
      <c r="I205" s="70"/>
      <c r="J205" s="70"/>
      <c r="K205" s="34" t="s">
        <v>65</v>
      </c>
      <c r="L205" s="77">
        <v>271</v>
      </c>
      <c r="M205" s="77"/>
      <c r="N205" s="72"/>
      <c r="O205" s="79" t="s">
        <v>495</v>
      </c>
      <c r="P205" s="81">
        <v>43689.01395833334</v>
      </c>
      <c r="Q205" s="79" t="s">
        <v>593</v>
      </c>
      <c r="R205" s="79"/>
      <c r="S205" s="79"/>
      <c r="T205" s="79"/>
      <c r="U205" s="79"/>
      <c r="V205" s="84" t="s">
        <v>1239</v>
      </c>
      <c r="W205" s="81">
        <v>43689.01395833334</v>
      </c>
      <c r="X205" s="84" t="s">
        <v>1487</v>
      </c>
      <c r="Y205" s="79"/>
      <c r="Z205" s="79"/>
      <c r="AA205" s="82" t="s">
        <v>1808</v>
      </c>
      <c r="AB205" s="79"/>
      <c r="AC205" s="79" t="b">
        <v>0</v>
      </c>
      <c r="AD205" s="79">
        <v>0</v>
      </c>
      <c r="AE205" s="82" t="s">
        <v>1938</v>
      </c>
      <c r="AF205" s="79" t="b">
        <v>0</v>
      </c>
      <c r="AG205" s="79" t="s">
        <v>1948</v>
      </c>
      <c r="AH205" s="79"/>
      <c r="AI205" s="82" t="s">
        <v>1938</v>
      </c>
      <c r="AJ205" s="79" t="b">
        <v>0</v>
      </c>
      <c r="AK205" s="79">
        <v>2</v>
      </c>
      <c r="AL205" s="82" t="s">
        <v>1807</v>
      </c>
      <c r="AM205" s="79" t="s">
        <v>1959</v>
      </c>
      <c r="AN205" s="79" t="b">
        <v>0</v>
      </c>
      <c r="AO205" s="82" t="s">
        <v>1807</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25</v>
      </c>
      <c r="BC205" s="78" t="str">
        <f>REPLACE(INDEX(GroupVertices[Group],MATCH(Edges25[[#This Row],[Vertex 2]],GroupVertices[Vertex],0)),1,1,"")</f>
        <v>25</v>
      </c>
      <c r="BD205" s="48">
        <v>1</v>
      </c>
      <c r="BE205" s="49">
        <v>3.7037037037037037</v>
      </c>
      <c r="BF205" s="48">
        <v>0</v>
      </c>
      <c r="BG205" s="49">
        <v>0</v>
      </c>
      <c r="BH205" s="48">
        <v>0</v>
      </c>
      <c r="BI205" s="49">
        <v>0</v>
      </c>
      <c r="BJ205" s="48">
        <v>26</v>
      </c>
      <c r="BK205" s="49">
        <v>96.29629629629629</v>
      </c>
      <c r="BL205" s="48">
        <v>27</v>
      </c>
    </row>
    <row r="206" spans="1:64" ht="15">
      <c r="A206" s="64" t="s">
        <v>370</v>
      </c>
      <c r="B206" s="64" t="s">
        <v>477</v>
      </c>
      <c r="C206" s="65"/>
      <c r="D206" s="66"/>
      <c r="E206" s="67"/>
      <c r="F206" s="68"/>
      <c r="G206" s="65"/>
      <c r="H206" s="69"/>
      <c r="I206" s="70"/>
      <c r="J206" s="70"/>
      <c r="K206" s="34" t="s">
        <v>65</v>
      </c>
      <c r="L206" s="77">
        <v>272</v>
      </c>
      <c r="M206" s="77"/>
      <c r="N206" s="72"/>
      <c r="O206" s="79" t="s">
        <v>495</v>
      </c>
      <c r="P206" s="81">
        <v>43689.40935185185</v>
      </c>
      <c r="Q206" s="79" t="s">
        <v>643</v>
      </c>
      <c r="R206" s="79" t="s">
        <v>784</v>
      </c>
      <c r="S206" s="79" t="s">
        <v>867</v>
      </c>
      <c r="T206" s="79" t="s">
        <v>978</v>
      </c>
      <c r="U206" s="79"/>
      <c r="V206" s="84" t="s">
        <v>1240</v>
      </c>
      <c r="W206" s="81">
        <v>43689.40935185185</v>
      </c>
      <c r="X206" s="84" t="s">
        <v>1488</v>
      </c>
      <c r="Y206" s="79"/>
      <c r="Z206" s="79"/>
      <c r="AA206" s="82" t="s">
        <v>1809</v>
      </c>
      <c r="AB206" s="79"/>
      <c r="AC206" s="79" t="b">
        <v>0</v>
      </c>
      <c r="AD206" s="79">
        <v>3</v>
      </c>
      <c r="AE206" s="82" t="s">
        <v>1938</v>
      </c>
      <c r="AF206" s="79" t="b">
        <v>1</v>
      </c>
      <c r="AG206" s="79" t="s">
        <v>1948</v>
      </c>
      <c r="AH206" s="79"/>
      <c r="AI206" s="82" t="s">
        <v>1955</v>
      </c>
      <c r="AJ206" s="79" t="b">
        <v>0</v>
      </c>
      <c r="AK206" s="79">
        <v>0</v>
      </c>
      <c r="AL206" s="82" t="s">
        <v>1938</v>
      </c>
      <c r="AM206" s="79" t="s">
        <v>1959</v>
      </c>
      <c r="AN206" s="79" t="b">
        <v>0</v>
      </c>
      <c r="AO206" s="82" t="s">
        <v>1809</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24</v>
      </c>
      <c r="BC206" s="78" t="str">
        <f>REPLACE(INDEX(GroupVertices[Group],MATCH(Edges25[[#This Row],[Vertex 2]],GroupVertices[Vertex],0)),1,1,"")</f>
        <v>24</v>
      </c>
      <c r="BD206" s="48"/>
      <c r="BE206" s="49"/>
      <c r="BF206" s="48"/>
      <c r="BG206" s="49"/>
      <c r="BH206" s="48"/>
      <c r="BI206" s="49"/>
      <c r="BJ206" s="48"/>
      <c r="BK206" s="49"/>
      <c r="BL206" s="48"/>
    </row>
    <row r="207" spans="1:64" ht="15">
      <c r="A207" s="64" t="s">
        <v>371</v>
      </c>
      <c r="B207" s="64" t="s">
        <v>371</v>
      </c>
      <c r="C207" s="65"/>
      <c r="D207" s="66"/>
      <c r="E207" s="67"/>
      <c r="F207" s="68"/>
      <c r="G207" s="65"/>
      <c r="H207" s="69"/>
      <c r="I207" s="70"/>
      <c r="J207" s="70"/>
      <c r="K207" s="34" t="s">
        <v>65</v>
      </c>
      <c r="L207" s="77">
        <v>274</v>
      </c>
      <c r="M207" s="77"/>
      <c r="N207" s="72"/>
      <c r="O207" s="79" t="s">
        <v>176</v>
      </c>
      <c r="P207" s="81">
        <v>43689.48787037037</v>
      </c>
      <c r="Q207" s="79" t="s">
        <v>644</v>
      </c>
      <c r="R207" s="79"/>
      <c r="S207" s="79"/>
      <c r="T207" s="79" t="s">
        <v>979</v>
      </c>
      <c r="U207" s="79"/>
      <c r="V207" s="84" t="s">
        <v>1241</v>
      </c>
      <c r="W207" s="81">
        <v>43689.48787037037</v>
      </c>
      <c r="X207" s="84" t="s">
        <v>1489</v>
      </c>
      <c r="Y207" s="79"/>
      <c r="Z207" s="79"/>
      <c r="AA207" s="82" t="s">
        <v>1810</v>
      </c>
      <c r="AB207" s="79"/>
      <c r="AC207" s="79" t="b">
        <v>0</v>
      </c>
      <c r="AD207" s="79">
        <v>0</v>
      </c>
      <c r="AE207" s="82" t="s">
        <v>1938</v>
      </c>
      <c r="AF207" s="79" t="b">
        <v>0</v>
      </c>
      <c r="AG207" s="79" t="s">
        <v>1948</v>
      </c>
      <c r="AH207" s="79"/>
      <c r="AI207" s="82" t="s">
        <v>1938</v>
      </c>
      <c r="AJ207" s="79" t="b">
        <v>0</v>
      </c>
      <c r="AK207" s="79">
        <v>0</v>
      </c>
      <c r="AL207" s="82" t="s">
        <v>1938</v>
      </c>
      <c r="AM207" s="79" t="s">
        <v>1961</v>
      </c>
      <c r="AN207" s="79" t="b">
        <v>0</v>
      </c>
      <c r="AO207" s="82" t="s">
        <v>1810</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3</v>
      </c>
      <c r="BC207" s="78" t="str">
        <f>REPLACE(INDEX(GroupVertices[Group],MATCH(Edges25[[#This Row],[Vertex 2]],GroupVertices[Vertex],0)),1,1,"")</f>
        <v>3</v>
      </c>
      <c r="BD207" s="48">
        <v>2</v>
      </c>
      <c r="BE207" s="49">
        <v>11.764705882352942</v>
      </c>
      <c r="BF207" s="48">
        <v>0</v>
      </c>
      <c r="BG207" s="49">
        <v>0</v>
      </c>
      <c r="BH207" s="48">
        <v>0</v>
      </c>
      <c r="BI207" s="49">
        <v>0</v>
      </c>
      <c r="BJ207" s="48">
        <v>15</v>
      </c>
      <c r="BK207" s="49">
        <v>88.23529411764706</v>
      </c>
      <c r="BL207" s="48">
        <v>17</v>
      </c>
    </row>
    <row r="208" spans="1:64" ht="15">
      <c r="A208" s="64" t="s">
        <v>372</v>
      </c>
      <c r="B208" s="64" t="s">
        <v>479</v>
      </c>
      <c r="C208" s="65"/>
      <c r="D208" s="66"/>
      <c r="E208" s="67"/>
      <c r="F208" s="68"/>
      <c r="G208" s="65"/>
      <c r="H208" s="69"/>
      <c r="I208" s="70"/>
      <c r="J208" s="70"/>
      <c r="K208" s="34" t="s">
        <v>65</v>
      </c>
      <c r="L208" s="77">
        <v>275</v>
      </c>
      <c r="M208" s="77"/>
      <c r="N208" s="72"/>
      <c r="O208" s="79" t="s">
        <v>495</v>
      </c>
      <c r="P208" s="81">
        <v>43689.50262731482</v>
      </c>
      <c r="Q208" s="79" t="s">
        <v>645</v>
      </c>
      <c r="R208" s="79"/>
      <c r="S208" s="79"/>
      <c r="T208" s="79" t="s">
        <v>893</v>
      </c>
      <c r="U208" s="84" t="s">
        <v>1077</v>
      </c>
      <c r="V208" s="84" t="s">
        <v>1077</v>
      </c>
      <c r="W208" s="81">
        <v>43689.50262731482</v>
      </c>
      <c r="X208" s="84" t="s">
        <v>1490</v>
      </c>
      <c r="Y208" s="79"/>
      <c r="Z208" s="79"/>
      <c r="AA208" s="82" t="s">
        <v>1811</v>
      </c>
      <c r="AB208" s="79"/>
      <c r="AC208" s="79" t="b">
        <v>0</v>
      </c>
      <c r="AD208" s="79">
        <v>5</v>
      </c>
      <c r="AE208" s="82" t="s">
        <v>1938</v>
      </c>
      <c r="AF208" s="79" t="b">
        <v>0</v>
      </c>
      <c r="AG208" s="79" t="s">
        <v>1948</v>
      </c>
      <c r="AH208" s="79"/>
      <c r="AI208" s="82" t="s">
        <v>1938</v>
      </c>
      <c r="AJ208" s="79" t="b">
        <v>0</v>
      </c>
      <c r="AK208" s="79">
        <v>1</v>
      </c>
      <c r="AL208" s="82" t="s">
        <v>1938</v>
      </c>
      <c r="AM208" s="79" t="s">
        <v>1961</v>
      </c>
      <c r="AN208" s="79" t="b">
        <v>0</v>
      </c>
      <c r="AO208" s="82" t="s">
        <v>1811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9</v>
      </c>
      <c r="BC208" s="78" t="str">
        <f>REPLACE(INDEX(GroupVertices[Group],MATCH(Edges25[[#This Row],[Vertex 2]],GroupVertices[Vertex],0)),1,1,"")</f>
        <v>9</v>
      </c>
      <c r="BD208" s="48"/>
      <c r="BE208" s="49"/>
      <c r="BF208" s="48"/>
      <c r="BG208" s="49"/>
      <c r="BH208" s="48"/>
      <c r="BI208" s="49"/>
      <c r="BJ208" s="48"/>
      <c r="BK208" s="49"/>
      <c r="BL208" s="48"/>
    </row>
    <row r="209" spans="1:64" ht="15">
      <c r="A209" s="64" t="s">
        <v>373</v>
      </c>
      <c r="B209" s="64" t="s">
        <v>445</v>
      </c>
      <c r="C209" s="65"/>
      <c r="D209" s="66"/>
      <c r="E209" s="67"/>
      <c r="F209" s="68"/>
      <c r="G209" s="65"/>
      <c r="H209" s="69"/>
      <c r="I209" s="70"/>
      <c r="J209" s="70"/>
      <c r="K209" s="34" t="s">
        <v>65</v>
      </c>
      <c r="L209" s="77">
        <v>276</v>
      </c>
      <c r="M209" s="77"/>
      <c r="N209" s="72"/>
      <c r="O209" s="79" t="s">
        <v>495</v>
      </c>
      <c r="P209" s="81">
        <v>43684.54305555556</v>
      </c>
      <c r="Q209" s="79" t="s">
        <v>646</v>
      </c>
      <c r="R209" s="84" t="s">
        <v>785</v>
      </c>
      <c r="S209" s="79" t="s">
        <v>868</v>
      </c>
      <c r="T209" s="79" t="s">
        <v>980</v>
      </c>
      <c r="U209" s="79"/>
      <c r="V209" s="84" t="s">
        <v>1242</v>
      </c>
      <c r="W209" s="81">
        <v>43684.54305555556</v>
      </c>
      <c r="X209" s="84" t="s">
        <v>1491</v>
      </c>
      <c r="Y209" s="79"/>
      <c r="Z209" s="79"/>
      <c r="AA209" s="82" t="s">
        <v>1812</v>
      </c>
      <c r="AB209" s="79"/>
      <c r="AC209" s="79" t="b">
        <v>0</v>
      </c>
      <c r="AD209" s="79">
        <v>1</v>
      </c>
      <c r="AE209" s="82" t="s">
        <v>1938</v>
      </c>
      <c r="AF209" s="79" t="b">
        <v>0</v>
      </c>
      <c r="AG209" s="79" t="s">
        <v>1948</v>
      </c>
      <c r="AH209" s="79"/>
      <c r="AI209" s="82" t="s">
        <v>1938</v>
      </c>
      <c r="AJ209" s="79" t="b">
        <v>0</v>
      </c>
      <c r="AK209" s="79">
        <v>0</v>
      </c>
      <c r="AL209" s="82" t="s">
        <v>1938</v>
      </c>
      <c r="AM209" s="79" t="s">
        <v>1959</v>
      </c>
      <c r="AN209" s="79" t="b">
        <v>0</v>
      </c>
      <c r="AO209" s="82" t="s">
        <v>1812</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5</v>
      </c>
      <c r="BC209" s="78" t="str">
        <f>REPLACE(INDEX(GroupVertices[Group],MATCH(Edges25[[#This Row],[Vertex 2]],GroupVertices[Vertex],0)),1,1,"")</f>
        <v>5</v>
      </c>
      <c r="BD209" s="48">
        <v>0</v>
      </c>
      <c r="BE209" s="49">
        <v>0</v>
      </c>
      <c r="BF209" s="48">
        <v>0</v>
      </c>
      <c r="BG209" s="49">
        <v>0</v>
      </c>
      <c r="BH209" s="48">
        <v>0</v>
      </c>
      <c r="BI209" s="49">
        <v>0</v>
      </c>
      <c r="BJ209" s="48">
        <v>26</v>
      </c>
      <c r="BK209" s="49">
        <v>100</v>
      </c>
      <c r="BL209" s="48">
        <v>26</v>
      </c>
    </row>
    <row r="210" spans="1:64" ht="15">
      <c r="A210" s="64" t="s">
        <v>374</v>
      </c>
      <c r="B210" s="64" t="s">
        <v>480</v>
      </c>
      <c r="C210" s="65"/>
      <c r="D210" s="66"/>
      <c r="E210" s="67"/>
      <c r="F210" s="68"/>
      <c r="G210" s="65"/>
      <c r="H210" s="69"/>
      <c r="I210" s="70"/>
      <c r="J210" s="70"/>
      <c r="K210" s="34" t="s">
        <v>65</v>
      </c>
      <c r="L210" s="77">
        <v>278</v>
      </c>
      <c r="M210" s="77"/>
      <c r="N210" s="72"/>
      <c r="O210" s="79" t="s">
        <v>495</v>
      </c>
      <c r="P210" s="81">
        <v>43689.54133101852</v>
      </c>
      <c r="Q210" s="79" t="s">
        <v>647</v>
      </c>
      <c r="R210" s="79"/>
      <c r="S210" s="79"/>
      <c r="T210" s="79" t="s">
        <v>893</v>
      </c>
      <c r="U210" s="79"/>
      <c r="V210" s="84" t="s">
        <v>1243</v>
      </c>
      <c r="W210" s="81">
        <v>43689.54133101852</v>
      </c>
      <c r="X210" s="84" t="s">
        <v>1492</v>
      </c>
      <c r="Y210" s="79"/>
      <c r="Z210" s="79"/>
      <c r="AA210" s="82" t="s">
        <v>1813</v>
      </c>
      <c r="AB210" s="79"/>
      <c r="AC210" s="79" t="b">
        <v>0</v>
      </c>
      <c r="AD210" s="79">
        <v>0</v>
      </c>
      <c r="AE210" s="82" t="s">
        <v>1938</v>
      </c>
      <c r="AF210" s="79" t="b">
        <v>0</v>
      </c>
      <c r="AG210" s="79" t="s">
        <v>1948</v>
      </c>
      <c r="AH210" s="79"/>
      <c r="AI210" s="82" t="s">
        <v>1938</v>
      </c>
      <c r="AJ210" s="79" t="b">
        <v>0</v>
      </c>
      <c r="AK210" s="79">
        <v>1</v>
      </c>
      <c r="AL210" s="82" t="s">
        <v>1811</v>
      </c>
      <c r="AM210" s="79" t="s">
        <v>1959</v>
      </c>
      <c r="AN210" s="79" t="b">
        <v>0</v>
      </c>
      <c r="AO210" s="82" t="s">
        <v>1811</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9</v>
      </c>
      <c r="BC210" s="78" t="str">
        <f>REPLACE(INDEX(GroupVertices[Group],MATCH(Edges25[[#This Row],[Vertex 2]],GroupVertices[Vertex],0)),1,1,"")</f>
        <v>9</v>
      </c>
      <c r="BD210" s="48">
        <v>1</v>
      </c>
      <c r="BE210" s="49">
        <v>5.882352941176471</v>
      </c>
      <c r="BF210" s="48">
        <v>0</v>
      </c>
      <c r="BG210" s="49">
        <v>0</v>
      </c>
      <c r="BH210" s="48">
        <v>0</v>
      </c>
      <c r="BI210" s="49">
        <v>0</v>
      </c>
      <c r="BJ210" s="48">
        <v>16</v>
      </c>
      <c r="BK210" s="49">
        <v>94.11764705882354</v>
      </c>
      <c r="BL210" s="48">
        <v>17</v>
      </c>
    </row>
    <row r="211" spans="1:64" ht="15">
      <c r="A211" s="64" t="s">
        <v>375</v>
      </c>
      <c r="B211" s="64" t="s">
        <v>389</v>
      </c>
      <c r="C211" s="65"/>
      <c r="D211" s="66"/>
      <c r="E211" s="67"/>
      <c r="F211" s="68"/>
      <c r="G211" s="65"/>
      <c r="H211" s="69"/>
      <c r="I211" s="70"/>
      <c r="J211" s="70"/>
      <c r="K211" s="34" t="s">
        <v>65</v>
      </c>
      <c r="L211" s="77">
        <v>280</v>
      </c>
      <c r="M211" s="77"/>
      <c r="N211" s="72"/>
      <c r="O211" s="79" t="s">
        <v>495</v>
      </c>
      <c r="P211" s="81">
        <v>43689.546273148146</v>
      </c>
      <c r="Q211" s="79" t="s">
        <v>648</v>
      </c>
      <c r="R211" s="79"/>
      <c r="S211" s="79"/>
      <c r="T211" s="79"/>
      <c r="U211" s="79"/>
      <c r="V211" s="84" t="s">
        <v>1244</v>
      </c>
      <c r="W211" s="81">
        <v>43689.546273148146</v>
      </c>
      <c r="X211" s="84" t="s">
        <v>1493</v>
      </c>
      <c r="Y211" s="79"/>
      <c r="Z211" s="79"/>
      <c r="AA211" s="82" t="s">
        <v>1814</v>
      </c>
      <c r="AB211" s="79"/>
      <c r="AC211" s="79" t="b">
        <v>0</v>
      </c>
      <c r="AD211" s="79">
        <v>0</v>
      </c>
      <c r="AE211" s="82" t="s">
        <v>1938</v>
      </c>
      <c r="AF211" s="79" t="b">
        <v>0</v>
      </c>
      <c r="AG211" s="79" t="s">
        <v>1948</v>
      </c>
      <c r="AH211" s="79"/>
      <c r="AI211" s="82" t="s">
        <v>1938</v>
      </c>
      <c r="AJ211" s="79" t="b">
        <v>0</v>
      </c>
      <c r="AK211" s="79">
        <v>2</v>
      </c>
      <c r="AL211" s="82" t="s">
        <v>1829</v>
      </c>
      <c r="AM211" s="79" t="s">
        <v>1961</v>
      </c>
      <c r="AN211" s="79" t="b">
        <v>0</v>
      </c>
      <c r="AO211" s="82" t="s">
        <v>1829</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5</v>
      </c>
      <c r="BC211" s="78" t="str">
        <f>REPLACE(INDEX(GroupVertices[Group],MATCH(Edges25[[#This Row],[Vertex 2]],GroupVertices[Vertex],0)),1,1,"")</f>
        <v>5</v>
      </c>
      <c r="BD211" s="48"/>
      <c r="BE211" s="49"/>
      <c r="BF211" s="48"/>
      <c r="BG211" s="49"/>
      <c r="BH211" s="48"/>
      <c r="BI211" s="49"/>
      <c r="BJ211" s="48"/>
      <c r="BK211" s="49"/>
      <c r="BL211" s="48"/>
    </row>
    <row r="212" spans="1:64" ht="15">
      <c r="A212" s="64" t="s">
        <v>376</v>
      </c>
      <c r="B212" s="64" t="s">
        <v>376</v>
      </c>
      <c r="C212" s="65"/>
      <c r="D212" s="66"/>
      <c r="E212" s="67"/>
      <c r="F212" s="68"/>
      <c r="G212" s="65"/>
      <c r="H212" s="69"/>
      <c r="I212" s="70"/>
      <c r="J212" s="70"/>
      <c r="K212" s="34" t="s">
        <v>65</v>
      </c>
      <c r="L212" s="77">
        <v>283</v>
      </c>
      <c r="M212" s="77"/>
      <c r="N212" s="72"/>
      <c r="O212" s="79" t="s">
        <v>176</v>
      </c>
      <c r="P212" s="81">
        <v>43689.55155092593</v>
      </c>
      <c r="Q212" s="79" t="s">
        <v>649</v>
      </c>
      <c r="R212" s="84" t="s">
        <v>786</v>
      </c>
      <c r="S212" s="79" t="s">
        <v>837</v>
      </c>
      <c r="T212" s="79" t="s">
        <v>981</v>
      </c>
      <c r="U212" s="79"/>
      <c r="V212" s="84" t="s">
        <v>1245</v>
      </c>
      <c r="W212" s="81">
        <v>43689.55155092593</v>
      </c>
      <c r="X212" s="84" t="s">
        <v>1494</v>
      </c>
      <c r="Y212" s="79"/>
      <c r="Z212" s="79"/>
      <c r="AA212" s="82" t="s">
        <v>1815</v>
      </c>
      <c r="AB212" s="79"/>
      <c r="AC212" s="79" t="b">
        <v>0</v>
      </c>
      <c r="AD212" s="79">
        <v>0</v>
      </c>
      <c r="AE212" s="82" t="s">
        <v>1938</v>
      </c>
      <c r="AF212" s="79" t="b">
        <v>0</v>
      </c>
      <c r="AG212" s="79" t="s">
        <v>1948</v>
      </c>
      <c r="AH212" s="79"/>
      <c r="AI212" s="82" t="s">
        <v>1938</v>
      </c>
      <c r="AJ212" s="79" t="b">
        <v>0</v>
      </c>
      <c r="AK212" s="79">
        <v>0</v>
      </c>
      <c r="AL212" s="82" t="s">
        <v>1938</v>
      </c>
      <c r="AM212" s="79" t="s">
        <v>1967</v>
      </c>
      <c r="AN212" s="79" t="b">
        <v>0</v>
      </c>
      <c r="AO212" s="82" t="s">
        <v>1815</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3</v>
      </c>
      <c r="BC212" s="78" t="str">
        <f>REPLACE(INDEX(GroupVertices[Group],MATCH(Edges25[[#This Row],[Vertex 2]],GroupVertices[Vertex],0)),1,1,"")</f>
        <v>3</v>
      </c>
      <c r="BD212" s="48">
        <v>2</v>
      </c>
      <c r="BE212" s="49">
        <v>7.6923076923076925</v>
      </c>
      <c r="BF212" s="48">
        <v>0</v>
      </c>
      <c r="BG212" s="49">
        <v>0</v>
      </c>
      <c r="BH212" s="48">
        <v>0</v>
      </c>
      <c r="BI212" s="49">
        <v>0</v>
      </c>
      <c r="BJ212" s="48">
        <v>24</v>
      </c>
      <c r="BK212" s="49">
        <v>92.3076923076923</v>
      </c>
      <c r="BL212" s="48">
        <v>26</v>
      </c>
    </row>
    <row r="213" spans="1:64" ht="15">
      <c r="A213" s="64" t="s">
        <v>377</v>
      </c>
      <c r="B213" s="64" t="s">
        <v>480</v>
      </c>
      <c r="C213" s="65"/>
      <c r="D213" s="66"/>
      <c r="E213" s="67"/>
      <c r="F213" s="68"/>
      <c r="G213" s="65"/>
      <c r="H213" s="69"/>
      <c r="I213" s="70"/>
      <c r="J213" s="70"/>
      <c r="K213" s="34" t="s">
        <v>65</v>
      </c>
      <c r="L213" s="77">
        <v>285</v>
      </c>
      <c r="M213" s="77"/>
      <c r="N213" s="72"/>
      <c r="O213" s="79" t="s">
        <v>495</v>
      </c>
      <c r="P213" s="81">
        <v>43689.558854166666</v>
      </c>
      <c r="Q213" s="79" t="s">
        <v>647</v>
      </c>
      <c r="R213" s="79"/>
      <c r="S213" s="79"/>
      <c r="T213" s="79" t="s">
        <v>893</v>
      </c>
      <c r="U213" s="79"/>
      <c r="V213" s="84" t="s">
        <v>1246</v>
      </c>
      <c r="W213" s="81">
        <v>43689.558854166666</v>
      </c>
      <c r="X213" s="84" t="s">
        <v>1495</v>
      </c>
      <c r="Y213" s="79"/>
      <c r="Z213" s="79"/>
      <c r="AA213" s="82" t="s">
        <v>1816</v>
      </c>
      <c r="AB213" s="79"/>
      <c r="AC213" s="79" t="b">
        <v>0</v>
      </c>
      <c r="AD213" s="79">
        <v>0</v>
      </c>
      <c r="AE213" s="82" t="s">
        <v>1938</v>
      </c>
      <c r="AF213" s="79" t="b">
        <v>0</v>
      </c>
      <c r="AG213" s="79" t="s">
        <v>1948</v>
      </c>
      <c r="AH213" s="79"/>
      <c r="AI213" s="82" t="s">
        <v>1938</v>
      </c>
      <c r="AJ213" s="79" t="b">
        <v>0</v>
      </c>
      <c r="AK213" s="79">
        <v>2</v>
      </c>
      <c r="AL213" s="82" t="s">
        <v>1811</v>
      </c>
      <c r="AM213" s="79" t="s">
        <v>1963</v>
      </c>
      <c r="AN213" s="79" t="b">
        <v>0</v>
      </c>
      <c r="AO213" s="82" t="s">
        <v>1811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9</v>
      </c>
      <c r="BC213" s="78" t="str">
        <f>REPLACE(INDEX(GroupVertices[Group],MATCH(Edges25[[#This Row],[Vertex 2]],GroupVertices[Vertex],0)),1,1,"")</f>
        <v>9</v>
      </c>
      <c r="BD213" s="48"/>
      <c r="BE213" s="49"/>
      <c r="BF213" s="48"/>
      <c r="BG213" s="49"/>
      <c r="BH213" s="48"/>
      <c r="BI213" s="49"/>
      <c r="BJ213" s="48"/>
      <c r="BK213" s="49"/>
      <c r="BL213" s="48"/>
    </row>
    <row r="214" spans="1:64" ht="15">
      <c r="A214" s="64" t="s">
        <v>378</v>
      </c>
      <c r="B214" s="64" t="s">
        <v>329</v>
      </c>
      <c r="C214" s="65"/>
      <c r="D214" s="66"/>
      <c r="E214" s="67"/>
      <c r="F214" s="68"/>
      <c r="G214" s="65"/>
      <c r="H214" s="69"/>
      <c r="I214" s="70"/>
      <c r="J214" s="70"/>
      <c r="K214" s="34" t="s">
        <v>65</v>
      </c>
      <c r="L214" s="77">
        <v>288</v>
      </c>
      <c r="M214" s="77"/>
      <c r="N214" s="72"/>
      <c r="O214" s="79" t="s">
        <v>495</v>
      </c>
      <c r="P214" s="81">
        <v>43689.579247685186</v>
      </c>
      <c r="Q214" s="79" t="s">
        <v>580</v>
      </c>
      <c r="R214" s="79"/>
      <c r="S214" s="79"/>
      <c r="T214" s="79"/>
      <c r="U214" s="79"/>
      <c r="V214" s="84" t="s">
        <v>1247</v>
      </c>
      <c r="W214" s="81">
        <v>43689.579247685186</v>
      </c>
      <c r="X214" s="84" t="s">
        <v>1496</v>
      </c>
      <c r="Y214" s="79"/>
      <c r="Z214" s="79"/>
      <c r="AA214" s="82" t="s">
        <v>1817</v>
      </c>
      <c r="AB214" s="79"/>
      <c r="AC214" s="79" t="b">
        <v>0</v>
      </c>
      <c r="AD214" s="79">
        <v>0</v>
      </c>
      <c r="AE214" s="82" t="s">
        <v>1938</v>
      </c>
      <c r="AF214" s="79" t="b">
        <v>0</v>
      </c>
      <c r="AG214" s="79" t="s">
        <v>1948</v>
      </c>
      <c r="AH214" s="79"/>
      <c r="AI214" s="82" t="s">
        <v>1938</v>
      </c>
      <c r="AJ214" s="79" t="b">
        <v>0</v>
      </c>
      <c r="AK214" s="79">
        <v>7</v>
      </c>
      <c r="AL214" s="82" t="s">
        <v>1868</v>
      </c>
      <c r="AM214" s="79" t="s">
        <v>1959</v>
      </c>
      <c r="AN214" s="79" t="b">
        <v>0</v>
      </c>
      <c r="AO214" s="82" t="s">
        <v>1868</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379</v>
      </c>
      <c r="B215" s="64" t="s">
        <v>389</v>
      </c>
      <c r="C215" s="65"/>
      <c r="D215" s="66"/>
      <c r="E215" s="67"/>
      <c r="F215" s="68"/>
      <c r="G215" s="65"/>
      <c r="H215" s="69"/>
      <c r="I215" s="70"/>
      <c r="J215" s="70"/>
      <c r="K215" s="34" t="s">
        <v>65</v>
      </c>
      <c r="L215" s="77">
        <v>290</v>
      </c>
      <c r="M215" s="77"/>
      <c r="N215" s="72"/>
      <c r="O215" s="79" t="s">
        <v>495</v>
      </c>
      <c r="P215" s="81">
        <v>43689.58016203704</v>
      </c>
      <c r="Q215" s="79" t="s">
        <v>648</v>
      </c>
      <c r="R215" s="79"/>
      <c r="S215" s="79"/>
      <c r="T215" s="79"/>
      <c r="U215" s="79"/>
      <c r="V215" s="84" t="s">
        <v>1248</v>
      </c>
      <c r="W215" s="81">
        <v>43689.58016203704</v>
      </c>
      <c r="X215" s="84" t="s">
        <v>1497</v>
      </c>
      <c r="Y215" s="79"/>
      <c r="Z215" s="79"/>
      <c r="AA215" s="82" t="s">
        <v>1818</v>
      </c>
      <c r="AB215" s="79"/>
      <c r="AC215" s="79" t="b">
        <v>0</v>
      </c>
      <c r="AD215" s="79">
        <v>0</v>
      </c>
      <c r="AE215" s="82" t="s">
        <v>1938</v>
      </c>
      <c r="AF215" s="79" t="b">
        <v>0</v>
      </c>
      <c r="AG215" s="79" t="s">
        <v>1948</v>
      </c>
      <c r="AH215" s="79"/>
      <c r="AI215" s="82" t="s">
        <v>1938</v>
      </c>
      <c r="AJ215" s="79" t="b">
        <v>0</v>
      </c>
      <c r="AK215" s="79">
        <v>9</v>
      </c>
      <c r="AL215" s="82" t="s">
        <v>1829</v>
      </c>
      <c r="AM215" s="79" t="s">
        <v>1961</v>
      </c>
      <c r="AN215" s="79" t="b">
        <v>0</v>
      </c>
      <c r="AO215" s="82" t="s">
        <v>1829</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5</v>
      </c>
      <c r="BC215" s="78" t="str">
        <f>REPLACE(INDEX(GroupVertices[Group],MATCH(Edges25[[#This Row],[Vertex 2]],GroupVertices[Vertex],0)),1,1,"")</f>
        <v>5</v>
      </c>
      <c r="BD215" s="48"/>
      <c r="BE215" s="49"/>
      <c r="BF215" s="48"/>
      <c r="BG215" s="49"/>
      <c r="BH215" s="48"/>
      <c r="BI215" s="49"/>
      <c r="BJ215" s="48"/>
      <c r="BK215" s="49"/>
      <c r="BL215" s="48"/>
    </row>
    <row r="216" spans="1:64" ht="15">
      <c r="A216" s="64" t="s">
        <v>380</v>
      </c>
      <c r="B216" s="64" t="s">
        <v>382</v>
      </c>
      <c r="C216" s="65"/>
      <c r="D216" s="66"/>
      <c r="E216" s="67"/>
      <c r="F216" s="68"/>
      <c r="G216" s="65"/>
      <c r="H216" s="69"/>
      <c r="I216" s="70"/>
      <c r="J216" s="70"/>
      <c r="K216" s="34" t="s">
        <v>65</v>
      </c>
      <c r="L216" s="77">
        <v>293</v>
      </c>
      <c r="M216" s="77"/>
      <c r="N216" s="72"/>
      <c r="O216" s="79" t="s">
        <v>495</v>
      </c>
      <c r="P216" s="81">
        <v>43689.58640046296</v>
      </c>
      <c r="Q216" s="79" t="s">
        <v>650</v>
      </c>
      <c r="R216" s="79"/>
      <c r="S216" s="79"/>
      <c r="T216" s="79"/>
      <c r="U216" s="79"/>
      <c r="V216" s="84" t="s">
        <v>1249</v>
      </c>
      <c r="W216" s="81">
        <v>43689.58640046296</v>
      </c>
      <c r="X216" s="84" t="s">
        <v>1498</v>
      </c>
      <c r="Y216" s="79"/>
      <c r="Z216" s="79"/>
      <c r="AA216" s="82" t="s">
        <v>1819</v>
      </c>
      <c r="AB216" s="79"/>
      <c r="AC216" s="79" t="b">
        <v>0</v>
      </c>
      <c r="AD216" s="79">
        <v>0</v>
      </c>
      <c r="AE216" s="82" t="s">
        <v>1938</v>
      </c>
      <c r="AF216" s="79" t="b">
        <v>0</v>
      </c>
      <c r="AG216" s="79" t="s">
        <v>1949</v>
      </c>
      <c r="AH216" s="79"/>
      <c r="AI216" s="82" t="s">
        <v>1938</v>
      </c>
      <c r="AJ216" s="79" t="b">
        <v>0</v>
      </c>
      <c r="AK216" s="79">
        <v>1</v>
      </c>
      <c r="AL216" s="82" t="s">
        <v>1822</v>
      </c>
      <c r="AM216" s="79" t="s">
        <v>1959</v>
      </c>
      <c r="AN216" s="79" t="b">
        <v>0</v>
      </c>
      <c r="AO216" s="82" t="s">
        <v>1822</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23</v>
      </c>
      <c r="BC216" s="78" t="str">
        <f>REPLACE(INDEX(GroupVertices[Group],MATCH(Edges25[[#This Row],[Vertex 2]],GroupVertices[Vertex],0)),1,1,"")</f>
        <v>23</v>
      </c>
      <c r="BD216" s="48">
        <v>0</v>
      </c>
      <c r="BE216" s="49">
        <v>0</v>
      </c>
      <c r="BF216" s="48">
        <v>0</v>
      </c>
      <c r="BG216" s="49">
        <v>0</v>
      </c>
      <c r="BH216" s="48">
        <v>0</v>
      </c>
      <c r="BI216" s="49">
        <v>0</v>
      </c>
      <c r="BJ216" s="48">
        <v>20</v>
      </c>
      <c r="BK216" s="49">
        <v>100</v>
      </c>
      <c r="BL216" s="48">
        <v>20</v>
      </c>
    </row>
    <row r="217" spans="1:64" ht="15">
      <c r="A217" s="64" t="s">
        <v>381</v>
      </c>
      <c r="B217" s="64" t="s">
        <v>389</v>
      </c>
      <c r="C217" s="65"/>
      <c r="D217" s="66"/>
      <c r="E217" s="67"/>
      <c r="F217" s="68"/>
      <c r="G217" s="65"/>
      <c r="H217" s="69"/>
      <c r="I217" s="70"/>
      <c r="J217" s="70"/>
      <c r="K217" s="34" t="s">
        <v>65</v>
      </c>
      <c r="L217" s="77">
        <v>294</v>
      </c>
      <c r="M217" s="77"/>
      <c r="N217" s="72"/>
      <c r="O217" s="79" t="s">
        <v>495</v>
      </c>
      <c r="P217" s="81">
        <v>43689.58935185185</v>
      </c>
      <c r="Q217" s="79" t="s">
        <v>648</v>
      </c>
      <c r="R217" s="79"/>
      <c r="S217" s="79"/>
      <c r="T217" s="79"/>
      <c r="U217" s="79"/>
      <c r="V217" s="84" t="s">
        <v>1250</v>
      </c>
      <c r="W217" s="81">
        <v>43689.58935185185</v>
      </c>
      <c r="X217" s="84" t="s">
        <v>1499</v>
      </c>
      <c r="Y217" s="79"/>
      <c r="Z217" s="79"/>
      <c r="AA217" s="82" t="s">
        <v>1820</v>
      </c>
      <c r="AB217" s="79"/>
      <c r="AC217" s="79" t="b">
        <v>0</v>
      </c>
      <c r="AD217" s="79">
        <v>0</v>
      </c>
      <c r="AE217" s="82" t="s">
        <v>1938</v>
      </c>
      <c r="AF217" s="79" t="b">
        <v>0</v>
      </c>
      <c r="AG217" s="79" t="s">
        <v>1948</v>
      </c>
      <c r="AH217" s="79"/>
      <c r="AI217" s="82" t="s">
        <v>1938</v>
      </c>
      <c r="AJ217" s="79" t="b">
        <v>0</v>
      </c>
      <c r="AK217" s="79">
        <v>9</v>
      </c>
      <c r="AL217" s="82" t="s">
        <v>1829</v>
      </c>
      <c r="AM217" s="79" t="s">
        <v>1961</v>
      </c>
      <c r="AN217" s="79" t="b">
        <v>0</v>
      </c>
      <c r="AO217" s="82" t="s">
        <v>1829</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5</v>
      </c>
      <c r="BC217" s="78" t="str">
        <f>REPLACE(INDEX(GroupVertices[Group],MATCH(Edges25[[#This Row],[Vertex 2]],GroupVertices[Vertex],0)),1,1,"")</f>
        <v>5</v>
      </c>
      <c r="BD217" s="48"/>
      <c r="BE217" s="49"/>
      <c r="BF217" s="48"/>
      <c r="BG217" s="49"/>
      <c r="BH217" s="48"/>
      <c r="BI217" s="49"/>
      <c r="BJ217" s="48"/>
      <c r="BK217" s="49"/>
      <c r="BL217" s="48"/>
    </row>
    <row r="218" spans="1:64" ht="15">
      <c r="A218" s="64" t="s">
        <v>382</v>
      </c>
      <c r="B218" s="64" t="s">
        <v>382</v>
      </c>
      <c r="C218" s="65"/>
      <c r="D218" s="66"/>
      <c r="E218" s="67"/>
      <c r="F218" s="68"/>
      <c r="G218" s="65"/>
      <c r="H218" s="69"/>
      <c r="I218" s="70"/>
      <c r="J218" s="70"/>
      <c r="K218" s="34" t="s">
        <v>65</v>
      </c>
      <c r="L218" s="77">
        <v>297</v>
      </c>
      <c r="M218" s="77"/>
      <c r="N218" s="72"/>
      <c r="O218" s="79" t="s">
        <v>176</v>
      </c>
      <c r="P218" s="81">
        <v>43689.34005787037</v>
      </c>
      <c r="Q218" s="79" t="s">
        <v>651</v>
      </c>
      <c r="R218" s="79"/>
      <c r="S218" s="79"/>
      <c r="T218" s="79" t="s">
        <v>982</v>
      </c>
      <c r="U218" s="84" t="s">
        <v>1078</v>
      </c>
      <c r="V218" s="84" t="s">
        <v>1078</v>
      </c>
      <c r="W218" s="81">
        <v>43689.34005787037</v>
      </c>
      <c r="X218" s="84" t="s">
        <v>1500</v>
      </c>
      <c r="Y218" s="79"/>
      <c r="Z218" s="79"/>
      <c r="AA218" s="82" t="s">
        <v>1821</v>
      </c>
      <c r="AB218" s="79"/>
      <c r="AC218" s="79" t="b">
        <v>0</v>
      </c>
      <c r="AD218" s="79">
        <v>1</v>
      </c>
      <c r="AE218" s="82" t="s">
        <v>1938</v>
      </c>
      <c r="AF218" s="79" t="b">
        <v>0</v>
      </c>
      <c r="AG218" s="79" t="s">
        <v>1948</v>
      </c>
      <c r="AH218" s="79"/>
      <c r="AI218" s="82" t="s">
        <v>1938</v>
      </c>
      <c r="AJ218" s="79" t="b">
        <v>0</v>
      </c>
      <c r="AK218" s="79">
        <v>0</v>
      </c>
      <c r="AL218" s="82" t="s">
        <v>1938</v>
      </c>
      <c r="AM218" s="79" t="s">
        <v>1959</v>
      </c>
      <c r="AN218" s="79" t="b">
        <v>0</v>
      </c>
      <c r="AO218" s="82" t="s">
        <v>1821</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23</v>
      </c>
      <c r="BC218" s="78" t="str">
        <f>REPLACE(INDEX(GroupVertices[Group],MATCH(Edges25[[#This Row],[Vertex 2]],GroupVertices[Vertex],0)),1,1,"")</f>
        <v>23</v>
      </c>
      <c r="BD218" s="48">
        <v>1</v>
      </c>
      <c r="BE218" s="49">
        <v>2.2222222222222223</v>
      </c>
      <c r="BF218" s="48">
        <v>0</v>
      </c>
      <c r="BG218" s="49">
        <v>0</v>
      </c>
      <c r="BH218" s="48">
        <v>0</v>
      </c>
      <c r="BI218" s="49">
        <v>0</v>
      </c>
      <c r="BJ218" s="48">
        <v>44</v>
      </c>
      <c r="BK218" s="49">
        <v>97.77777777777777</v>
      </c>
      <c r="BL218" s="48">
        <v>45</v>
      </c>
    </row>
    <row r="219" spans="1:64" ht="15">
      <c r="A219" s="64" t="s">
        <v>382</v>
      </c>
      <c r="B219" s="64" t="s">
        <v>382</v>
      </c>
      <c r="C219" s="65"/>
      <c r="D219" s="66"/>
      <c r="E219" s="67"/>
      <c r="F219" s="68"/>
      <c r="G219" s="65"/>
      <c r="H219" s="69"/>
      <c r="I219" s="70"/>
      <c r="J219" s="70"/>
      <c r="K219" s="34" t="s">
        <v>65</v>
      </c>
      <c r="L219" s="77">
        <v>298</v>
      </c>
      <c r="M219" s="77"/>
      <c r="N219" s="72"/>
      <c r="O219" s="79" t="s">
        <v>176</v>
      </c>
      <c r="P219" s="81">
        <v>43689.515023148146</v>
      </c>
      <c r="Q219" s="79" t="s">
        <v>652</v>
      </c>
      <c r="R219" s="84" t="s">
        <v>787</v>
      </c>
      <c r="S219" s="79" t="s">
        <v>869</v>
      </c>
      <c r="T219" s="79" t="s">
        <v>983</v>
      </c>
      <c r="U219" s="84" t="s">
        <v>1079</v>
      </c>
      <c r="V219" s="84" t="s">
        <v>1079</v>
      </c>
      <c r="W219" s="81">
        <v>43689.515023148146</v>
      </c>
      <c r="X219" s="84" t="s">
        <v>1501</v>
      </c>
      <c r="Y219" s="79"/>
      <c r="Z219" s="79"/>
      <c r="AA219" s="82" t="s">
        <v>1822</v>
      </c>
      <c r="AB219" s="79"/>
      <c r="AC219" s="79" t="b">
        <v>0</v>
      </c>
      <c r="AD219" s="79">
        <v>0</v>
      </c>
      <c r="AE219" s="82" t="s">
        <v>1938</v>
      </c>
      <c r="AF219" s="79" t="b">
        <v>0</v>
      </c>
      <c r="AG219" s="79" t="s">
        <v>1949</v>
      </c>
      <c r="AH219" s="79"/>
      <c r="AI219" s="82" t="s">
        <v>1938</v>
      </c>
      <c r="AJ219" s="79" t="b">
        <v>0</v>
      </c>
      <c r="AK219" s="79">
        <v>0</v>
      </c>
      <c r="AL219" s="82" t="s">
        <v>1938</v>
      </c>
      <c r="AM219" s="79" t="s">
        <v>1959</v>
      </c>
      <c r="AN219" s="79" t="b">
        <v>0</v>
      </c>
      <c r="AO219" s="82" t="s">
        <v>1822</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23</v>
      </c>
      <c r="BC219" s="78" t="str">
        <f>REPLACE(INDEX(GroupVertices[Group],MATCH(Edges25[[#This Row],[Vertex 2]],GroupVertices[Vertex],0)),1,1,"")</f>
        <v>23</v>
      </c>
      <c r="BD219" s="48">
        <v>0</v>
      </c>
      <c r="BE219" s="49">
        <v>0</v>
      </c>
      <c r="BF219" s="48">
        <v>0</v>
      </c>
      <c r="BG219" s="49">
        <v>0</v>
      </c>
      <c r="BH219" s="48">
        <v>0</v>
      </c>
      <c r="BI219" s="49">
        <v>0</v>
      </c>
      <c r="BJ219" s="48">
        <v>34</v>
      </c>
      <c r="BK219" s="49">
        <v>100</v>
      </c>
      <c r="BL219" s="48">
        <v>34</v>
      </c>
    </row>
    <row r="220" spans="1:64" ht="15">
      <c r="A220" s="64" t="s">
        <v>383</v>
      </c>
      <c r="B220" s="64" t="s">
        <v>382</v>
      </c>
      <c r="C220" s="65"/>
      <c r="D220" s="66"/>
      <c r="E220" s="67"/>
      <c r="F220" s="68"/>
      <c r="G220" s="65"/>
      <c r="H220" s="69"/>
      <c r="I220" s="70"/>
      <c r="J220" s="70"/>
      <c r="K220" s="34" t="s">
        <v>65</v>
      </c>
      <c r="L220" s="77">
        <v>299</v>
      </c>
      <c r="M220" s="77"/>
      <c r="N220" s="72"/>
      <c r="O220" s="79" t="s">
        <v>495</v>
      </c>
      <c r="P220" s="81">
        <v>43689.62021990741</v>
      </c>
      <c r="Q220" s="79" t="s">
        <v>653</v>
      </c>
      <c r="R220" s="79"/>
      <c r="S220" s="79"/>
      <c r="T220" s="79"/>
      <c r="U220" s="79"/>
      <c r="V220" s="84" t="s">
        <v>1251</v>
      </c>
      <c r="W220" s="81">
        <v>43689.62021990741</v>
      </c>
      <c r="X220" s="84" t="s">
        <v>1502</v>
      </c>
      <c r="Y220" s="79"/>
      <c r="Z220" s="79"/>
      <c r="AA220" s="82" t="s">
        <v>1823</v>
      </c>
      <c r="AB220" s="79"/>
      <c r="AC220" s="79" t="b">
        <v>0</v>
      </c>
      <c r="AD220" s="79">
        <v>0</v>
      </c>
      <c r="AE220" s="82" t="s">
        <v>1938</v>
      </c>
      <c r="AF220" s="79" t="b">
        <v>0</v>
      </c>
      <c r="AG220" s="79" t="s">
        <v>1948</v>
      </c>
      <c r="AH220" s="79"/>
      <c r="AI220" s="82" t="s">
        <v>1938</v>
      </c>
      <c r="AJ220" s="79" t="b">
        <v>0</v>
      </c>
      <c r="AK220" s="79">
        <v>1</v>
      </c>
      <c r="AL220" s="82" t="s">
        <v>1821</v>
      </c>
      <c r="AM220" s="79" t="s">
        <v>1963</v>
      </c>
      <c r="AN220" s="79" t="b">
        <v>0</v>
      </c>
      <c r="AO220" s="82" t="s">
        <v>1821</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23</v>
      </c>
      <c r="BC220" s="78" t="str">
        <f>REPLACE(INDEX(GroupVertices[Group],MATCH(Edges25[[#This Row],[Vertex 2]],GroupVertices[Vertex],0)),1,1,"")</f>
        <v>23</v>
      </c>
      <c r="BD220" s="48">
        <v>1</v>
      </c>
      <c r="BE220" s="49">
        <v>4.166666666666667</v>
      </c>
      <c r="BF220" s="48">
        <v>0</v>
      </c>
      <c r="BG220" s="49">
        <v>0</v>
      </c>
      <c r="BH220" s="48">
        <v>0</v>
      </c>
      <c r="BI220" s="49">
        <v>0</v>
      </c>
      <c r="BJ220" s="48">
        <v>23</v>
      </c>
      <c r="BK220" s="49">
        <v>95.83333333333333</v>
      </c>
      <c r="BL220" s="48">
        <v>24</v>
      </c>
    </row>
    <row r="221" spans="1:64" ht="15">
      <c r="A221" s="64" t="s">
        <v>384</v>
      </c>
      <c r="B221" s="64" t="s">
        <v>389</v>
      </c>
      <c r="C221" s="65"/>
      <c r="D221" s="66"/>
      <c r="E221" s="67"/>
      <c r="F221" s="68"/>
      <c r="G221" s="65"/>
      <c r="H221" s="69"/>
      <c r="I221" s="70"/>
      <c r="J221" s="70"/>
      <c r="K221" s="34" t="s">
        <v>65</v>
      </c>
      <c r="L221" s="77">
        <v>300</v>
      </c>
      <c r="M221" s="77"/>
      <c r="N221" s="72"/>
      <c r="O221" s="79" t="s">
        <v>495</v>
      </c>
      <c r="P221" s="81">
        <v>43689.66693287037</v>
      </c>
      <c r="Q221" s="79" t="s">
        <v>648</v>
      </c>
      <c r="R221" s="79"/>
      <c r="S221" s="79"/>
      <c r="T221" s="79"/>
      <c r="U221" s="79"/>
      <c r="V221" s="84" t="s">
        <v>1252</v>
      </c>
      <c r="W221" s="81">
        <v>43689.66693287037</v>
      </c>
      <c r="X221" s="84" t="s">
        <v>1503</v>
      </c>
      <c r="Y221" s="79"/>
      <c r="Z221" s="79"/>
      <c r="AA221" s="82" t="s">
        <v>1824</v>
      </c>
      <c r="AB221" s="79"/>
      <c r="AC221" s="79" t="b">
        <v>0</v>
      </c>
      <c r="AD221" s="79">
        <v>0</v>
      </c>
      <c r="AE221" s="82" t="s">
        <v>1938</v>
      </c>
      <c r="AF221" s="79" t="b">
        <v>0</v>
      </c>
      <c r="AG221" s="79" t="s">
        <v>1948</v>
      </c>
      <c r="AH221" s="79"/>
      <c r="AI221" s="82" t="s">
        <v>1938</v>
      </c>
      <c r="AJ221" s="79" t="b">
        <v>0</v>
      </c>
      <c r="AK221" s="79">
        <v>9</v>
      </c>
      <c r="AL221" s="82" t="s">
        <v>1829</v>
      </c>
      <c r="AM221" s="79" t="s">
        <v>1961</v>
      </c>
      <c r="AN221" s="79" t="b">
        <v>0</v>
      </c>
      <c r="AO221" s="82" t="s">
        <v>1829</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5</v>
      </c>
      <c r="BC221" s="78" t="str">
        <f>REPLACE(INDEX(GroupVertices[Group],MATCH(Edges25[[#This Row],[Vertex 2]],GroupVertices[Vertex],0)),1,1,"")</f>
        <v>5</v>
      </c>
      <c r="BD221" s="48"/>
      <c r="BE221" s="49"/>
      <c r="BF221" s="48"/>
      <c r="BG221" s="49"/>
      <c r="BH221" s="48"/>
      <c r="BI221" s="49"/>
      <c r="BJ221" s="48"/>
      <c r="BK221" s="49"/>
      <c r="BL221" s="48"/>
    </row>
    <row r="222" spans="1:64" ht="15">
      <c r="A222" s="64" t="s">
        <v>385</v>
      </c>
      <c r="B222" s="64" t="s">
        <v>389</v>
      </c>
      <c r="C222" s="65"/>
      <c r="D222" s="66"/>
      <c r="E222" s="67"/>
      <c r="F222" s="68"/>
      <c r="G222" s="65"/>
      <c r="H222" s="69"/>
      <c r="I222" s="70"/>
      <c r="J222" s="70"/>
      <c r="K222" s="34" t="s">
        <v>65</v>
      </c>
      <c r="L222" s="77">
        <v>303</v>
      </c>
      <c r="M222" s="77"/>
      <c r="N222" s="72"/>
      <c r="O222" s="79" t="s">
        <v>495</v>
      </c>
      <c r="P222" s="81">
        <v>43689.673310185186</v>
      </c>
      <c r="Q222" s="79" t="s">
        <v>648</v>
      </c>
      <c r="R222" s="79"/>
      <c r="S222" s="79"/>
      <c r="T222" s="79"/>
      <c r="U222" s="79"/>
      <c r="V222" s="84" t="s">
        <v>1253</v>
      </c>
      <c r="W222" s="81">
        <v>43689.673310185186</v>
      </c>
      <c r="X222" s="84" t="s">
        <v>1504</v>
      </c>
      <c r="Y222" s="79"/>
      <c r="Z222" s="79"/>
      <c r="AA222" s="82" t="s">
        <v>1825</v>
      </c>
      <c r="AB222" s="79"/>
      <c r="AC222" s="79" t="b">
        <v>0</v>
      </c>
      <c r="AD222" s="79">
        <v>0</v>
      </c>
      <c r="AE222" s="82" t="s">
        <v>1938</v>
      </c>
      <c r="AF222" s="79" t="b">
        <v>0</v>
      </c>
      <c r="AG222" s="79" t="s">
        <v>1948</v>
      </c>
      <c r="AH222" s="79"/>
      <c r="AI222" s="82" t="s">
        <v>1938</v>
      </c>
      <c r="AJ222" s="79" t="b">
        <v>0</v>
      </c>
      <c r="AK222" s="79">
        <v>9</v>
      </c>
      <c r="AL222" s="82" t="s">
        <v>1829</v>
      </c>
      <c r="AM222" s="79" t="s">
        <v>1961</v>
      </c>
      <c r="AN222" s="79" t="b">
        <v>0</v>
      </c>
      <c r="AO222" s="82" t="s">
        <v>1829</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5</v>
      </c>
      <c r="BC222" s="78" t="str">
        <f>REPLACE(INDEX(GroupVertices[Group],MATCH(Edges25[[#This Row],[Vertex 2]],GroupVertices[Vertex],0)),1,1,"")</f>
        <v>5</v>
      </c>
      <c r="BD222" s="48"/>
      <c r="BE222" s="49"/>
      <c r="BF222" s="48"/>
      <c r="BG222" s="49"/>
      <c r="BH222" s="48"/>
      <c r="BI222" s="49"/>
      <c r="BJ222" s="48"/>
      <c r="BK222" s="49"/>
      <c r="BL222" s="48"/>
    </row>
    <row r="223" spans="1:64" ht="15">
      <c r="A223" s="64" t="s">
        <v>386</v>
      </c>
      <c r="B223" s="64" t="s">
        <v>386</v>
      </c>
      <c r="C223" s="65"/>
      <c r="D223" s="66"/>
      <c r="E223" s="67"/>
      <c r="F223" s="68"/>
      <c r="G223" s="65"/>
      <c r="H223" s="69"/>
      <c r="I223" s="70"/>
      <c r="J223" s="70"/>
      <c r="K223" s="34" t="s">
        <v>65</v>
      </c>
      <c r="L223" s="77">
        <v>306</v>
      </c>
      <c r="M223" s="77"/>
      <c r="N223" s="72"/>
      <c r="O223" s="79" t="s">
        <v>176</v>
      </c>
      <c r="P223" s="81">
        <v>43689.71131944445</v>
      </c>
      <c r="Q223" s="79" t="s">
        <v>654</v>
      </c>
      <c r="R223" s="79"/>
      <c r="S223" s="79"/>
      <c r="T223" s="79" t="s">
        <v>984</v>
      </c>
      <c r="U223" s="84" t="s">
        <v>1080</v>
      </c>
      <c r="V223" s="84" t="s">
        <v>1080</v>
      </c>
      <c r="W223" s="81">
        <v>43689.71131944445</v>
      </c>
      <c r="X223" s="84" t="s">
        <v>1505</v>
      </c>
      <c r="Y223" s="79"/>
      <c r="Z223" s="79"/>
      <c r="AA223" s="82" t="s">
        <v>1826</v>
      </c>
      <c r="AB223" s="79"/>
      <c r="AC223" s="79" t="b">
        <v>0</v>
      </c>
      <c r="AD223" s="79">
        <v>5</v>
      </c>
      <c r="AE223" s="82" t="s">
        <v>1938</v>
      </c>
      <c r="AF223" s="79" t="b">
        <v>0</v>
      </c>
      <c r="AG223" s="79" t="s">
        <v>1948</v>
      </c>
      <c r="AH223" s="79"/>
      <c r="AI223" s="82" t="s">
        <v>1938</v>
      </c>
      <c r="AJ223" s="79" t="b">
        <v>0</v>
      </c>
      <c r="AK223" s="79">
        <v>0</v>
      </c>
      <c r="AL223" s="82" t="s">
        <v>1938</v>
      </c>
      <c r="AM223" s="79" t="s">
        <v>1961</v>
      </c>
      <c r="AN223" s="79" t="b">
        <v>0</v>
      </c>
      <c r="AO223" s="82" t="s">
        <v>1826</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3</v>
      </c>
      <c r="BC223" s="78" t="str">
        <f>REPLACE(INDEX(GroupVertices[Group],MATCH(Edges25[[#This Row],[Vertex 2]],GroupVertices[Vertex],0)),1,1,"")</f>
        <v>3</v>
      </c>
      <c r="BD223" s="48">
        <v>5</v>
      </c>
      <c r="BE223" s="49">
        <v>9.090909090909092</v>
      </c>
      <c r="BF223" s="48">
        <v>0</v>
      </c>
      <c r="BG223" s="49">
        <v>0</v>
      </c>
      <c r="BH223" s="48">
        <v>0</v>
      </c>
      <c r="BI223" s="49">
        <v>0</v>
      </c>
      <c r="BJ223" s="48">
        <v>50</v>
      </c>
      <c r="BK223" s="49">
        <v>90.9090909090909</v>
      </c>
      <c r="BL223" s="48">
        <v>55</v>
      </c>
    </row>
    <row r="224" spans="1:64" ht="15">
      <c r="A224" s="64" t="s">
        <v>387</v>
      </c>
      <c r="B224" s="64" t="s">
        <v>481</v>
      </c>
      <c r="C224" s="65"/>
      <c r="D224" s="66"/>
      <c r="E224" s="67"/>
      <c r="F224" s="68"/>
      <c r="G224" s="65"/>
      <c r="H224" s="69"/>
      <c r="I224" s="70"/>
      <c r="J224" s="70"/>
      <c r="K224" s="34" t="s">
        <v>65</v>
      </c>
      <c r="L224" s="77">
        <v>307</v>
      </c>
      <c r="M224" s="77"/>
      <c r="N224" s="72"/>
      <c r="O224" s="79" t="s">
        <v>495</v>
      </c>
      <c r="P224" s="81">
        <v>43689.732777777775</v>
      </c>
      <c r="Q224" s="79" t="s">
        <v>655</v>
      </c>
      <c r="R224" s="84" t="s">
        <v>788</v>
      </c>
      <c r="S224" s="79" t="s">
        <v>870</v>
      </c>
      <c r="T224" s="79" t="s">
        <v>965</v>
      </c>
      <c r="U224" s="84" t="s">
        <v>1081</v>
      </c>
      <c r="V224" s="84" t="s">
        <v>1081</v>
      </c>
      <c r="W224" s="81">
        <v>43689.732777777775</v>
      </c>
      <c r="X224" s="84" t="s">
        <v>1506</v>
      </c>
      <c r="Y224" s="79"/>
      <c r="Z224" s="79"/>
      <c r="AA224" s="82" t="s">
        <v>1827</v>
      </c>
      <c r="AB224" s="79"/>
      <c r="AC224" s="79" t="b">
        <v>0</v>
      </c>
      <c r="AD224" s="79">
        <v>0</v>
      </c>
      <c r="AE224" s="82" t="s">
        <v>1938</v>
      </c>
      <c r="AF224" s="79" t="b">
        <v>0</v>
      </c>
      <c r="AG224" s="79" t="s">
        <v>1948</v>
      </c>
      <c r="AH224" s="79"/>
      <c r="AI224" s="82" t="s">
        <v>1938</v>
      </c>
      <c r="AJ224" s="79" t="b">
        <v>0</v>
      </c>
      <c r="AK224" s="79">
        <v>0</v>
      </c>
      <c r="AL224" s="82" t="s">
        <v>1938</v>
      </c>
      <c r="AM224" s="79" t="s">
        <v>1962</v>
      </c>
      <c r="AN224" s="79" t="b">
        <v>0</v>
      </c>
      <c r="AO224" s="82" t="s">
        <v>1827</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22</v>
      </c>
      <c r="BC224" s="78" t="str">
        <f>REPLACE(INDEX(GroupVertices[Group],MATCH(Edges25[[#This Row],[Vertex 2]],GroupVertices[Vertex],0)),1,1,"")</f>
        <v>22</v>
      </c>
      <c r="BD224" s="48"/>
      <c r="BE224" s="49"/>
      <c r="BF224" s="48"/>
      <c r="BG224" s="49"/>
      <c r="BH224" s="48"/>
      <c r="BI224" s="49"/>
      <c r="BJ224" s="48"/>
      <c r="BK224" s="49"/>
      <c r="BL224" s="48"/>
    </row>
    <row r="225" spans="1:64" ht="15">
      <c r="A225" s="64" t="s">
        <v>388</v>
      </c>
      <c r="B225" s="64" t="s">
        <v>389</v>
      </c>
      <c r="C225" s="65"/>
      <c r="D225" s="66"/>
      <c r="E225" s="67"/>
      <c r="F225" s="68"/>
      <c r="G225" s="65"/>
      <c r="H225" s="69"/>
      <c r="I225" s="70"/>
      <c r="J225" s="70"/>
      <c r="K225" s="34" t="s">
        <v>65</v>
      </c>
      <c r="L225" s="77">
        <v>309</v>
      </c>
      <c r="M225" s="77"/>
      <c r="N225" s="72"/>
      <c r="O225" s="79" t="s">
        <v>495</v>
      </c>
      <c r="P225" s="81">
        <v>43689.739166666666</v>
      </c>
      <c r="Q225" s="79" t="s">
        <v>648</v>
      </c>
      <c r="R225" s="79"/>
      <c r="S225" s="79"/>
      <c r="T225" s="79"/>
      <c r="U225" s="79"/>
      <c r="V225" s="84" t="s">
        <v>1254</v>
      </c>
      <c r="W225" s="81">
        <v>43689.739166666666</v>
      </c>
      <c r="X225" s="84" t="s">
        <v>1507</v>
      </c>
      <c r="Y225" s="79"/>
      <c r="Z225" s="79"/>
      <c r="AA225" s="82" t="s">
        <v>1828</v>
      </c>
      <c r="AB225" s="79"/>
      <c r="AC225" s="79" t="b">
        <v>0</v>
      </c>
      <c r="AD225" s="79">
        <v>0</v>
      </c>
      <c r="AE225" s="82" t="s">
        <v>1938</v>
      </c>
      <c r="AF225" s="79" t="b">
        <v>0</v>
      </c>
      <c r="AG225" s="79" t="s">
        <v>1948</v>
      </c>
      <c r="AH225" s="79"/>
      <c r="AI225" s="82" t="s">
        <v>1938</v>
      </c>
      <c r="AJ225" s="79" t="b">
        <v>0</v>
      </c>
      <c r="AK225" s="79">
        <v>9</v>
      </c>
      <c r="AL225" s="82" t="s">
        <v>1829</v>
      </c>
      <c r="AM225" s="79" t="s">
        <v>1961</v>
      </c>
      <c r="AN225" s="79" t="b">
        <v>0</v>
      </c>
      <c r="AO225" s="82" t="s">
        <v>1829</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5</v>
      </c>
      <c r="BC225" s="78" t="str">
        <f>REPLACE(INDEX(GroupVertices[Group],MATCH(Edges25[[#This Row],[Vertex 2]],GroupVertices[Vertex],0)),1,1,"")</f>
        <v>5</v>
      </c>
      <c r="BD225" s="48"/>
      <c r="BE225" s="49"/>
      <c r="BF225" s="48"/>
      <c r="BG225" s="49"/>
      <c r="BH225" s="48"/>
      <c r="BI225" s="49"/>
      <c r="BJ225" s="48"/>
      <c r="BK225" s="49"/>
      <c r="BL225" s="48"/>
    </row>
    <row r="226" spans="1:64" ht="15">
      <c r="A226" s="64" t="s">
        <v>373</v>
      </c>
      <c r="B226" s="64" t="s">
        <v>389</v>
      </c>
      <c r="C226" s="65"/>
      <c r="D226" s="66"/>
      <c r="E226" s="67"/>
      <c r="F226" s="68"/>
      <c r="G226" s="65"/>
      <c r="H226" s="69"/>
      <c r="I226" s="70"/>
      <c r="J226" s="70"/>
      <c r="K226" s="34" t="s">
        <v>66</v>
      </c>
      <c r="L226" s="77">
        <v>312</v>
      </c>
      <c r="M226" s="77"/>
      <c r="N226" s="72"/>
      <c r="O226" s="79" t="s">
        <v>495</v>
      </c>
      <c r="P226" s="81">
        <v>43689.52342592592</v>
      </c>
      <c r="Q226" s="79" t="s">
        <v>656</v>
      </c>
      <c r="R226" s="84" t="s">
        <v>789</v>
      </c>
      <c r="S226" s="79" t="s">
        <v>828</v>
      </c>
      <c r="T226" s="79" t="s">
        <v>985</v>
      </c>
      <c r="U226" s="79"/>
      <c r="V226" s="84" t="s">
        <v>1242</v>
      </c>
      <c r="W226" s="81">
        <v>43689.52342592592</v>
      </c>
      <c r="X226" s="84" t="s">
        <v>1508</v>
      </c>
      <c r="Y226" s="79"/>
      <c r="Z226" s="79"/>
      <c r="AA226" s="82" t="s">
        <v>1829</v>
      </c>
      <c r="AB226" s="79"/>
      <c r="AC226" s="79" t="b">
        <v>0</v>
      </c>
      <c r="AD226" s="79">
        <v>1</v>
      </c>
      <c r="AE226" s="82" t="s">
        <v>1938</v>
      </c>
      <c r="AF226" s="79" t="b">
        <v>0</v>
      </c>
      <c r="AG226" s="79" t="s">
        <v>1948</v>
      </c>
      <c r="AH226" s="79"/>
      <c r="AI226" s="82" t="s">
        <v>1938</v>
      </c>
      <c r="AJ226" s="79" t="b">
        <v>0</v>
      </c>
      <c r="AK226" s="79">
        <v>2</v>
      </c>
      <c r="AL226" s="82" t="s">
        <v>1938</v>
      </c>
      <c r="AM226" s="79" t="s">
        <v>1959</v>
      </c>
      <c r="AN226" s="79" t="b">
        <v>0</v>
      </c>
      <c r="AO226" s="82" t="s">
        <v>1829</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5</v>
      </c>
      <c r="BC226" s="78" t="str">
        <f>REPLACE(INDEX(GroupVertices[Group],MATCH(Edges25[[#This Row],[Vertex 2]],GroupVertices[Vertex],0)),1,1,"")</f>
        <v>5</v>
      </c>
      <c r="BD226" s="48"/>
      <c r="BE226" s="49"/>
      <c r="BF226" s="48"/>
      <c r="BG226" s="49"/>
      <c r="BH226" s="48"/>
      <c r="BI226" s="49"/>
      <c r="BJ226" s="48"/>
      <c r="BK226" s="49"/>
      <c r="BL226" s="48"/>
    </row>
    <row r="227" spans="1:64" ht="15">
      <c r="A227" s="64" t="s">
        <v>389</v>
      </c>
      <c r="B227" s="64" t="s">
        <v>390</v>
      </c>
      <c r="C227" s="65"/>
      <c r="D227" s="66"/>
      <c r="E227" s="67"/>
      <c r="F227" s="68"/>
      <c r="G227" s="65"/>
      <c r="H227" s="69"/>
      <c r="I227" s="70"/>
      <c r="J227" s="70"/>
      <c r="K227" s="34" t="s">
        <v>66</v>
      </c>
      <c r="L227" s="77">
        <v>313</v>
      </c>
      <c r="M227" s="77"/>
      <c r="N227" s="72"/>
      <c r="O227" s="79" t="s">
        <v>495</v>
      </c>
      <c r="P227" s="81">
        <v>43689.53865740741</v>
      </c>
      <c r="Q227" s="79" t="s">
        <v>648</v>
      </c>
      <c r="R227" s="79"/>
      <c r="S227" s="79"/>
      <c r="T227" s="79"/>
      <c r="U227" s="79"/>
      <c r="V227" s="84" t="s">
        <v>1255</v>
      </c>
      <c r="W227" s="81">
        <v>43689.53865740741</v>
      </c>
      <c r="X227" s="84" t="s">
        <v>1509</v>
      </c>
      <c r="Y227" s="79"/>
      <c r="Z227" s="79"/>
      <c r="AA227" s="82" t="s">
        <v>1830</v>
      </c>
      <c r="AB227" s="79"/>
      <c r="AC227" s="79" t="b">
        <v>0</v>
      </c>
      <c r="AD227" s="79">
        <v>0</v>
      </c>
      <c r="AE227" s="82" t="s">
        <v>1938</v>
      </c>
      <c r="AF227" s="79" t="b">
        <v>0</v>
      </c>
      <c r="AG227" s="79" t="s">
        <v>1948</v>
      </c>
      <c r="AH227" s="79"/>
      <c r="AI227" s="82" t="s">
        <v>1938</v>
      </c>
      <c r="AJ227" s="79" t="b">
        <v>0</v>
      </c>
      <c r="AK227" s="79">
        <v>2</v>
      </c>
      <c r="AL227" s="82" t="s">
        <v>1829</v>
      </c>
      <c r="AM227" s="79" t="s">
        <v>1959</v>
      </c>
      <c r="AN227" s="79" t="b">
        <v>0</v>
      </c>
      <c r="AO227" s="82" t="s">
        <v>1829</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5</v>
      </c>
      <c r="BC227" s="78" t="str">
        <f>REPLACE(INDEX(GroupVertices[Group],MATCH(Edges25[[#This Row],[Vertex 2]],GroupVertices[Vertex],0)),1,1,"")</f>
        <v>5</v>
      </c>
      <c r="BD227" s="48">
        <v>0</v>
      </c>
      <c r="BE227" s="49">
        <v>0</v>
      </c>
      <c r="BF227" s="48">
        <v>2</v>
      </c>
      <c r="BG227" s="49">
        <v>9.523809523809524</v>
      </c>
      <c r="BH227" s="48">
        <v>0</v>
      </c>
      <c r="BI227" s="49">
        <v>0</v>
      </c>
      <c r="BJ227" s="48">
        <v>19</v>
      </c>
      <c r="BK227" s="49">
        <v>90.47619047619048</v>
      </c>
      <c r="BL227" s="48">
        <v>21</v>
      </c>
    </row>
    <row r="228" spans="1:64" ht="15">
      <c r="A228" s="64" t="s">
        <v>390</v>
      </c>
      <c r="B228" s="64" t="s">
        <v>389</v>
      </c>
      <c r="C228" s="65"/>
      <c r="D228" s="66"/>
      <c r="E228" s="67"/>
      <c r="F228" s="68"/>
      <c r="G228" s="65"/>
      <c r="H228" s="69"/>
      <c r="I228" s="70"/>
      <c r="J228" s="70"/>
      <c r="K228" s="34" t="s">
        <v>66</v>
      </c>
      <c r="L228" s="77">
        <v>315</v>
      </c>
      <c r="M228" s="77"/>
      <c r="N228" s="72"/>
      <c r="O228" s="79" t="s">
        <v>495</v>
      </c>
      <c r="P228" s="81">
        <v>43689.66300925926</v>
      </c>
      <c r="Q228" s="79" t="s">
        <v>648</v>
      </c>
      <c r="R228" s="79"/>
      <c r="S228" s="79"/>
      <c r="T228" s="79"/>
      <c r="U228" s="79"/>
      <c r="V228" s="84" t="s">
        <v>1256</v>
      </c>
      <c r="W228" s="81">
        <v>43689.66300925926</v>
      </c>
      <c r="X228" s="84" t="s">
        <v>1510</v>
      </c>
      <c r="Y228" s="79"/>
      <c r="Z228" s="79"/>
      <c r="AA228" s="82" t="s">
        <v>1831</v>
      </c>
      <c r="AB228" s="79"/>
      <c r="AC228" s="79" t="b">
        <v>0</v>
      </c>
      <c r="AD228" s="79">
        <v>0</v>
      </c>
      <c r="AE228" s="82" t="s">
        <v>1938</v>
      </c>
      <c r="AF228" s="79" t="b">
        <v>0</v>
      </c>
      <c r="AG228" s="79" t="s">
        <v>1948</v>
      </c>
      <c r="AH228" s="79"/>
      <c r="AI228" s="82" t="s">
        <v>1938</v>
      </c>
      <c r="AJ228" s="79" t="b">
        <v>0</v>
      </c>
      <c r="AK228" s="79">
        <v>9</v>
      </c>
      <c r="AL228" s="82" t="s">
        <v>1829</v>
      </c>
      <c r="AM228" s="79" t="s">
        <v>1961</v>
      </c>
      <c r="AN228" s="79" t="b">
        <v>0</v>
      </c>
      <c r="AO228" s="82" t="s">
        <v>1829</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5</v>
      </c>
      <c r="BC228" s="78" t="str">
        <f>REPLACE(INDEX(GroupVertices[Group],MATCH(Edges25[[#This Row],[Vertex 2]],GroupVertices[Vertex],0)),1,1,"")</f>
        <v>5</v>
      </c>
      <c r="BD228" s="48"/>
      <c r="BE228" s="49"/>
      <c r="BF228" s="48"/>
      <c r="BG228" s="49"/>
      <c r="BH228" s="48"/>
      <c r="BI228" s="49"/>
      <c r="BJ228" s="48"/>
      <c r="BK228" s="49"/>
      <c r="BL228" s="48"/>
    </row>
    <row r="229" spans="1:64" ht="15">
      <c r="A229" s="64" t="s">
        <v>391</v>
      </c>
      <c r="B229" s="64" t="s">
        <v>389</v>
      </c>
      <c r="C229" s="65"/>
      <c r="D229" s="66"/>
      <c r="E229" s="67"/>
      <c r="F229" s="68"/>
      <c r="G229" s="65"/>
      <c r="H229" s="69"/>
      <c r="I229" s="70"/>
      <c r="J229" s="70"/>
      <c r="K229" s="34" t="s">
        <v>65</v>
      </c>
      <c r="L229" s="77">
        <v>316</v>
      </c>
      <c r="M229" s="77"/>
      <c r="N229" s="72"/>
      <c r="O229" s="79" t="s">
        <v>495</v>
      </c>
      <c r="P229" s="81">
        <v>43689.740891203706</v>
      </c>
      <c r="Q229" s="79" t="s">
        <v>648</v>
      </c>
      <c r="R229" s="79"/>
      <c r="S229" s="79"/>
      <c r="T229" s="79"/>
      <c r="U229" s="79"/>
      <c r="V229" s="84" t="s">
        <v>1257</v>
      </c>
      <c r="W229" s="81">
        <v>43689.740891203706</v>
      </c>
      <c r="X229" s="84" t="s">
        <v>1511</v>
      </c>
      <c r="Y229" s="79"/>
      <c r="Z229" s="79"/>
      <c r="AA229" s="82" t="s">
        <v>1832</v>
      </c>
      <c r="AB229" s="79"/>
      <c r="AC229" s="79" t="b">
        <v>0</v>
      </c>
      <c r="AD229" s="79">
        <v>0</v>
      </c>
      <c r="AE229" s="82" t="s">
        <v>1938</v>
      </c>
      <c r="AF229" s="79" t="b">
        <v>0</v>
      </c>
      <c r="AG229" s="79" t="s">
        <v>1948</v>
      </c>
      <c r="AH229" s="79"/>
      <c r="AI229" s="82" t="s">
        <v>1938</v>
      </c>
      <c r="AJ229" s="79" t="b">
        <v>0</v>
      </c>
      <c r="AK229" s="79">
        <v>9</v>
      </c>
      <c r="AL229" s="82" t="s">
        <v>1829</v>
      </c>
      <c r="AM229" s="79" t="s">
        <v>1961</v>
      </c>
      <c r="AN229" s="79" t="b">
        <v>0</v>
      </c>
      <c r="AO229" s="82" t="s">
        <v>1829</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5</v>
      </c>
      <c r="BC229" s="78" t="str">
        <f>REPLACE(INDEX(GroupVertices[Group],MATCH(Edges25[[#This Row],[Vertex 2]],GroupVertices[Vertex],0)),1,1,"")</f>
        <v>5</v>
      </c>
      <c r="BD229" s="48"/>
      <c r="BE229" s="49"/>
      <c r="BF229" s="48"/>
      <c r="BG229" s="49"/>
      <c r="BH229" s="48"/>
      <c r="BI229" s="49"/>
      <c r="BJ229" s="48"/>
      <c r="BK229" s="49"/>
      <c r="BL229" s="48"/>
    </row>
    <row r="230" spans="1:64" ht="15">
      <c r="A230" s="64" t="s">
        <v>392</v>
      </c>
      <c r="B230" s="64" t="s">
        <v>392</v>
      </c>
      <c r="C230" s="65"/>
      <c r="D230" s="66"/>
      <c r="E230" s="67"/>
      <c r="F230" s="68"/>
      <c r="G230" s="65"/>
      <c r="H230" s="69"/>
      <c r="I230" s="70"/>
      <c r="J230" s="70"/>
      <c r="K230" s="34" t="s">
        <v>65</v>
      </c>
      <c r="L230" s="77">
        <v>321</v>
      </c>
      <c r="M230" s="77"/>
      <c r="N230" s="72"/>
      <c r="O230" s="79" t="s">
        <v>176</v>
      </c>
      <c r="P230" s="81">
        <v>43689.79608796296</v>
      </c>
      <c r="Q230" s="79" t="s">
        <v>657</v>
      </c>
      <c r="R230" s="84" t="s">
        <v>790</v>
      </c>
      <c r="S230" s="79" t="s">
        <v>836</v>
      </c>
      <c r="T230" s="79" t="s">
        <v>986</v>
      </c>
      <c r="U230" s="79"/>
      <c r="V230" s="84" t="s">
        <v>1258</v>
      </c>
      <c r="W230" s="81">
        <v>43689.79608796296</v>
      </c>
      <c r="X230" s="84" t="s">
        <v>1512</v>
      </c>
      <c r="Y230" s="79">
        <v>19.17822666</v>
      </c>
      <c r="Z230" s="79">
        <v>72.94359684</v>
      </c>
      <c r="AA230" s="82" t="s">
        <v>1833</v>
      </c>
      <c r="AB230" s="79"/>
      <c r="AC230" s="79" t="b">
        <v>0</v>
      </c>
      <c r="AD230" s="79">
        <v>0</v>
      </c>
      <c r="AE230" s="82" t="s">
        <v>1938</v>
      </c>
      <c r="AF230" s="79" t="b">
        <v>0</v>
      </c>
      <c r="AG230" s="79" t="s">
        <v>1948</v>
      </c>
      <c r="AH230" s="79"/>
      <c r="AI230" s="82" t="s">
        <v>1938</v>
      </c>
      <c r="AJ230" s="79" t="b">
        <v>0</v>
      </c>
      <c r="AK230" s="79">
        <v>0</v>
      </c>
      <c r="AL230" s="82" t="s">
        <v>1938</v>
      </c>
      <c r="AM230" s="79" t="s">
        <v>1966</v>
      </c>
      <c r="AN230" s="79" t="b">
        <v>0</v>
      </c>
      <c r="AO230" s="82" t="s">
        <v>1833</v>
      </c>
      <c r="AP230" s="79" t="s">
        <v>176</v>
      </c>
      <c r="AQ230" s="79">
        <v>0</v>
      </c>
      <c r="AR230" s="79">
        <v>0</v>
      </c>
      <c r="AS230" s="79" t="s">
        <v>1987</v>
      </c>
      <c r="AT230" s="79" t="s">
        <v>1989</v>
      </c>
      <c r="AU230" s="79" t="s">
        <v>1991</v>
      </c>
      <c r="AV230" s="79" t="s">
        <v>1993</v>
      </c>
      <c r="AW230" s="79" t="s">
        <v>1995</v>
      </c>
      <c r="AX230" s="79" t="s">
        <v>1997</v>
      </c>
      <c r="AY230" s="79" t="s">
        <v>1998</v>
      </c>
      <c r="AZ230" s="84" t="s">
        <v>2000</v>
      </c>
      <c r="BA230">
        <v>2</v>
      </c>
      <c r="BB230" s="78" t="str">
        <f>REPLACE(INDEX(GroupVertices[Group],MATCH(Edges25[[#This Row],[Vertex 1]],GroupVertices[Vertex],0)),1,1,"")</f>
        <v>3</v>
      </c>
      <c r="BC230" s="78" t="str">
        <f>REPLACE(INDEX(GroupVertices[Group],MATCH(Edges25[[#This Row],[Vertex 2]],GroupVertices[Vertex],0)),1,1,"")</f>
        <v>3</v>
      </c>
      <c r="BD230" s="48">
        <v>1</v>
      </c>
      <c r="BE230" s="49">
        <v>2.7027027027027026</v>
      </c>
      <c r="BF230" s="48">
        <v>1</v>
      </c>
      <c r="BG230" s="49">
        <v>2.7027027027027026</v>
      </c>
      <c r="BH230" s="48">
        <v>0</v>
      </c>
      <c r="BI230" s="49">
        <v>0</v>
      </c>
      <c r="BJ230" s="48">
        <v>35</v>
      </c>
      <c r="BK230" s="49">
        <v>94.5945945945946</v>
      </c>
      <c r="BL230" s="48">
        <v>37</v>
      </c>
    </row>
    <row r="231" spans="1:64" ht="15">
      <c r="A231" s="64" t="s">
        <v>392</v>
      </c>
      <c r="B231" s="64" t="s">
        <v>392</v>
      </c>
      <c r="C231" s="65"/>
      <c r="D231" s="66"/>
      <c r="E231" s="67"/>
      <c r="F231" s="68"/>
      <c r="G231" s="65"/>
      <c r="H231" s="69"/>
      <c r="I231" s="70"/>
      <c r="J231" s="70"/>
      <c r="K231" s="34" t="s">
        <v>65</v>
      </c>
      <c r="L231" s="77">
        <v>322</v>
      </c>
      <c r="M231" s="77"/>
      <c r="N231" s="72"/>
      <c r="O231" s="79" t="s">
        <v>176</v>
      </c>
      <c r="P231" s="81">
        <v>43689.79667824074</v>
      </c>
      <c r="Q231" s="79" t="s">
        <v>658</v>
      </c>
      <c r="R231" s="84" t="s">
        <v>791</v>
      </c>
      <c r="S231" s="79" t="s">
        <v>837</v>
      </c>
      <c r="T231" s="79" t="s">
        <v>986</v>
      </c>
      <c r="U231" s="79"/>
      <c r="V231" s="84" t="s">
        <v>1258</v>
      </c>
      <c r="W231" s="81">
        <v>43689.79667824074</v>
      </c>
      <c r="X231" s="84" t="s">
        <v>1513</v>
      </c>
      <c r="Y231" s="79"/>
      <c r="Z231" s="79"/>
      <c r="AA231" s="82" t="s">
        <v>1834</v>
      </c>
      <c r="AB231" s="79"/>
      <c r="AC231" s="79" t="b">
        <v>0</v>
      </c>
      <c r="AD231" s="79">
        <v>0</v>
      </c>
      <c r="AE231" s="82" t="s">
        <v>1938</v>
      </c>
      <c r="AF231" s="79" t="b">
        <v>0</v>
      </c>
      <c r="AG231" s="79" t="s">
        <v>1948</v>
      </c>
      <c r="AH231" s="79"/>
      <c r="AI231" s="82" t="s">
        <v>1938</v>
      </c>
      <c r="AJ231" s="79" t="b">
        <v>0</v>
      </c>
      <c r="AK231" s="79">
        <v>0</v>
      </c>
      <c r="AL231" s="82" t="s">
        <v>1938</v>
      </c>
      <c r="AM231" s="79" t="s">
        <v>1967</v>
      </c>
      <c r="AN231" s="79" t="b">
        <v>0</v>
      </c>
      <c r="AO231" s="82" t="s">
        <v>1834</v>
      </c>
      <c r="AP231" s="79" t="s">
        <v>176</v>
      </c>
      <c r="AQ231" s="79">
        <v>0</v>
      </c>
      <c r="AR231" s="79">
        <v>0</v>
      </c>
      <c r="AS231" s="79"/>
      <c r="AT231" s="79"/>
      <c r="AU231" s="79"/>
      <c r="AV231" s="79"/>
      <c r="AW231" s="79"/>
      <c r="AX231" s="79"/>
      <c r="AY231" s="79"/>
      <c r="AZ231" s="79"/>
      <c r="BA231">
        <v>2</v>
      </c>
      <c r="BB231" s="78" t="str">
        <f>REPLACE(INDEX(GroupVertices[Group],MATCH(Edges25[[#This Row],[Vertex 1]],GroupVertices[Vertex],0)),1,1,"")</f>
        <v>3</v>
      </c>
      <c r="BC231" s="78" t="str">
        <f>REPLACE(INDEX(GroupVertices[Group],MATCH(Edges25[[#This Row],[Vertex 2]],GroupVertices[Vertex],0)),1,1,"")</f>
        <v>3</v>
      </c>
      <c r="BD231" s="48">
        <v>1</v>
      </c>
      <c r="BE231" s="49">
        <v>2.0833333333333335</v>
      </c>
      <c r="BF231" s="48">
        <v>2</v>
      </c>
      <c r="BG231" s="49">
        <v>4.166666666666667</v>
      </c>
      <c r="BH231" s="48">
        <v>0</v>
      </c>
      <c r="BI231" s="49">
        <v>0</v>
      </c>
      <c r="BJ231" s="48">
        <v>45</v>
      </c>
      <c r="BK231" s="49">
        <v>93.75</v>
      </c>
      <c r="BL231" s="48">
        <v>48</v>
      </c>
    </row>
    <row r="232" spans="1:64" ht="15">
      <c r="A232" s="64" t="s">
        <v>393</v>
      </c>
      <c r="B232" s="64" t="s">
        <v>416</v>
      </c>
      <c r="C232" s="65"/>
      <c r="D232" s="66"/>
      <c r="E232" s="67"/>
      <c r="F232" s="68"/>
      <c r="G232" s="65"/>
      <c r="H232" s="69"/>
      <c r="I232" s="70"/>
      <c r="J232" s="70"/>
      <c r="K232" s="34" t="s">
        <v>65</v>
      </c>
      <c r="L232" s="77">
        <v>323</v>
      </c>
      <c r="M232" s="77"/>
      <c r="N232" s="72"/>
      <c r="O232" s="79" t="s">
        <v>495</v>
      </c>
      <c r="P232" s="81">
        <v>43689.834756944445</v>
      </c>
      <c r="Q232" s="79" t="s">
        <v>659</v>
      </c>
      <c r="R232" s="84" t="s">
        <v>792</v>
      </c>
      <c r="S232" s="79" t="s">
        <v>837</v>
      </c>
      <c r="T232" s="79" t="s">
        <v>987</v>
      </c>
      <c r="U232" s="79"/>
      <c r="V232" s="84" t="s">
        <v>1259</v>
      </c>
      <c r="W232" s="81">
        <v>43689.834756944445</v>
      </c>
      <c r="X232" s="84" t="s">
        <v>1514</v>
      </c>
      <c r="Y232" s="79"/>
      <c r="Z232" s="79"/>
      <c r="AA232" s="82" t="s">
        <v>1835</v>
      </c>
      <c r="AB232" s="79"/>
      <c r="AC232" s="79" t="b">
        <v>0</v>
      </c>
      <c r="AD232" s="79">
        <v>0</v>
      </c>
      <c r="AE232" s="82" t="s">
        <v>1938</v>
      </c>
      <c r="AF232" s="79" t="b">
        <v>0</v>
      </c>
      <c r="AG232" s="79" t="s">
        <v>1948</v>
      </c>
      <c r="AH232" s="79"/>
      <c r="AI232" s="82" t="s">
        <v>1938</v>
      </c>
      <c r="AJ232" s="79" t="b">
        <v>0</v>
      </c>
      <c r="AK232" s="79">
        <v>1</v>
      </c>
      <c r="AL232" s="82" t="s">
        <v>1903</v>
      </c>
      <c r="AM232" s="79" t="s">
        <v>1979</v>
      </c>
      <c r="AN232" s="79" t="b">
        <v>0</v>
      </c>
      <c r="AO232" s="82" t="s">
        <v>1903</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34</v>
      </c>
      <c r="BC232" s="78" t="str">
        <f>REPLACE(INDEX(GroupVertices[Group],MATCH(Edges25[[#This Row],[Vertex 2]],GroupVertices[Vertex],0)),1,1,"")</f>
        <v>34</v>
      </c>
      <c r="BD232" s="48">
        <v>1</v>
      </c>
      <c r="BE232" s="49">
        <v>6.25</v>
      </c>
      <c r="BF232" s="48">
        <v>0</v>
      </c>
      <c r="BG232" s="49">
        <v>0</v>
      </c>
      <c r="BH232" s="48">
        <v>0</v>
      </c>
      <c r="BI232" s="49">
        <v>0</v>
      </c>
      <c r="BJ232" s="48">
        <v>15</v>
      </c>
      <c r="BK232" s="49">
        <v>93.75</v>
      </c>
      <c r="BL232" s="48">
        <v>16</v>
      </c>
    </row>
    <row r="233" spans="1:64" ht="15">
      <c r="A233" s="64" t="s">
        <v>394</v>
      </c>
      <c r="B233" s="64" t="s">
        <v>417</v>
      </c>
      <c r="C233" s="65"/>
      <c r="D233" s="66"/>
      <c r="E233" s="67"/>
      <c r="F233" s="68"/>
      <c r="G233" s="65"/>
      <c r="H233" s="69"/>
      <c r="I233" s="70"/>
      <c r="J233" s="70"/>
      <c r="K233" s="34" t="s">
        <v>65</v>
      </c>
      <c r="L233" s="77">
        <v>324</v>
      </c>
      <c r="M233" s="77"/>
      <c r="N233" s="72"/>
      <c r="O233" s="79" t="s">
        <v>495</v>
      </c>
      <c r="P233" s="81">
        <v>43689.859247685185</v>
      </c>
      <c r="Q233" s="79" t="s">
        <v>660</v>
      </c>
      <c r="R233" s="84" t="s">
        <v>793</v>
      </c>
      <c r="S233" s="79" t="s">
        <v>871</v>
      </c>
      <c r="T233" s="79" t="s">
        <v>988</v>
      </c>
      <c r="U233" s="79"/>
      <c r="V233" s="84" t="s">
        <v>1260</v>
      </c>
      <c r="W233" s="81">
        <v>43689.859247685185</v>
      </c>
      <c r="X233" s="84" t="s">
        <v>1515</v>
      </c>
      <c r="Y233" s="79"/>
      <c r="Z233" s="79"/>
      <c r="AA233" s="82" t="s">
        <v>1836</v>
      </c>
      <c r="AB233" s="79"/>
      <c r="AC233" s="79" t="b">
        <v>0</v>
      </c>
      <c r="AD233" s="79">
        <v>0</v>
      </c>
      <c r="AE233" s="82" t="s">
        <v>1938</v>
      </c>
      <c r="AF233" s="79" t="b">
        <v>0</v>
      </c>
      <c r="AG233" s="79" t="s">
        <v>1948</v>
      </c>
      <c r="AH233" s="79"/>
      <c r="AI233" s="82" t="s">
        <v>1938</v>
      </c>
      <c r="AJ233" s="79" t="b">
        <v>0</v>
      </c>
      <c r="AK233" s="79">
        <v>2</v>
      </c>
      <c r="AL233" s="82" t="s">
        <v>1921</v>
      </c>
      <c r="AM233" s="79" t="s">
        <v>1959</v>
      </c>
      <c r="AN233" s="79" t="b">
        <v>0</v>
      </c>
      <c r="AO233" s="82" t="s">
        <v>1921</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6</v>
      </c>
      <c r="BC233" s="78" t="str">
        <f>REPLACE(INDEX(GroupVertices[Group],MATCH(Edges25[[#This Row],[Vertex 2]],GroupVertices[Vertex],0)),1,1,"")</f>
        <v>6</v>
      </c>
      <c r="BD233" s="48">
        <v>1</v>
      </c>
      <c r="BE233" s="49">
        <v>7.6923076923076925</v>
      </c>
      <c r="BF233" s="48">
        <v>0</v>
      </c>
      <c r="BG233" s="49">
        <v>0</v>
      </c>
      <c r="BH233" s="48">
        <v>0</v>
      </c>
      <c r="BI233" s="49">
        <v>0</v>
      </c>
      <c r="BJ233" s="48">
        <v>12</v>
      </c>
      <c r="BK233" s="49">
        <v>92.3076923076923</v>
      </c>
      <c r="BL233" s="48">
        <v>13</v>
      </c>
    </row>
    <row r="234" spans="1:64" ht="15">
      <c r="A234" s="64" t="s">
        <v>395</v>
      </c>
      <c r="B234" s="64" t="s">
        <v>395</v>
      </c>
      <c r="C234" s="65"/>
      <c r="D234" s="66"/>
      <c r="E234" s="67"/>
      <c r="F234" s="68"/>
      <c r="G234" s="65"/>
      <c r="H234" s="69"/>
      <c r="I234" s="70"/>
      <c r="J234" s="70"/>
      <c r="K234" s="34" t="s">
        <v>65</v>
      </c>
      <c r="L234" s="77">
        <v>325</v>
      </c>
      <c r="M234" s="77"/>
      <c r="N234" s="72"/>
      <c r="O234" s="79" t="s">
        <v>176</v>
      </c>
      <c r="P234" s="81">
        <v>43682.708865740744</v>
      </c>
      <c r="Q234" s="79" t="s">
        <v>661</v>
      </c>
      <c r="R234" s="84" t="s">
        <v>794</v>
      </c>
      <c r="S234" s="79" t="s">
        <v>872</v>
      </c>
      <c r="T234" s="79" t="s">
        <v>989</v>
      </c>
      <c r="U234" s="79"/>
      <c r="V234" s="84" t="s">
        <v>1261</v>
      </c>
      <c r="W234" s="81">
        <v>43682.708865740744</v>
      </c>
      <c r="X234" s="84" t="s">
        <v>1516</v>
      </c>
      <c r="Y234" s="79"/>
      <c r="Z234" s="79"/>
      <c r="AA234" s="82" t="s">
        <v>1837</v>
      </c>
      <c r="AB234" s="79"/>
      <c r="AC234" s="79" t="b">
        <v>0</v>
      </c>
      <c r="AD234" s="79">
        <v>1</v>
      </c>
      <c r="AE234" s="82" t="s">
        <v>1938</v>
      </c>
      <c r="AF234" s="79" t="b">
        <v>0</v>
      </c>
      <c r="AG234" s="79" t="s">
        <v>1948</v>
      </c>
      <c r="AH234" s="79"/>
      <c r="AI234" s="82" t="s">
        <v>1938</v>
      </c>
      <c r="AJ234" s="79" t="b">
        <v>0</v>
      </c>
      <c r="AK234" s="79">
        <v>0</v>
      </c>
      <c r="AL234" s="82" t="s">
        <v>1938</v>
      </c>
      <c r="AM234" s="79" t="s">
        <v>1959</v>
      </c>
      <c r="AN234" s="79" t="b">
        <v>0</v>
      </c>
      <c r="AO234" s="82" t="s">
        <v>1837</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3</v>
      </c>
      <c r="BC234" s="78" t="str">
        <f>REPLACE(INDEX(GroupVertices[Group],MATCH(Edges25[[#This Row],[Vertex 2]],GroupVertices[Vertex],0)),1,1,"")</f>
        <v>3</v>
      </c>
      <c r="BD234" s="48">
        <v>1</v>
      </c>
      <c r="BE234" s="49">
        <v>4.761904761904762</v>
      </c>
      <c r="BF234" s="48">
        <v>0</v>
      </c>
      <c r="BG234" s="49">
        <v>0</v>
      </c>
      <c r="BH234" s="48">
        <v>0</v>
      </c>
      <c r="BI234" s="49">
        <v>0</v>
      </c>
      <c r="BJ234" s="48">
        <v>20</v>
      </c>
      <c r="BK234" s="49">
        <v>95.23809523809524</v>
      </c>
      <c r="BL234" s="48">
        <v>21</v>
      </c>
    </row>
    <row r="235" spans="1:64" ht="15">
      <c r="A235" s="64" t="s">
        <v>395</v>
      </c>
      <c r="B235" s="64" t="s">
        <v>395</v>
      </c>
      <c r="C235" s="65"/>
      <c r="D235" s="66"/>
      <c r="E235" s="67"/>
      <c r="F235" s="68"/>
      <c r="G235" s="65"/>
      <c r="H235" s="69"/>
      <c r="I235" s="70"/>
      <c r="J235" s="70"/>
      <c r="K235" s="34" t="s">
        <v>65</v>
      </c>
      <c r="L235" s="77">
        <v>326</v>
      </c>
      <c r="M235" s="77"/>
      <c r="N235" s="72"/>
      <c r="O235" s="79" t="s">
        <v>176</v>
      </c>
      <c r="P235" s="81">
        <v>43689.880891203706</v>
      </c>
      <c r="Q235" s="79" t="s">
        <v>662</v>
      </c>
      <c r="R235" s="84" t="s">
        <v>794</v>
      </c>
      <c r="S235" s="79" t="s">
        <v>872</v>
      </c>
      <c r="T235" s="79" t="s">
        <v>989</v>
      </c>
      <c r="U235" s="84" t="s">
        <v>1082</v>
      </c>
      <c r="V235" s="84" t="s">
        <v>1082</v>
      </c>
      <c r="W235" s="81">
        <v>43689.880891203706</v>
      </c>
      <c r="X235" s="84" t="s">
        <v>1517</v>
      </c>
      <c r="Y235" s="79"/>
      <c r="Z235" s="79"/>
      <c r="AA235" s="82" t="s">
        <v>1838</v>
      </c>
      <c r="AB235" s="79"/>
      <c r="AC235" s="79" t="b">
        <v>0</v>
      </c>
      <c r="AD235" s="79">
        <v>0</v>
      </c>
      <c r="AE235" s="82" t="s">
        <v>1938</v>
      </c>
      <c r="AF235" s="79" t="b">
        <v>0</v>
      </c>
      <c r="AG235" s="79" t="s">
        <v>1948</v>
      </c>
      <c r="AH235" s="79"/>
      <c r="AI235" s="82" t="s">
        <v>1938</v>
      </c>
      <c r="AJ235" s="79" t="b">
        <v>0</v>
      </c>
      <c r="AK235" s="79">
        <v>0</v>
      </c>
      <c r="AL235" s="82" t="s">
        <v>1938</v>
      </c>
      <c r="AM235" s="79" t="s">
        <v>1959</v>
      </c>
      <c r="AN235" s="79" t="b">
        <v>0</v>
      </c>
      <c r="AO235" s="82" t="s">
        <v>1838</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3</v>
      </c>
      <c r="BC235" s="78" t="str">
        <f>REPLACE(INDEX(GroupVertices[Group],MATCH(Edges25[[#This Row],[Vertex 2]],GroupVertices[Vertex],0)),1,1,"")</f>
        <v>3</v>
      </c>
      <c r="BD235" s="48">
        <v>1</v>
      </c>
      <c r="BE235" s="49">
        <v>4.761904761904762</v>
      </c>
      <c r="BF235" s="48">
        <v>1</v>
      </c>
      <c r="BG235" s="49">
        <v>4.761904761904762</v>
      </c>
      <c r="BH235" s="48">
        <v>0</v>
      </c>
      <c r="BI235" s="49">
        <v>0</v>
      </c>
      <c r="BJ235" s="48">
        <v>19</v>
      </c>
      <c r="BK235" s="49">
        <v>90.47619047619048</v>
      </c>
      <c r="BL235" s="48">
        <v>21</v>
      </c>
    </row>
    <row r="236" spans="1:64" ht="15">
      <c r="A236" s="64" t="s">
        <v>396</v>
      </c>
      <c r="B236" s="64" t="s">
        <v>417</v>
      </c>
      <c r="C236" s="65"/>
      <c r="D236" s="66"/>
      <c r="E236" s="67"/>
      <c r="F236" s="68"/>
      <c r="G236" s="65"/>
      <c r="H236" s="69"/>
      <c r="I236" s="70"/>
      <c r="J236" s="70"/>
      <c r="K236" s="34" t="s">
        <v>65</v>
      </c>
      <c r="L236" s="77">
        <v>327</v>
      </c>
      <c r="M236" s="77"/>
      <c r="N236" s="72"/>
      <c r="O236" s="79" t="s">
        <v>495</v>
      </c>
      <c r="P236" s="81">
        <v>43679.02155092593</v>
      </c>
      <c r="Q236" s="79" t="s">
        <v>663</v>
      </c>
      <c r="R236" s="84" t="s">
        <v>795</v>
      </c>
      <c r="S236" s="79" t="s">
        <v>828</v>
      </c>
      <c r="T236" s="79" t="s">
        <v>990</v>
      </c>
      <c r="U236" s="79"/>
      <c r="V236" s="84" t="s">
        <v>1262</v>
      </c>
      <c r="W236" s="81">
        <v>43679.02155092593</v>
      </c>
      <c r="X236" s="84" t="s">
        <v>1518</v>
      </c>
      <c r="Y236" s="79"/>
      <c r="Z236" s="79"/>
      <c r="AA236" s="82" t="s">
        <v>1839</v>
      </c>
      <c r="AB236" s="79"/>
      <c r="AC236" s="79" t="b">
        <v>0</v>
      </c>
      <c r="AD236" s="79">
        <v>0</v>
      </c>
      <c r="AE236" s="82" t="s">
        <v>1938</v>
      </c>
      <c r="AF236" s="79" t="b">
        <v>0</v>
      </c>
      <c r="AG236" s="79" t="s">
        <v>1948</v>
      </c>
      <c r="AH236" s="79"/>
      <c r="AI236" s="82" t="s">
        <v>1938</v>
      </c>
      <c r="AJ236" s="79" t="b">
        <v>0</v>
      </c>
      <c r="AK236" s="79">
        <v>1</v>
      </c>
      <c r="AL236" s="82" t="s">
        <v>1918</v>
      </c>
      <c r="AM236" s="79" t="s">
        <v>1969</v>
      </c>
      <c r="AN236" s="79" t="b">
        <v>0</v>
      </c>
      <c r="AO236" s="82" t="s">
        <v>1918</v>
      </c>
      <c r="AP236" s="79" t="s">
        <v>176</v>
      </c>
      <c r="AQ236" s="79">
        <v>0</v>
      </c>
      <c r="AR236" s="79">
        <v>0</v>
      </c>
      <c r="AS236" s="79"/>
      <c r="AT236" s="79"/>
      <c r="AU236" s="79"/>
      <c r="AV236" s="79"/>
      <c r="AW236" s="79"/>
      <c r="AX236" s="79"/>
      <c r="AY236" s="79"/>
      <c r="AZ236" s="79"/>
      <c r="BA236">
        <v>3</v>
      </c>
      <c r="BB236" s="78" t="str">
        <f>REPLACE(INDEX(GroupVertices[Group],MATCH(Edges25[[#This Row],[Vertex 1]],GroupVertices[Vertex],0)),1,1,"")</f>
        <v>6</v>
      </c>
      <c r="BC236" s="78" t="str">
        <f>REPLACE(INDEX(GroupVertices[Group],MATCH(Edges25[[#This Row],[Vertex 2]],GroupVertices[Vertex],0)),1,1,"")</f>
        <v>6</v>
      </c>
      <c r="BD236" s="48">
        <v>0</v>
      </c>
      <c r="BE236" s="49">
        <v>0</v>
      </c>
      <c r="BF236" s="48">
        <v>0</v>
      </c>
      <c r="BG236" s="49">
        <v>0</v>
      </c>
      <c r="BH236" s="48">
        <v>0</v>
      </c>
      <c r="BI236" s="49">
        <v>0</v>
      </c>
      <c r="BJ236" s="48">
        <v>14</v>
      </c>
      <c r="BK236" s="49">
        <v>100</v>
      </c>
      <c r="BL236" s="48">
        <v>14</v>
      </c>
    </row>
    <row r="237" spans="1:64" ht="15">
      <c r="A237" s="64" t="s">
        <v>396</v>
      </c>
      <c r="B237" s="64" t="s">
        <v>417</v>
      </c>
      <c r="C237" s="65"/>
      <c r="D237" s="66"/>
      <c r="E237" s="67"/>
      <c r="F237" s="68"/>
      <c r="G237" s="65"/>
      <c r="H237" s="69"/>
      <c r="I237" s="70"/>
      <c r="J237" s="70"/>
      <c r="K237" s="34" t="s">
        <v>65</v>
      </c>
      <c r="L237" s="77">
        <v>328</v>
      </c>
      <c r="M237" s="77"/>
      <c r="N237" s="72"/>
      <c r="O237" s="79" t="s">
        <v>495</v>
      </c>
      <c r="P237" s="81">
        <v>43683.09515046296</v>
      </c>
      <c r="Q237" s="79" t="s">
        <v>664</v>
      </c>
      <c r="R237" s="84" t="s">
        <v>793</v>
      </c>
      <c r="S237" s="79" t="s">
        <v>871</v>
      </c>
      <c r="T237" s="79" t="s">
        <v>991</v>
      </c>
      <c r="U237" s="79"/>
      <c r="V237" s="84" t="s">
        <v>1262</v>
      </c>
      <c r="W237" s="81">
        <v>43683.09515046296</v>
      </c>
      <c r="X237" s="84" t="s">
        <v>1519</v>
      </c>
      <c r="Y237" s="79"/>
      <c r="Z237" s="79"/>
      <c r="AA237" s="82" t="s">
        <v>1840</v>
      </c>
      <c r="AB237" s="79"/>
      <c r="AC237" s="79" t="b">
        <v>0</v>
      </c>
      <c r="AD237" s="79">
        <v>0</v>
      </c>
      <c r="AE237" s="82" t="s">
        <v>1938</v>
      </c>
      <c r="AF237" s="79" t="b">
        <v>0</v>
      </c>
      <c r="AG237" s="79" t="s">
        <v>1948</v>
      </c>
      <c r="AH237" s="79"/>
      <c r="AI237" s="82" t="s">
        <v>1938</v>
      </c>
      <c r="AJ237" s="79" t="b">
        <v>0</v>
      </c>
      <c r="AK237" s="79">
        <v>1</v>
      </c>
      <c r="AL237" s="82" t="s">
        <v>1919</v>
      </c>
      <c r="AM237" s="79" t="s">
        <v>1969</v>
      </c>
      <c r="AN237" s="79" t="b">
        <v>0</v>
      </c>
      <c r="AO237" s="82" t="s">
        <v>1919</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6</v>
      </c>
      <c r="BC237" s="78" t="str">
        <f>REPLACE(INDEX(GroupVertices[Group],MATCH(Edges25[[#This Row],[Vertex 2]],GroupVertices[Vertex],0)),1,1,"")</f>
        <v>6</v>
      </c>
      <c r="BD237" s="48">
        <v>1</v>
      </c>
      <c r="BE237" s="49">
        <v>8.333333333333334</v>
      </c>
      <c r="BF237" s="48">
        <v>0</v>
      </c>
      <c r="BG237" s="49">
        <v>0</v>
      </c>
      <c r="BH237" s="48">
        <v>0</v>
      </c>
      <c r="BI237" s="49">
        <v>0</v>
      </c>
      <c r="BJ237" s="48">
        <v>11</v>
      </c>
      <c r="BK237" s="49">
        <v>91.66666666666667</v>
      </c>
      <c r="BL237" s="48">
        <v>12</v>
      </c>
    </row>
    <row r="238" spans="1:64" ht="15">
      <c r="A238" s="64" t="s">
        <v>396</v>
      </c>
      <c r="B238" s="64" t="s">
        <v>417</v>
      </c>
      <c r="C238" s="65"/>
      <c r="D238" s="66"/>
      <c r="E238" s="67"/>
      <c r="F238" s="68"/>
      <c r="G238" s="65"/>
      <c r="H238" s="69"/>
      <c r="I238" s="70"/>
      <c r="J238" s="70"/>
      <c r="K238" s="34" t="s">
        <v>65</v>
      </c>
      <c r="L238" s="77">
        <v>329</v>
      </c>
      <c r="M238" s="77"/>
      <c r="N238" s="72"/>
      <c r="O238" s="79" t="s">
        <v>495</v>
      </c>
      <c r="P238" s="81">
        <v>43689.90400462963</v>
      </c>
      <c r="Q238" s="79" t="s">
        <v>660</v>
      </c>
      <c r="R238" s="84" t="s">
        <v>793</v>
      </c>
      <c r="S238" s="79" t="s">
        <v>871</v>
      </c>
      <c r="T238" s="79" t="s">
        <v>988</v>
      </c>
      <c r="U238" s="79"/>
      <c r="V238" s="84" t="s">
        <v>1262</v>
      </c>
      <c r="W238" s="81">
        <v>43689.90400462963</v>
      </c>
      <c r="X238" s="84" t="s">
        <v>1520</v>
      </c>
      <c r="Y238" s="79"/>
      <c r="Z238" s="79"/>
      <c r="AA238" s="82" t="s">
        <v>1841</v>
      </c>
      <c r="AB238" s="79"/>
      <c r="AC238" s="79" t="b">
        <v>0</v>
      </c>
      <c r="AD238" s="79">
        <v>0</v>
      </c>
      <c r="AE238" s="82" t="s">
        <v>1938</v>
      </c>
      <c r="AF238" s="79" t="b">
        <v>0</v>
      </c>
      <c r="AG238" s="79" t="s">
        <v>1948</v>
      </c>
      <c r="AH238" s="79"/>
      <c r="AI238" s="82" t="s">
        <v>1938</v>
      </c>
      <c r="AJ238" s="79" t="b">
        <v>0</v>
      </c>
      <c r="AK238" s="79">
        <v>2</v>
      </c>
      <c r="AL238" s="82" t="s">
        <v>1921</v>
      </c>
      <c r="AM238" s="79" t="s">
        <v>1969</v>
      </c>
      <c r="AN238" s="79" t="b">
        <v>0</v>
      </c>
      <c r="AO238" s="82" t="s">
        <v>1921</v>
      </c>
      <c r="AP238" s="79" t="s">
        <v>176</v>
      </c>
      <c r="AQ238" s="79">
        <v>0</v>
      </c>
      <c r="AR238" s="79">
        <v>0</v>
      </c>
      <c r="AS238" s="79"/>
      <c r="AT238" s="79"/>
      <c r="AU238" s="79"/>
      <c r="AV238" s="79"/>
      <c r="AW238" s="79"/>
      <c r="AX238" s="79"/>
      <c r="AY238" s="79"/>
      <c r="AZ238" s="79"/>
      <c r="BA238">
        <v>3</v>
      </c>
      <c r="BB238" s="78" t="str">
        <f>REPLACE(INDEX(GroupVertices[Group],MATCH(Edges25[[#This Row],[Vertex 1]],GroupVertices[Vertex],0)),1,1,"")</f>
        <v>6</v>
      </c>
      <c r="BC238" s="78" t="str">
        <f>REPLACE(INDEX(GroupVertices[Group],MATCH(Edges25[[#This Row],[Vertex 2]],GroupVertices[Vertex],0)),1,1,"")</f>
        <v>6</v>
      </c>
      <c r="BD238" s="48">
        <v>1</v>
      </c>
      <c r="BE238" s="49">
        <v>7.6923076923076925</v>
      </c>
      <c r="BF238" s="48">
        <v>0</v>
      </c>
      <c r="BG238" s="49">
        <v>0</v>
      </c>
      <c r="BH238" s="48">
        <v>0</v>
      </c>
      <c r="BI238" s="49">
        <v>0</v>
      </c>
      <c r="BJ238" s="48">
        <v>12</v>
      </c>
      <c r="BK238" s="49">
        <v>92.3076923076923</v>
      </c>
      <c r="BL238" s="48">
        <v>13</v>
      </c>
    </row>
    <row r="239" spans="1:64" ht="15">
      <c r="A239" s="64" t="s">
        <v>397</v>
      </c>
      <c r="B239" s="64" t="s">
        <v>483</v>
      </c>
      <c r="C239" s="65"/>
      <c r="D239" s="66"/>
      <c r="E239" s="67"/>
      <c r="F239" s="68"/>
      <c r="G239" s="65"/>
      <c r="H239" s="69"/>
      <c r="I239" s="70"/>
      <c r="J239" s="70"/>
      <c r="K239" s="34" t="s">
        <v>65</v>
      </c>
      <c r="L239" s="77">
        <v>330</v>
      </c>
      <c r="M239" s="77"/>
      <c r="N239" s="72"/>
      <c r="O239" s="79" t="s">
        <v>496</v>
      </c>
      <c r="P239" s="81">
        <v>43690.33361111111</v>
      </c>
      <c r="Q239" s="79" t="s">
        <v>665</v>
      </c>
      <c r="R239" s="79"/>
      <c r="S239" s="79"/>
      <c r="T239" s="79" t="s">
        <v>992</v>
      </c>
      <c r="U239" s="84" t="s">
        <v>1083</v>
      </c>
      <c r="V239" s="84" t="s">
        <v>1083</v>
      </c>
      <c r="W239" s="81">
        <v>43690.33361111111</v>
      </c>
      <c r="X239" s="84" t="s">
        <v>1521</v>
      </c>
      <c r="Y239" s="79"/>
      <c r="Z239" s="79"/>
      <c r="AA239" s="82" t="s">
        <v>1842</v>
      </c>
      <c r="AB239" s="82" t="s">
        <v>1934</v>
      </c>
      <c r="AC239" s="79" t="b">
        <v>0</v>
      </c>
      <c r="AD239" s="79">
        <v>1</v>
      </c>
      <c r="AE239" s="82" t="s">
        <v>1945</v>
      </c>
      <c r="AF239" s="79" t="b">
        <v>0</v>
      </c>
      <c r="AG239" s="79" t="s">
        <v>1948</v>
      </c>
      <c r="AH239" s="79"/>
      <c r="AI239" s="82" t="s">
        <v>1938</v>
      </c>
      <c r="AJ239" s="79" t="b">
        <v>0</v>
      </c>
      <c r="AK239" s="79">
        <v>1</v>
      </c>
      <c r="AL239" s="82" t="s">
        <v>1938</v>
      </c>
      <c r="AM239" s="79" t="s">
        <v>1961</v>
      </c>
      <c r="AN239" s="79" t="b">
        <v>0</v>
      </c>
      <c r="AO239" s="82" t="s">
        <v>1934</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33</v>
      </c>
      <c r="BC239" s="78" t="str">
        <f>REPLACE(INDEX(GroupVertices[Group],MATCH(Edges25[[#This Row],[Vertex 2]],GroupVertices[Vertex],0)),1,1,"")</f>
        <v>33</v>
      </c>
      <c r="BD239" s="48">
        <v>0</v>
      </c>
      <c r="BE239" s="49">
        <v>0</v>
      </c>
      <c r="BF239" s="48">
        <v>2</v>
      </c>
      <c r="BG239" s="49">
        <v>5.2631578947368425</v>
      </c>
      <c r="BH239" s="48">
        <v>0</v>
      </c>
      <c r="BI239" s="49">
        <v>0</v>
      </c>
      <c r="BJ239" s="48">
        <v>36</v>
      </c>
      <c r="BK239" s="49">
        <v>94.73684210526316</v>
      </c>
      <c r="BL239" s="48">
        <v>38</v>
      </c>
    </row>
    <row r="240" spans="1:64" ht="15">
      <c r="A240" s="64" t="s">
        <v>397</v>
      </c>
      <c r="B240" s="64" t="s">
        <v>483</v>
      </c>
      <c r="C240" s="65"/>
      <c r="D240" s="66"/>
      <c r="E240" s="67"/>
      <c r="F240" s="68"/>
      <c r="G240" s="65"/>
      <c r="H240" s="69"/>
      <c r="I240" s="70"/>
      <c r="J240" s="70"/>
      <c r="K240" s="34" t="s">
        <v>65</v>
      </c>
      <c r="L240" s="77">
        <v>331</v>
      </c>
      <c r="M240" s="77"/>
      <c r="N240" s="72"/>
      <c r="O240" s="79" t="s">
        <v>495</v>
      </c>
      <c r="P240" s="81">
        <v>43690.334861111114</v>
      </c>
      <c r="Q240" s="79" t="s">
        <v>666</v>
      </c>
      <c r="R240" s="79"/>
      <c r="S240" s="79"/>
      <c r="T240" s="79" t="s">
        <v>993</v>
      </c>
      <c r="U240" s="79"/>
      <c r="V240" s="84" t="s">
        <v>1263</v>
      </c>
      <c r="W240" s="81">
        <v>43690.334861111114</v>
      </c>
      <c r="X240" s="84" t="s">
        <v>1522</v>
      </c>
      <c r="Y240" s="79"/>
      <c r="Z240" s="79"/>
      <c r="AA240" s="82" t="s">
        <v>1843</v>
      </c>
      <c r="AB240" s="79"/>
      <c r="AC240" s="79" t="b">
        <v>0</v>
      </c>
      <c r="AD240" s="79">
        <v>0</v>
      </c>
      <c r="AE240" s="82" t="s">
        <v>1938</v>
      </c>
      <c r="AF240" s="79" t="b">
        <v>0</v>
      </c>
      <c r="AG240" s="79" t="s">
        <v>1948</v>
      </c>
      <c r="AH240" s="79"/>
      <c r="AI240" s="82" t="s">
        <v>1938</v>
      </c>
      <c r="AJ240" s="79" t="b">
        <v>0</v>
      </c>
      <c r="AK240" s="79">
        <v>1</v>
      </c>
      <c r="AL240" s="82" t="s">
        <v>1842</v>
      </c>
      <c r="AM240" s="79" t="s">
        <v>1961</v>
      </c>
      <c r="AN240" s="79" t="b">
        <v>0</v>
      </c>
      <c r="AO240" s="82" t="s">
        <v>1842</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33</v>
      </c>
      <c r="BC240" s="78" t="str">
        <f>REPLACE(INDEX(GroupVertices[Group],MATCH(Edges25[[#This Row],[Vertex 2]],GroupVertices[Vertex],0)),1,1,"")</f>
        <v>33</v>
      </c>
      <c r="BD240" s="48">
        <v>0</v>
      </c>
      <c r="BE240" s="49">
        <v>0</v>
      </c>
      <c r="BF240" s="48">
        <v>2</v>
      </c>
      <c r="BG240" s="49">
        <v>10</v>
      </c>
      <c r="BH240" s="48">
        <v>0</v>
      </c>
      <c r="BI240" s="49">
        <v>0</v>
      </c>
      <c r="BJ240" s="48">
        <v>18</v>
      </c>
      <c r="BK240" s="49">
        <v>90</v>
      </c>
      <c r="BL240" s="48">
        <v>20</v>
      </c>
    </row>
    <row r="241" spans="1:64" ht="15">
      <c r="A241" s="64" t="s">
        <v>398</v>
      </c>
      <c r="B241" s="64" t="s">
        <v>484</v>
      </c>
      <c r="C241" s="65"/>
      <c r="D241" s="66"/>
      <c r="E241" s="67"/>
      <c r="F241" s="68"/>
      <c r="G241" s="65"/>
      <c r="H241" s="69"/>
      <c r="I241" s="70"/>
      <c r="J241" s="70"/>
      <c r="K241" s="34" t="s">
        <v>65</v>
      </c>
      <c r="L241" s="77">
        <v>332</v>
      </c>
      <c r="M241" s="77"/>
      <c r="N241" s="72"/>
      <c r="O241" s="79" t="s">
        <v>495</v>
      </c>
      <c r="P241" s="81">
        <v>43678.485613425924</v>
      </c>
      <c r="Q241" s="79" t="s">
        <v>667</v>
      </c>
      <c r="R241" s="84" t="s">
        <v>796</v>
      </c>
      <c r="S241" s="79" t="s">
        <v>873</v>
      </c>
      <c r="T241" s="79" t="s">
        <v>994</v>
      </c>
      <c r="U241" s="84" t="s">
        <v>1084</v>
      </c>
      <c r="V241" s="84" t="s">
        <v>1084</v>
      </c>
      <c r="W241" s="81">
        <v>43678.485613425924</v>
      </c>
      <c r="X241" s="84" t="s">
        <v>1523</v>
      </c>
      <c r="Y241" s="79"/>
      <c r="Z241" s="79"/>
      <c r="AA241" s="82" t="s">
        <v>1844</v>
      </c>
      <c r="AB241" s="79"/>
      <c r="AC241" s="79" t="b">
        <v>0</v>
      </c>
      <c r="AD241" s="79">
        <v>2</v>
      </c>
      <c r="AE241" s="82" t="s">
        <v>1938</v>
      </c>
      <c r="AF241" s="79" t="b">
        <v>0</v>
      </c>
      <c r="AG241" s="79" t="s">
        <v>1948</v>
      </c>
      <c r="AH241" s="79"/>
      <c r="AI241" s="82" t="s">
        <v>1938</v>
      </c>
      <c r="AJ241" s="79" t="b">
        <v>0</v>
      </c>
      <c r="AK241" s="79">
        <v>1</v>
      </c>
      <c r="AL241" s="82" t="s">
        <v>1938</v>
      </c>
      <c r="AM241" s="79" t="s">
        <v>1959</v>
      </c>
      <c r="AN241" s="79" t="b">
        <v>0</v>
      </c>
      <c r="AO241" s="82" t="s">
        <v>1844</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4</v>
      </c>
      <c r="BC241" s="78" t="str">
        <f>REPLACE(INDEX(GroupVertices[Group],MATCH(Edges25[[#This Row],[Vertex 2]],GroupVertices[Vertex],0)),1,1,"")</f>
        <v>4</v>
      </c>
      <c r="BD241" s="48">
        <v>0</v>
      </c>
      <c r="BE241" s="49">
        <v>0</v>
      </c>
      <c r="BF241" s="48">
        <v>0</v>
      </c>
      <c r="BG241" s="49">
        <v>0</v>
      </c>
      <c r="BH241" s="48">
        <v>0</v>
      </c>
      <c r="BI241" s="49">
        <v>0</v>
      </c>
      <c r="BJ241" s="48">
        <v>36</v>
      </c>
      <c r="BK241" s="49">
        <v>100</v>
      </c>
      <c r="BL241" s="48">
        <v>36</v>
      </c>
    </row>
    <row r="242" spans="1:64" ht="15">
      <c r="A242" s="64" t="s">
        <v>399</v>
      </c>
      <c r="B242" s="64" t="s">
        <v>399</v>
      </c>
      <c r="C242" s="65"/>
      <c r="D242" s="66"/>
      <c r="E242" s="67"/>
      <c r="F242" s="68"/>
      <c r="G242" s="65"/>
      <c r="H242" s="69"/>
      <c r="I242" s="70"/>
      <c r="J242" s="70"/>
      <c r="K242" s="34" t="s">
        <v>65</v>
      </c>
      <c r="L242" s="77">
        <v>333</v>
      </c>
      <c r="M242" s="77"/>
      <c r="N242" s="72"/>
      <c r="O242" s="79" t="s">
        <v>176</v>
      </c>
      <c r="P242" s="81">
        <v>43684.524305555555</v>
      </c>
      <c r="Q242" s="79" t="s">
        <v>668</v>
      </c>
      <c r="R242" s="84" t="s">
        <v>797</v>
      </c>
      <c r="S242" s="79" t="s">
        <v>874</v>
      </c>
      <c r="T242" s="79" t="s">
        <v>893</v>
      </c>
      <c r="U242" s="79"/>
      <c r="V242" s="84" t="s">
        <v>1264</v>
      </c>
      <c r="W242" s="81">
        <v>43684.524305555555</v>
      </c>
      <c r="X242" s="84" t="s">
        <v>1524</v>
      </c>
      <c r="Y242" s="79"/>
      <c r="Z242" s="79"/>
      <c r="AA242" s="82" t="s">
        <v>1845</v>
      </c>
      <c r="AB242" s="79"/>
      <c r="AC242" s="79" t="b">
        <v>0</v>
      </c>
      <c r="AD242" s="79">
        <v>2</v>
      </c>
      <c r="AE242" s="82" t="s">
        <v>1938</v>
      </c>
      <c r="AF242" s="79" t="b">
        <v>0</v>
      </c>
      <c r="AG242" s="79" t="s">
        <v>1948</v>
      </c>
      <c r="AH242" s="79"/>
      <c r="AI242" s="82" t="s">
        <v>1938</v>
      </c>
      <c r="AJ242" s="79" t="b">
        <v>0</v>
      </c>
      <c r="AK242" s="79">
        <v>1</v>
      </c>
      <c r="AL242" s="82" t="s">
        <v>1938</v>
      </c>
      <c r="AM242" s="79" t="s">
        <v>1965</v>
      </c>
      <c r="AN242" s="79" t="b">
        <v>0</v>
      </c>
      <c r="AO242" s="82" t="s">
        <v>1845</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4</v>
      </c>
      <c r="BC242" s="78" t="str">
        <f>REPLACE(INDEX(GroupVertices[Group],MATCH(Edges25[[#This Row],[Vertex 2]],GroupVertices[Vertex],0)),1,1,"")</f>
        <v>4</v>
      </c>
      <c r="BD242" s="48">
        <v>1</v>
      </c>
      <c r="BE242" s="49">
        <v>2.5641025641025643</v>
      </c>
      <c r="BF242" s="48">
        <v>0</v>
      </c>
      <c r="BG242" s="49">
        <v>0</v>
      </c>
      <c r="BH242" s="48">
        <v>0</v>
      </c>
      <c r="BI242" s="49">
        <v>0</v>
      </c>
      <c r="BJ242" s="48">
        <v>38</v>
      </c>
      <c r="BK242" s="49">
        <v>97.43589743589743</v>
      </c>
      <c r="BL242" s="48">
        <v>39</v>
      </c>
    </row>
    <row r="243" spans="1:64" ht="15">
      <c r="A243" s="64" t="s">
        <v>399</v>
      </c>
      <c r="B243" s="64" t="s">
        <v>398</v>
      </c>
      <c r="C243" s="65"/>
      <c r="D243" s="66"/>
      <c r="E243" s="67"/>
      <c r="F243" s="68"/>
      <c r="G243" s="65"/>
      <c r="H243" s="69"/>
      <c r="I243" s="70"/>
      <c r="J243" s="70"/>
      <c r="K243" s="34" t="s">
        <v>66</v>
      </c>
      <c r="L243" s="77">
        <v>334</v>
      </c>
      <c r="M243" s="77"/>
      <c r="N243" s="72"/>
      <c r="O243" s="79" t="s">
        <v>495</v>
      </c>
      <c r="P243" s="81">
        <v>43684.7846875</v>
      </c>
      <c r="Q243" s="79" t="s">
        <v>564</v>
      </c>
      <c r="R243" s="79"/>
      <c r="S243" s="79"/>
      <c r="T243" s="79"/>
      <c r="U243" s="79"/>
      <c r="V243" s="84" t="s">
        <v>1264</v>
      </c>
      <c r="W243" s="81">
        <v>43684.7846875</v>
      </c>
      <c r="X243" s="84" t="s">
        <v>1525</v>
      </c>
      <c r="Y243" s="79"/>
      <c r="Z243" s="79"/>
      <c r="AA243" s="82" t="s">
        <v>1846</v>
      </c>
      <c r="AB243" s="79"/>
      <c r="AC243" s="79" t="b">
        <v>0</v>
      </c>
      <c r="AD243" s="79">
        <v>0</v>
      </c>
      <c r="AE243" s="82" t="s">
        <v>1938</v>
      </c>
      <c r="AF243" s="79" t="b">
        <v>1</v>
      </c>
      <c r="AG243" s="79" t="s">
        <v>1948</v>
      </c>
      <c r="AH243" s="79"/>
      <c r="AI243" s="82" t="s">
        <v>1845</v>
      </c>
      <c r="AJ243" s="79" t="b">
        <v>0</v>
      </c>
      <c r="AK243" s="79">
        <v>4</v>
      </c>
      <c r="AL243" s="82" t="s">
        <v>1847</v>
      </c>
      <c r="AM243" s="79" t="s">
        <v>1963</v>
      </c>
      <c r="AN243" s="79" t="b">
        <v>0</v>
      </c>
      <c r="AO243" s="82" t="s">
        <v>1847</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4</v>
      </c>
      <c r="BC243" s="78" t="str">
        <f>REPLACE(INDEX(GroupVertices[Group],MATCH(Edges25[[#This Row],[Vertex 2]],GroupVertices[Vertex],0)),1,1,"")</f>
        <v>4</v>
      </c>
      <c r="BD243" s="48">
        <v>0</v>
      </c>
      <c r="BE243" s="49">
        <v>0</v>
      </c>
      <c r="BF243" s="48">
        <v>2</v>
      </c>
      <c r="BG243" s="49">
        <v>7.6923076923076925</v>
      </c>
      <c r="BH243" s="48">
        <v>0</v>
      </c>
      <c r="BI243" s="49">
        <v>0</v>
      </c>
      <c r="BJ243" s="48">
        <v>24</v>
      </c>
      <c r="BK243" s="49">
        <v>92.3076923076923</v>
      </c>
      <c r="BL243" s="48">
        <v>26</v>
      </c>
    </row>
    <row r="244" spans="1:64" ht="15">
      <c r="A244" s="64" t="s">
        <v>398</v>
      </c>
      <c r="B244" s="64" t="s">
        <v>399</v>
      </c>
      <c r="C244" s="65"/>
      <c r="D244" s="66"/>
      <c r="E244" s="67"/>
      <c r="F244" s="68"/>
      <c r="G244" s="65"/>
      <c r="H244" s="69"/>
      <c r="I244" s="70"/>
      <c r="J244" s="70"/>
      <c r="K244" s="34" t="s">
        <v>66</v>
      </c>
      <c r="L244" s="77">
        <v>335</v>
      </c>
      <c r="M244" s="77"/>
      <c r="N244" s="72"/>
      <c r="O244" s="79" t="s">
        <v>495</v>
      </c>
      <c r="P244" s="81">
        <v>43684.64071759259</v>
      </c>
      <c r="Q244" s="79" t="s">
        <v>669</v>
      </c>
      <c r="R244" s="84" t="s">
        <v>754</v>
      </c>
      <c r="S244" s="79" t="s">
        <v>841</v>
      </c>
      <c r="T244" s="79" t="s">
        <v>893</v>
      </c>
      <c r="U244" s="79"/>
      <c r="V244" s="84" t="s">
        <v>1265</v>
      </c>
      <c r="W244" s="81">
        <v>43684.64071759259</v>
      </c>
      <c r="X244" s="84" t="s">
        <v>1526</v>
      </c>
      <c r="Y244" s="79"/>
      <c r="Z244" s="79"/>
      <c r="AA244" s="82" t="s">
        <v>1847</v>
      </c>
      <c r="AB244" s="79"/>
      <c r="AC244" s="79" t="b">
        <v>0</v>
      </c>
      <c r="AD244" s="79">
        <v>5</v>
      </c>
      <c r="AE244" s="82" t="s">
        <v>1938</v>
      </c>
      <c r="AF244" s="79" t="b">
        <v>1</v>
      </c>
      <c r="AG244" s="79" t="s">
        <v>1948</v>
      </c>
      <c r="AH244" s="79"/>
      <c r="AI244" s="82" t="s">
        <v>1845</v>
      </c>
      <c r="AJ244" s="79" t="b">
        <v>0</v>
      </c>
      <c r="AK244" s="79">
        <v>4</v>
      </c>
      <c r="AL244" s="82" t="s">
        <v>1938</v>
      </c>
      <c r="AM244" s="79" t="s">
        <v>1959</v>
      </c>
      <c r="AN244" s="79" t="b">
        <v>0</v>
      </c>
      <c r="AO244" s="82" t="s">
        <v>1847</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4</v>
      </c>
      <c r="BC244" s="78" t="str">
        <f>REPLACE(INDEX(GroupVertices[Group],MATCH(Edges25[[#This Row],[Vertex 2]],GroupVertices[Vertex],0)),1,1,"")</f>
        <v>4</v>
      </c>
      <c r="BD244" s="48">
        <v>0</v>
      </c>
      <c r="BE244" s="49">
        <v>0</v>
      </c>
      <c r="BF244" s="48">
        <v>2</v>
      </c>
      <c r="BG244" s="49">
        <v>4.878048780487805</v>
      </c>
      <c r="BH244" s="48">
        <v>0</v>
      </c>
      <c r="BI244" s="49">
        <v>0</v>
      </c>
      <c r="BJ244" s="48">
        <v>39</v>
      </c>
      <c r="BK244" s="49">
        <v>95.1219512195122</v>
      </c>
      <c r="BL244" s="48">
        <v>41</v>
      </c>
    </row>
    <row r="245" spans="1:64" ht="15">
      <c r="A245" s="64" t="s">
        <v>400</v>
      </c>
      <c r="B245" s="64" t="s">
        <v>400</v>
      </c>
      <c r="C245" s="65"/>
      <c r="D245" s="66"/>
      <c r="E245" s="67"/>
      <c r="F245" s="68"/>
      <c r="G245" s="65"/>
      <c r="H245" s="69"/>
      <c r="I245" s="70"/>
      <c r="J245" s="70"/>
      <c r="K245" s="34" t="s">
        <v>65</v>
      </c>
      <c r="L245" s="77">
        <v>336</v>
      </c>
      <c r="M245" s="77"/>
      <c r="N245" s="72"/>
      <c r="O245" s="79" t="s">
        <v>176</v>
      </c>
      <c r="P245" s="81">
        <v>43682.529965277776</v>
      </c>
      <c r="Q245" s="79" t="s">
        <v>670</v>
      </c>
      <c r="R245" s="79"/>
      <c r="S245" s="79"/>
      <c r="T245" s="79" t="s">
        <v>893</v>
      </c>
      <c r="U245" s="84" t="s">
        <v>1085</v>
      </c>
      <c r="V245" s="84" t="s">
        <v>1085</v>
      </c>
      <c r="W245" s="81">
        <v>43682.529965277776</v>
      </c>
      <c r="X245" s="84" t="s">
        <v>1527</v>
      </c>
      <c r="Y245" s="79"/>
      <c r="Z245" s="79"/>
      <c r="AA245" s="82" t="s">
        <v>1848</v>
      </c>
      <c r="AB245" s="79"/>
      <c r="AC245" s="79" t="b">
        <v>0</v>
      </c>
      <c r="AD245" s="79">
        <v>3</v>
      </c>
      <c r="AE245" s="82" t="s">
        <v>1938</v>
      </c>
      <c r="AF245" s="79" t="b">
        <v>0</v>
      </c>
      <c r="AG245" s="79" t="s">
        <v>1948</v>
      </c>
      <c r="AH245" s="79"/>
      <c r="AI245" s="82" t="s">
        <v>1938</v>
      </c>
      <c r="AJ245" s="79" t="b">
        <v>0</v>
      </c>
      <c r="AK245" s="79">
        <v>0</v>
      </c>
      <c r="AL245" s="82" t="s">
        <v>1938</v>
      </c>
      <c r="AM245" s="79" t="s">
        <v>1959</v>
      </c>
      <c r="AN245" s="79" t="b">
        <v>0</v>
      </c>
      <c r="AO245" s="82" t="s">
        <v>1848</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v>
      </c>
      <c r="BC245" s="78" t="str">
        <f>REPLACE(INDEX(GroupVertices[Group],MATCH(Edges25[[#This Row],[Vertex 2]],GroupVertices[Vertex],0)),1,1,"")</f>
        <v>1</v>
      </c>
      <c r="BD245" s="48">
        <v>1</v>
      </c>
      <c r="BE245" s="49">
        <v>2.1739130434782608</v>
      </c>
      <c r="BF245" s="48">
        <v>1</v>
      </c>
      <c r="BG245" s="49">
        <v>2.1739130434782608</v>
      </c>
      <c r="BH245" s="48">
        <v>0</v>
      </c>
      <c r="BI245" s="49">
        <v>0</v>
      </c>
      <c r="BJ245" s="48">
        <v>44</v>
      </c>
      <c r="BK245" s="49">
        <v>95.65217391304348</v>
      </c>
      <c r="BL245" s="48">
        <v>46</v>
      </c>
    </row>
    <row r="246" spans="1:64" ht="15">
      <c r="A246" s="64" t="s">
        <v>400</v>
      </c>
      <c r="B246" s="64" t="s">
        <v>329</v>
      </c>
      <c r="C246" s="65"/>
      <c r="D246" s="66"/>
      <c r="E246" s="67"/>
      <c r="F246" s="68"/>
      <c r="G246" s="65"/>
      <c r="H246" s="69"/>
      <c r="I246" s="70"/>
      <c r="J246" s="70"/>
      <c r="K246" s="34" t="s">
        <v>65</v>
      </c>
      <c r="L246" s="77">
        <v>337</v>
      </c>
      <c r="M246" s="77"/>
      <c r="N246" s="72"/>
      <c r="O246" s="79" t="s">
        <v>495</v>
      </c>
      <c r="P246" s="81">
        <v>43684.39289351852</v>
      </c>
      <c r="Q246" s="79" t="s">
        <v>557</v>
      </c>
      <c r="R246" s="79"/>
      <c r="S246" s="79"/>
      <c r="T246" s="79"/>
      <c r="U246" s="79"/>
      <c r="V246" s="84" t="s">
        <v>1266</v>
      </c>
      <c r="W246" s="81">
        <v>43684.39289351852</v>
      </c>
      <c r="X246" s="84" t="s">
        <v>1528</v>
      </c>
      <c r="Y246" s="79"/>
      <c r="Z246" s="79"/>
      <c r="AA246" s="82" t="s">
        <v>1849</v>
      </c>
      <c r="AB246" s="79"/>
      <c r="AC246" s="79" t="b">
        <v>0</v>
      </c>
      <c r="AD246" s="79">
        <v>0</v>
      </c>
      <c r="AE246" s="82" t="s">
        <v>1938</v>
      </c>
      <c r="AF246" s="79" t="b">
        <v>0</v>
      </c>
      <c r="AG246" s="79" t="s">
        <v>1948</v>
      </c>
      <c r="AH246" s="79"/>
      <c r="AI246" s="82" t="s">
        <v>1938</v>
      </c>
      <c r="AJ246" s="79" t="b">
        <v>0</v>
      </c>
      <c r="AK246" s="79">
        <v>3</v>
      </c>
      <c r="AL246" s="82" t="s">
        <v>1868</v>
      </c>
      <c r="AM246" s="79" t="s">
        <v>1959</v>
      </c>
      <c r="AN246" s="79" t="b">
        <v>0</v>
      </c>
      <c r="AO246" s="82" t="s">
        <v>1868</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1</v>
      </c>
      <c r="BC246" s="78" t="str">
        <f>REPLACE(INDEX(GroupVertices[Group],MATCH(Edges25[[#This Row],[Vertex 2]],GroupVertices[Vertex],0)),1,1,"")</f>
        <v>1</v>
      </c>
      <c r="BD246" s="48"/>
      <c r="BE246" s="49"/>
      <c r="BF246" s="48"/>
      <c r="BG246" s="49"/>
      <c r="BH246" s="48"/>
      <c r="BI246" s="49"/>
      <c r="BJ246" s="48"/>
      <c r="BK246" s="49"/>
      <c r="BL246" s="48"/>
    </row>
    <row r="247" spans="1:64" ht="15">
      <c r="A247" s="64" t="s">
        <v>401</v>
      </c>
      <c r="B247" s="64" t="s">
        <v>400</v>
      </c>
      <c r="C247" s="65"/>
      <c r="D247" s="66"/>
      <c r="E247" s="67"/>
      <c r="F247" s="68"/>
      <c r="G247" s="65"/>
      <c r="H247" s="69"/>
      <c r="I247" s="70"/>
      <c r="J247" s="70"/>
      <c r="K247" s="34" t="s">
        <v>66</v>
      </c>
      <c r="L247" s="77">
        <v>339</v>
      </c>
      <c r="M247" s="77"/>
      <c r="N247" s="72"/>
      <c r="O247" s="79" t="s">
        <v>495</v>
      </c>
      <c r="P247" s="81">
        <v>43690.387604166666</v>
      </c>
      <c r="Q247" s="79" t="s">
        <v>569</v>
      </c>
      <c r="R247" s="79"/>
      <c r="S247" s="79"/>
      <c r="T247" s="79" t="s">
        <v>893</v>
      </c>
      <c r="U247" s="79"/>
      <c r="V247" s="84" t="s">
        <v>1267</v>
      </c>
      <c r="W247" s="81">
        <v>43690.387604166666</v>
      </c>
      <c r="X247" s="84" t="s">
        <v>1529</v>
      </c>
      <c r="Y247" s="79"/>
      <c r="Z247" s="79"/>
      <c r="AA247" s="82" t="s">
        <v>1850</v>
      </c>
      <c r="AB247" s="79"/>
      <c r="AC247" s="79" t="b">
        <v>0</v>
      </c>
      <c r="AD247" s="79">
        <v>0</v>
      </c>
      <c r="AE247" s="82" t="s">
        <v>1938</v>
      </c>
      <c r="AF247" s="79" t="b">
        <v>0</v>
      </c>
      <c r="AG247" s="79" t="s">
        <v>1948</v>
      </c>
      <c r="AH247" s="79"/>
      <c r="AI247" s="82" t="s">
        <v>1938</v>
      </c>
      <c r="AJ247" s="79" t="b">
        <v>0</v>
      </c>
      <c r="AK247" s="79">
        <v>32</v>
      </c>
      <c r="AL247" s="82" t="s">
        <v>1848</v>
      </c>
      <c r="AM247" s="79" t="s">
        <v>1959</v>
      </c>
      <c r="AN247" s="79" t="b">
        <v>0</v>
      </c>
      <c r="AO247" s="82" t="s">
        <v>1848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1</v>
      </c>
      <c r="BC247" s="78" t="str">
        <f>REPLACE(INDEX(GroupVertices[Group],MATCH(Edges25[[#This Row],[Vertex 2]],GroupVertices[Vertex],0)),1,1,"")</f>
        <v>1</v>
      </c>
      <c r="BD247" s="48">
        <v>1</v>
      </c>
      <c r="BE247" s="49">
        <v>4.761904761904762</v>
      </c>
      <c r="BF247" s="48">
        <v>0</v>
      </c>
      <c r="BG247" s="49">
        <v>0</v>
      </c>
      <c r="BH247" s="48">
        <v>0</v>
      </c>
      <c r="BI247" s="49">
        <v>0</v>
      </c>
      <c r="BJ247" s="48">
        <v>20</v>
      </c>
      <c r="BK247" s="49">
        <v>95.23809523809524</v>
      </c>
      <c r="BL247" s="48">
        <v>21</v>
      </c>
    </row>
    <row r="248" spans="1:64" ht="15">
      <c r="A248" s="64" t="s">
        <v>402</v>
      </c>
      <c r="B248" s="64" t="s">
        <v>402</v>
      </c>
      <c r="C248" s="65"/>
      <c r="D248" s="66"/>
      <c r="E248" s="67"/>
      <c r="F248" s="68"/>
      <c r="G248" s="65"/>
      <c r="H248" s="69"/>
      <c r="I248" s="70"/>
      <c r="J248" s="70"/>
      <c r="K248" s="34" t="s">
        <v>65</v>
      </c>
      <c r="L248" s="77">
        <v>340</v>
      </c>
      <c r="M248" s="77"/>
      <c r="N248" s="72"/>
      <c r="O248" s="79" t="s">
        <v>176</v>
      </c>
      <c r="P248" s="81">
        <v>43686.41736111111</v>
      </c>
      <c r="Q248" s="79" t="s">
        <v>671</v>
      </c>
      <c r="R248" s="84" t="s">
        <v>798</v>
      </c>
      <c r="S248" s="79" t="s">
        <v>875</v>
      </c>
      <c r="T248" s="79" t="s">
        <v>995</v>
      </c>
      <c r="U248" s="84" t="s">
        <v>1086</v>
      </c>
      <c r="V248" s="84" t="s">
        <v>1086</v>
      </c>
      <c r="W248" s="81">
        <v>43686.41736111111</v>
      </c>
      <c r="X248" s="84" t="s">
        <v>1530</v>
      </c>
      <c r="Y248" s="79"/>
      <c r="Z248" s="79"/>
      <c r="AA248" s="82" t="s">
        <v>1851</v>
      </c>
      <c r="AB248" s="79"/>
      <c r="AC248" s="79" t="b">
        <v>0</v>
      </c>
      <c r="AD248" s="79">
        <v>1</v>
      </c>
      <c r="AE248" s="82" t="s">
        <v>1938</v>
      </c>
      <c r="AF248" s="79" t="b">
        <v>0</v>
      </c>
      <c r="AG248" s="79" t="s">
        <v>1948</v>
      </c>
      <c r="AH248" s="79"/>
      <c r="AI248" s="82" t="s">
        <v>1938</v>
      </c>
      <c r="AJ248" s="79" t="b">
        <v>0</v>
      </c>
      <c r="AK248" s="79">
        <v>0</v>
      </c>
      <c r="AL248" s="82" t="s">
        <v>1938</v>
      </c>
      <c r="AM248" s="79" t="s">
        <v>1962</v>
      </c>
      <c r="AN248" s="79" t="b">
        <v>0</v>
      </c>
      <c r="AO248" s="82" t="s">
        <v>1851</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3</v>
      </c>
      <c r="BC248" s="78" t="str">
        <f>REPLACE(INDEX(GroupVertices[Group],MATCH(Edges25[[#This Row],[Vertex 2]],GroupVertices[Vertex],0)),1,1,"")</f>
        <v>3</v>
      </c>
      <c r="BD248" s="48">
        <v>2</v>
      </c>
      <c r="BE248" s="49">
        <v>15.384615384615385</v>
      </c>
      <c r="BF248" s="48">
        <v>0</v>
      </c>
      <c r="BG248" s="49">
        <v>0</v>
      </c>
      <c r="BH248" s="48">
        <v>0</v>
      </c>
      <c r="BI248" s="49">
        <v>0</v>
      </c>
      <c r="BJ248" s="48">
        <v>11</v>
      </c>
      <c r="BK248" s="49">
        <v>84.61538461538461</v>
      </c>
      <c r="BL248" s="48">
        <v>13</v>
      </c>
    </row>
    <row r="249" spans="1:64" ht="15">
      <c r="A249" s="64" t="s">
        <v>402</v>
      </c>
      <c r="B249" s="64" t="s">
        <v>402</v>
      </c>
      <c r="C249" s="65"/>
      <c r="D249" s="66"/>
      <c r="E249" s="67"/>
      <c r="F249" s="68"/>
      <c r="G249" s="65"/>
      <c r="H249" s="69"/>
      <c r="I249" s="70"/>
      <c r="J249" s="70"/>
      <c r="K249" s="34" t="s">
        <v>65</v>
      </c>
      <c r="L249" s="77">
        <v>341</v>
      </c>
      <c r="M249" s="77"/>
      <c r="N249" s="72"/>
      <c r="O249" s="79" t="s">
        <v>176</v>
      </c>
      <c r="P249" s="81">
        <v>43689.41716435185</v>
      </c>
      <c r="Q249" s="79" t="s">
        <v>672</v>
      </c>
      <c r="R249" s="84" t="s">
        <v>799</v>
      </c>
      <c r="S249" s="79" t="s">
        <v>875</v>
      </c>
      <c r="T249" s="79" t="s">
        <v>995</v>
      </c>
      <c r="U249" s="79"/>
      <c r="V249" s="84" t="s">
        <v>1268</v>
      </c>
      <c r="W249" s="81">
        <v>43689.41716435185</v>
      </c>
      <c r="X249" s="84" t="s">
        <v>1531</v>
      </c>
      <c r="Y249" s="79"/>
      <c r="Z249" s="79"/>
      <c r="AA249" s="82" t="s">
        <v>1852</v>
      </c>
      <c r="AB249" s="79"/>
      <c r="AC249" s="79" t="b">
        <v>0</v>
      </c>
      <c r="AD249" s="79">
        <v>0</v>
      </c>
      <c r="AE249" s="82" t="s">
        <v>1938</v>
      </c>
      <c r="AF249" s="79" t="b">
        <v>0</v>
      </c>
      <c r="AG249" s="79" t="s">
        <v>1948</v>
      </c>
      <c r="AH249" s="79"/>
      <c r="AI249" s="82" t="s">
        <v>1938</v>
      </c>
      <c r="AJ249" s="79" t="b">
        <v>0</v>
      </c>
      <c r="AK249" s="79">
        <v>0</v>
      </c>
      <c r="AL249" s="82" t="s">
        <v>1938</v>
      </c>
      <c r="AM249" s="79" t="s">
        <v>1962</v>
      </c>
      <c r="AN249" s="79" t="b">
        <v>0</v>
      </c>
      <c r="AO249" s="82" t="s">
        <v>1852</v>
      </c>
      <c r="AP249" s="79" t="s">
        <v>176</v>
      </c>
      <c r="AQ249" s="79">
        <v>0</v>
      </c>
      <c r="AR249" s="79">
        <v>0</v>
      </c>
      <c r="AS249" s="79"/>
      <c r="AT249" s="79"/>
      <c r="AU249" s="79"/>
      <c r="AV249" s="79"/>
      <c r="AW249" s="79"/>
      <c r="AX249" s="79"/>
      <c r="AY249" s="79"/>
      <c r="AZ249" s="79"/>
      <c r="BA249">
        <v>3</v>
      </c>
      <c r="BB249" s="78" t="str">
        <f>REPLACE(INDEX(GroupVertices[Group],MATCH(Edges25[[#This Row],[Vertex 1]],GroupVertices[Vertex],0)),1,1,"")</f>
        <v>3</v>
      </c>
      <c r="BC249" s="78" t="str">
        <f>REPLACE(INDEX(GroupVertices[Group],MATCH(Edges25[[#This Row],[Vertex 2]],GroupVertices[Vertex],0)),1,1,"")</f>
        <v>3</v>
      </c>
      <c r="BD249" s="48">
        <v>1</v>
      </c>
      <c r="BE249" s="49">
        <v>5.555555555555555</v>
      </c>
      <c r="BF249" s="48">
        <v>0</v>
      </c>
      <c r="BG249" s="49">
        <v>0</v>
      </c>
      <c r="BH249" s="48">
        <v>0</v>
      </c>
      <c r="BI249" s="49">
        <v>0</v>
      </c>
      <c r="BJ249" s="48">
        <v>17</v>
      </c>
      <c r="BK249" s="49">
        <v>94.44444444444444</v>
      </c>
      <c r="BL249" s="48">
        <v>18</v>
      </c>
    </row>
    <row r="250" spans="1:64" ht="15">
      <c r="A250" s="64" t="s">
        <v>402</v>
      </c>
      <c r="B250" s="64" t="s">
        <v>402</v>
      </c>
      <c r="C250" s="65"/>
      <c r="D250" s="66"/>
      <c r="E250" s="67"/>
      <c r="F250" s="68"/>
      <c r="G250" s="65"/>
      <c r="H250" s="69"/>
      <c r="I250" s="70"/>
      <c r="J250" s="70"/>
      <c r="K250" s="34" t="s">
        <v>65</v>
      </c>
      <c r="L250" s="77">
        <v>342</v>
      </c>
      <c r="M250" s="77"/>
      <c r="N250" s="72"/>
      <c r="O250" s="79" t="s">
        <v>176</v>
      </c>
      <c r="P250" s="81">
        <v>43690.417175925926</v>
      </c>
      <c r="Q250" s="79" t="s">
        <v>673</v>
      </c>
      <c r="R250" s="84" t="s">
        <v>800</v>
      </c>
      <c r="S250" s="79" t="s">
        <v>875</v>
      </c>
      <c r="T250" s="79" t="s">
        <v>995</v>
      </c>
      <c r="U250" s="84" t="s">
        <v>1087</v>
      </c>
      <c r="V250" s="84" t="s">
        <v>1087</v>
      </c>
      <c r="W250" s="81">
        <v>43690.417175925926</v>
      </c>
      <c r="X250" s="84" t="s">
        <v>1532</v>
      </c>
      <c r="Y250" s="79"/>
      <c r="Z250" s="79"/>
      <c r="AA250" s="82" t="s">
        <v>1853</v>
      </c>
      <c r="AB250" s="79"/>
      <c r="AC250" s="79" t="b">
        <v>0</v>
      </c>
      <c r="AD250" s="79">
        <v>1</v>
      </c>
      <c r="AE250" s="82" t="s">
        <v>1938</v>
      </c>
      <c r="AF250" s="79" t="b">
        <v>0</v>
      </c>
      <c r="AG250" s="79" t="s">
        <v>1948</v>
      </c>
      <c r="AH250" s="79"/>
      <c r="AI250" s="82" t="s">
        <v>1938</v>
      </c>
      <c r="AJ250" s="79" t="b">
        <v>0</v>
      </c>
      <c r="AK250" s="79">
        <v>0</v>
      </c>
      <c r="AL250" s="82" t="s">
        <v>1938</v>
      </c>
      <c r="AM250" s="79" t="s">
        <v>1962</v>
      </c>
      <c r="AN250" s="79" t="b">
        <v>0</v>
      </c>
      <c r="AO250" s="82" t="s">
        <v>1853</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3</v>
      </c>
      <c r="BC250" s="78" t="str">
        <f>REPLACE(INDEX(GroupVertices[Group],MATCH(Edges25[[#This Row],[Vertex 2]],GroupVertices[Vertex],0)),1,1,"")</f>
        <v>3</v>
      </c>
      <c r="BD250" s="48">
        <v>2</v>
      </c>
      <c r="BE250" s="49">
        <v>5.882352941176471</v>
      </c>
      <c r="BF250" s="48">
        <v>0</v>
      </c>
      <c r="BG250" s="49">
        <v>0</v>
      </c>
      <c r="BH250" s="48">
        <v>0</v>
      </c>
      <c r="BI250" s="49">
        <v>0</v>
      </c>
      <c r="BJ250" s="48">
        <v>32</v>
      </c>
      <c r="BK250" s="49">
        <v>94.11764705882354</v>
      </c>
      <c r="BL250" s="48">
        <v>34</v>
      </c>
    </row>
    <row r="251" spans="1:64" ht="15">
      <c r="A251" s="64" t="s">
        <v>403</v>
      </c>
      <c r="B251" s="64" t="s">
        <v>353</v>
      </c>
      <c r="C251" s="65"/>
      <c r="D251" s="66"/>
      <c r="E251" s="67"/>
      <c r="F251" s="68"/>
      <c r="G251" s="65"/>
      <c r="H251" s="69"/>
      <c r="I251" s="70"/>
      <c r="J251" s="70"/>
      <c r="K251" s="34" t="s">
        <v>65</v>
      </c>
      <c r="L251" s="77">
        <v>343</v>
      </c>
      <c r="M251" s="77"/>
      <c r="N251" s="72"/>
      <c r="O251" s="79" t="s">
        <v>495</v>
      </c>
      <c r="P251" s="81">
        <v>43683.39398148148</v>
      </c>
      <c r="Q251" s="79" t="s">
        <v>538</v>
      </c>
      <c r="R251" s="79"/>
      <c r="S251" s="79"/>
      <c r="T251" s="79" t="s">
        <v>910</v>
      </c>
      <c r="U251" s="79"/>
      <c r="V251" s="84" t="s">
        <v>1269</v>
      </c>
      <c r="W251" s="81">
        <v>43683.39398148148</v>
      </c>
      <c r="X251" s="84" t="s">
        <v>1533</v>
      </c>
      <c r="Y251" s="79"/>
      <c r="Z251" s="79"/>
      <c r="AA251" s="82" t="s">
        <v>1854</v>
      </c>
      <c r="AB251" s="79"/>
      <c r="AC251" s="79" t="b">
        <v>0</v>
      </c>
      <c r="AD251" s="79">
        <v>0</v>
      </c>
      <c r="AE251" s="82" t="s">
        <v>1938</v>
      </c>
      <c r="AF251" s="79" t="b">
        <v>0</v>
      </c>
      <c r="AG251" s="79" t="s">
        <v>1948</v>
      </c>
      <c r="AH251" s="79"/>
      <c r="AI251" s="82" t="s">
        <v>1938</v>
      </c>
      <c r="AJ251" s="79" t="b">
        <v>0</v>
      </c>
      <c r="AK251" s="79">
        <v>4</v>
      </c>
      <c r="AL251" s="82" t="s">
        <v>1786</v>
      </c>
      <c r="AM251" s="79" t="s">
        <v>1959</v>
      </c>
      <c r="AN251" s="79" t="b">
        <v>0</v>
      </c>
      <c r="AO251" s="82" t="s">
        <v>1786</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1</v>
      </c>
      <c r="BC251" s="78" t="str">
        <f>REPLACE(INDEX(GroupVertices[Group],MATCH(Edges25[[#This Row],[Vertex 2]],GroupVertices[Vertex],0)),1,1,"")</f>
        <v>2</v>
      </c>
      <c r="BD251" s="48">
        <v>0</v>
      </c>
      <c r="BE251" s="49">
        <v>0</v>
      </c>
      <c r="BF251" s="48">
        <v>1</v>
      </c>
      <c r="BG251" s="49">
        <v>4.545454545454546</v>
      </c>
      <c r="BH251" s="48">
        <v>0</v>
      </c>
      <c r="BI251" s="49">
        <v>0</v>
      </c>
      <c r="BJ251" s="48">
        <v>21</v>
      </c>
      <c r="BK251" s="49">
        <v>95.45454545454545</v>
      </c>
      <c r="BL251" s="48">
        <v>22</v>
      </c>
    </row>
    <row r="252" spans="1:64" ht="15">
      <c r="A252" s="64" t="s">
        <v>403</v>
      </c>
      <c r="B252" s="64" t="s">
        <v>329</v>
      </c>
      <c r="C252" s="65"/>
      <c r="D252" s="66"/>
      <c r="E252" s="67"/>
      <c r="F252" s="68"/>
      <c r="G252" s="65"/>
      <c r="H252" s="69"/>
      <c r="I252" s="70"/>
      <c r="J252" s="70"/>
      <c r="K252" s="34" t="s">
        <v>65</v>
      </c>
      <c r="L252" s="77">
        <v>344</v>
      </c>
      <c r="M252" s="77"/>
      <c r="N252" s="72"/>
      <c r="O252" s="79" t="s">
        <v>495</v>
      </c>
      <c r="P252" s="81">
        <v>43689.359247685185</v>
      </c>
      <c r="Q252" s="79" t="s">
        <v>580</v>
      </c>
      <c r="R252" s="79"/>
      <c r="S252" s="79"/>
      <c r="T252" s="79"/>
      <c r="U252" s="79"/>
      <c r="V252" s="84" t="s">
        <v>1269</v>
      </c>
      <c r="W252" s="81">
        <v>43689.359247685185</v>
      </c>
      <c r="X252" s="84" t="s">
        <v>1534</v>
      </c>
      <c r="Y252" s="79"/>
      <c r="Z252" s="79"/>
      <c r="AA252" s="82" t="s">
        <v>1855</v>
      </c>
      <c r="AB252" s="79"/>
      <c r="AC252" s="79" t="b">
        <v>0</v>
      </c>
      <c r="AD252" s="79">
        <v>0</v>
      </c>
      <c r="AE252" s="82" t="s">
        <v>1938</v>
      </c>
      <c r="AF252" s="79" t="b">
        <v>0</v>
      </c>
      <c r="AG252" s="79" t="s">
        <v>1948</v>
      </c>
      <c r="AH252" s="79"/>
      <c r="AI252" s="82" t="s">
        <v>1938</v>
      </c>
      <c r="AJ252" s="79" t="b">
        <v>0</v>
      </c>
      <c r="AK252" s="79">
        <v>6</v>
      </c>
      <c r="AL252" s="82" t="s">
        <v>1868</v>
      </c>
      <c r="AM252" s="79" t="s">
        <v>1959</v>
      </c>
      <c r="AN252" s="79" t="b">
        <v>0</v>
      </c>
      <c r="AO252" s="82" t="s">
        <v>1868</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1</v>
      </c>
      <c r="BC252" s="78" t="str">
        <f>REPLACE(INDEX(GroupVertices[Group],MATCH(Edges25[[#This Row],[Vertex 2]],GroupVertices[Vertex],0)),1,1,"")</f>
        <v>1</v>
      </c>
      <c r="BD252" s="48"/>
      <c r="BE252" s="49"/>
      <c r="BF252" s="48"/>
      <c r="BG252" s="49"/>
      <c r="BH252" s="48"/>
      <c r="BI252" s="49"/>
      <c r="BJ252" s="48"/>
      <c r="BK252" s="49"/>
      <c r="BL252" s="48"/>
    </row>
    <row r="253" spans="1:64" ht="15">
      <c r="A253" s="64" t="s">
        <v>403</v>
      </c>
      <c r="B253" s="64" t="s">
        <v>403</v>
      </c>
      <c r="C253" s="65"/>
      <c r="D253" s="66"/>
      <c r="E253" s="67"/>
      <c r="F253" s="68"/>
      <c r="G253" s="65"/>
      <c r="H253" s="69"/>
      <c r="I253" s="70"/>
      <c r="J253" s="70"/>
      <c r="K253" s="34" t="s">
        <v>65</v>
      </c>
      <c r="L253" s="77">
        <v>346</v>
      </c>
      <c r="M253" s="77"/>
      <c r="N253" s="72"/>
      <c r="O253" s="79" t="s">
        <v>176</v>
      </c>
      <c r="P253" s="81">
        <v>43690.479166666664</v>
      </c>
      <c r="Q253" s="79" t="s">
        <v>674</v>
      </c>
      <c r="R253" s="79"/>
      <c r="S253" s="79"/>
      <c r="T253" s="79" t="s">
        <v>996</v>
      </c>
      <c r="U253" s="84" t="s">
        <v>1088</v>
      </c>
      <c r="V253" s="84" t="s">
        <v>1088</v>
      </c>
      <c r="W253" s="81">
        <v>43690.479166666664</v>
      </c>
      <c r="X253" s="84" t="s">
        <v>1535</v>
      </c>
      <c r="Y253" s="79"/>
      <c r="Z253" s="79"/>
      <c r="AA253" s="82" t="s">
        <v>1856</v>
      </c>
      <c r="AB253" s="79"/>
      <c r="AC253" s="79" t="b">
        <v>0</v>
      </c>
      <c r="AD253" s="79">
        <v>0</v>
      </c>
      <c r="AE253" s="82" t="s">
        <v>1938</v>
      </c>
      <c r="AF253" s="79" t="b">
        <v>0</v>
      </c>
      <c r="AG253" s="79" t="s">
        <v>1948</v>
      </c>
      <c r="AH253" s="79"/>
      <c r="AI253" s="82" t="s">
        <v>1938</v>
      </c>
      <c r="AJ253" s="79" t="b">
        <v>0</v>
      </c>
      <c r="AK253" s="79">
        <v>0</v>
      </c>
      <c r="AL253" s="82" t="s">
        <v>1938</v>
      </c>
      <c r="AM253" s="79" t="s">
        <v>1965</v>
      </c>
      <c r="AN253" s="79" t="b">
        <v>0</v>
      </c>
      <c r="AO253" s="82" t="s">
        <v>1856</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1</v>
      </c>
      <c r="BC253" s="78" t="str">
        <f>REPLACE(INDEX(GroupVertices[Group],MATCH(Edges25[[#This Row],[Vertex 2]],GroupVertices[Vertex],0)),1,1,"")</f>
        <v>1</v>
      </c>
      <c r="BD253" s="48">
        <v>0</v>
      </c>
      <c r="BE253" s="49">
        <v>0</v>
      </c>
      <c r="BF253" s="48">
        <v>1</v>
      </c>
      <c r="BG253" s="49">
        <v>3.225806451612903</v>
      </c>
      <c r="BH253" s="48">
        <v>0</v>
      </c>
      <c r="BI253" s="49">
        <v>0</v>
      </c>
      <c r="BJ253" s="48">
        <v>30</v>
      </c>
      <c r="BK253" s="49">
        <v>96.7741935483871</v>
      </c>
      <c r="BL253" s="48">
        <v>31</v>
      </c>
    </row>
    <row r="254" spans="1:64" ht="15">
      <c r="A254" s="64" t="s">
        <v>353</v>
      </c>
      <c r="B254" s="64" t="s">
        <v>353</v>
      </c>
      <c r="C254" s="65"/>
      <c r="D254" s="66"/>
      <c r="E254" s="67"/>
      <c r="F254" s="68"/>
      <c r="G254" s="65"/>
      <c r="H254" s="69"/>
      <c r="I254" s="70"/>
      <c r="J254" s="70"/>
      <c r="K254" s="34" t="s">
        <v>65</v>
      </c>
      <c r="L254" s="77">
        <v>347</v>
      </c>
      <c r="M254" s="77"/>
      <c r="N254" s="72"/>
      <c r="O254" s="79" t="s">
        <v>176</v>
      </c>
      <c r="P254" s="81">
        <v>43684.67439814815</v>
      </c>
      <c r="Q254" s="79" t="s">
        <v>675</v>
      </c>
      <c r="R254" s="84" t="s">
        <v>801</v>
      </c>
      <c r="S254" s="79" t="s">
        <v>852</v>
      </c>
      <c r="T254" s="79" t="s">
        <v>893</v>
      </c>
      <c r="U254" s="79"/>
      <c r="V254" s="84" t="s">
        <v>1226</v>
      </c>
      <c r="W254" s="81">
        <v>43684.67439814815</v>
      </c>
      <c r="X254" s="84" t="s">
        <v>1536</v>
      </c>
      <c r="Y254" s="79"/>
      <c r="Z254" s="79"/>
      <c r="AA254" s="82" t="s">
        <v>1857</v>
      </c>
      <c r="AB254" s="79"/>
      <c r="AC254" s="79" t="b">
        <v>0</v>
      </c>
      <c r="AD254" s="79">
        <v>0</v>
      </c>
      <c r="AE254" s="82" t="s">
        <v>1938</v>
      </c>
      <c r="AF254" s="79" t="b">
        <v>0</v>
      </c>
      <c r="AG254" s="79" t="s">
        <v>1948</v>
      </c>
      <c r="AH254" s="79"/>
      <c r="AI254" s="82" t="s">
        <v>1938</v>
      </c>
      <c r="AJ254" s="79" t="b">
        <v>0</v>
      </c>
      <c r="AK254" s="79">
        <v>0</v>
      </c>
      <c r="AL254" s="82" t="s">
        <v>1938</v>
      </c>
      <c r="AM254" s="79" t="s">
        <v>1959</v>
      </c>
      <c r="AN254" s="79" t="b">
        <v>0</v>
      </c>
      <c r="AO254" s="82" t="s">
        <v>1857</v>
      </c>
      <c r="AP254" s="79" t="s">
        <v>176</v>
      </c>
      <c r="AQ254" s="79">
        <v>0</v>
      </c>
      <c r="AR254" s="79">
        <v>0</v>
      </c>
      <c r="AS254" s="79"/>
      <c r="AT254" s="79"/>
      <c r="AU254" s="79"/>
      <c r="AV254" s="79"/>
      <c r="AW254" s="79"/>
      <c r="AX254" s="79"/>
      <c r="AY254" s="79"/>
      <c r="AZ254" s="79"/>
      <c r="BA254">
        <v>6</v>
      </c>
      <c r="BB254" s="78" t="str">
        <f>REPLACE(INDEX(GroupVertices[Group],MATCH(Edges25[[#This Row],[Vertex 1]],GroupVertices[Vertex],0)),1,1,"")</f>
        <v>2</v>
      </c>
      <c r="BC254" s="78" t="str">
        <f>REPLACE(INDEX(GroupVertices[Group],MATCH(Edges25[[#This Row],[Vertex 2]],GroupVertices[Vertex],0)),1,1,"")</f>
        <v>2</v>
      </c>
      <c r="BD254" s="48">
        <v>0</v>
      </c>
      <c r="BE254" s="49">
        <v>0</v>
      </c>
      <c r="BF254" s="48">
        <v>0</v>
      </c>
      <c r="BG254" s="49">
        <v>0</v>
      </c>
      <c r="BH254" s="48">
        <v>0</v>
      </c>
      <c r="BI254" s="49">
        <v>0</v>
      </c>
      <c r="BJ254" s="48">
        <v>11</v>
      </c>
      <c r="BK254" s="49">
        <v>100</v>
      </c>
      <c r="BL254" s="48">
        <v>11</v>
      </c>
    </row>
    <row r="255" spans="1:64" ht="15">
      <c r="A255" s="64" t="s">
        <v>353</v>
      </c>
      <c r="B255" s="64" t="s">
        <v>353</v>
      </c>
      <c r="C255" s="65"/>
      <c r="D255" s="66"/>
      <c r="E255" s="67"/>
      <c r="F255" s="68"/>
      <c r="G255" s="65"/>
      <c r="H255" s="69"/>
      <c r="I255" s="70"/>
      <c r="J255" s="70"/>
      <c r="K255" s="34" t="s">
        <v>65</v>
      </c>
      <c r="L255" s="77">
        <v>348</v>
      </c>
      <c r="M255" s="77"/>
      <c r="N255" s="72"/>
      <c r="O255" s="79" t="s">
        <v>176</v>
      </c>
      <c r="P255" s="81">
        <v>43684.69369212963</v>
      </c>
      <c r="Q255" s="79" t="s">
        <v>676</v>
      </c>
      <c r="R255" s="84" t="s">
        <v>802</v>
      </c>
      <c r="S255" s="79" t="s">
        <v>852</v>
      </c>
      <c r="T255" s="79" t="s">
        <v>893</v>
      </c>
      <c r="U255" s="79"/>
      <c r="V255" s="84" t="s">
        <v>1226</v>
      </c>
      <c r="W255" s="81">
        <v>43684.69369212963</v>
      </c>
      <c r="X255" s="84" t="s">
        <v>1537</v>
      </c>
      <c r="Y255" s="79"/>
      <c r="Z255" s="79"/>
      <c r="AA255" s="82" t="s">
        <v>1858</v>
      </c>
      <c r="AB255" s="79"/>
      <c r="AC255" s="79" t="b">
        <v>0</v>
      </c>
      <c r="AD255" s="79">
        <v>1</v>
      </c>
      <c r="AE255" s="82" t="s">
        <v>1938</v>
      </c>
      <c r="AF255" s="79" t="b">
        <v>0</v>
      </c>
      <c r="AG255" s="79" t="s">
        <v>1948</v>
      </c>
      <c r="AH255" s="79"/>
      <c r="AI255" s="82" t="s">
        <v>1938</v>
      </c>
      <c r="AJ255" s="79" t="b">
        <v>0</v>
      </c>
      <c r="AK255" s="79">
        <v>2</v>
      </c>
      <c r="AL255" s="82" t="s">
        <v>1938</v>
      </c>
      <c r="AM255" s="79" t="s">
        <v>1959</v>
      </c>
      <c r="AN255" s="79" t="b">
        <v>0</v>
      </c>
      <c r="AO255" s="82" t="s">
        <v>1858</v>
      </c>
      <c r="AP255" s="79" t="s">
        <v>176</v>
      </c>
      <c r="AQ255" s="79">
        <v>0</v>
      </c>
      <c r="AR255" s="79">
        <v>0</v>
      </c>
      <c r="AS255" s="79"/>
      <c r="AT255" s="79"/>
      <c r="AU255" s="79"/>
      <c r="AV255" s="79"/>
      <c r="AW255" s="79"/>
      <c r="AX255" s="79"/>
      <c r="AY255" s="79"/>
      <c r="AZ255" s="79"/>
      <c r="BA255">
        <v>6</v>
      </c>
      <c r="BB255" s="78" t="str">
        <f>REPLACE(INDEX(GroupVertices[Group],MATCH(Edges25[[#This Row],[Vertex 1]],GroupVertices[Vertex],0)),1,1,"")</f>
        <v>2</v>
      </c>
      <c r="BC255" s="78" t="str">
        <f>REPLACE(INDEX(GroupVertices[Group],MATCH(Edges25[[#This Row],[Vertex 2]],GroupVertices[Vertex],0)),1,1,"")</f>
        <v>2</v>
      </c>
      <c r="BD255" s="48">
        <v>0</v>
      </c>
      <c r="BE255" s="49">
        <v>0</v>
      </c>
      <c r="BF255" s="48">
        <v>1</v>
      </c>
      <c r="BG255" s="49">
        <v>6.25</v>
      </c>
      <c r="BH255" s="48">
        <v>0</v>
      </c>
      <c r="BI255" s="49">
        <v>0</v>
      </c>
      <c r="BJ255" s="48">
        <v>15</v>
      </c>
      <c r="BK255" s="49">
        <v>93.75</v>
      </c>
      <c r="BL255" s="48">
        <v>16</v>
      </c>
    </row>
    <row r="256" spans="1:64" ht="15">
      <c r="A256" s="64" t="s">
        <v>353</v>
      </c>
      <c r="B256" s="64" t="s">
        <v>353</v>
      </c>
      <c r="C256" s="65"/>
      <c r="D256" s="66"/>
      <c r="E256" s="67"/>
      <c r="F256" s="68"/>
      <c r="G256" s="65"/>
      <c r="H256" s="69"/>
      <c r="I256" s="70"/>
      <c r="J256" s="70"/>
      <c r="K256" s="34" t="s">
        <v>65</v>
      </c>
      <c r="L256" s="77">
        <v>349</v>
      </c>
      <c r="M256" s="77"/>
      <c r="N256" s="72"/>
      <c r="O256" s="79" t="s">
        <v>176</v>
      </c>
      <c r="P256" s="81">
        <v>43685.72809027778</v>
      </c>
      <c r="Q256" s="79" t="s">
        <v>677</v>
      </c>
      <c r="R256" s="84" t="s">
        <v>763</v>
      </c>
      <c r="S256" s="79" t="s">
        <v>852</v>
      </c>
      <c r="T256" s="79" t="s">
        <v>997</v>
      </c>
      <c r="U256" s="79"/>
      <c r="V256" s="84" t="s">
        <v>1226</v>
      </c>
      <c r="W256" s="81">
        <v>43685.72809027778</v>
      </c>
      <c r="X256" s="84" t="s">
        <v>1538</v>
      </c>
      <c r="Y256" s="79"/>
      <c r="Z256" s="79"/>
      <c r="AA256" s="82" t="s">
        <v>1859</v>
      </c>
      <c r="AB256" s="79"/>
      <c r="AC256" s="79" t="b">
        <v>0</v>
      </c>
      <c r="AD256" s="79">
        <v>6</v>
      </c>
      <c r="AE256" s="82" t="s">
        <v>1938</v>
      </c>
      <c r="AF256" s="79" t="b">
        <v>0</v>
      </c>
      <c r="AG256" s="79" t="s">
        <v>1948</v>
      </c>
      <c r="AH256" s="79"/>
      <c r="AI256" s="82" t="s">
        <v>1938</v>
      </c>
      <c r="AJ256" s="79" t="b">
        <v>0</v>
      </c>
      <c r="AK256" s="79">
        <v>1</v>
      </c>
      <c r="AL256" s="82" t="s">
        <v>1938</v>
      </c>
      <c r="AM256" s="79" t="s">
        <v>1959</v>
      </c>
      <c r="AN256" s="79" t="b">
        <v>0</v>
      </c>
      <c r="AO256" s="82" t="s">
        <v>1859</v>
      </c>
      <c r="AP256" s="79" t="s">
        <v>176</v>
      </c>
      <c r="AQ256" s="79">
        <v>0</v>
      </c>
      <c r="AR256" s="79">
        <v>0</v>
      </c>
      <c r="AS256" s="79"/>
      <c r="AT256" s="79"/>
      <c r="AU256" s="79"/>
      <c r="AV256" s="79"/>
      <c r="AW256" s="79"/>
      <c r="AX256" s="79"/>
      <c r="AY256" s="79"/>
      <c r="AZ256" s="79"/>
      <c r="BA256">
        <v>6</v>
      </c>
      <c r="BB256" s="78" t="str">
        <f>REPLACE(INDEX(GroupVertices[Group],MATCH(Edges25[[#This Row],[Vertex 1]],GroupVertices[Vertex],0)),1,1,"")</f>
        <v>2</v>
      </c>
      <c r="BC256" s="78" t="str">
        <f>REPLACE(INDEX(GroupVertices[Group],MATCH(Edges25[[#This Row],[Vertex 2]],GroupVertices[Vertex],0)),1,1,"")</f>
        <v>2</v>
      </c>
      <c r="BD256" s="48">
        <v>1</v>
      </c>
      <c r="BE256" s="49">
        <v>7.142857142857143</v>
      </c>
      <c r="BF256" s="48">
        <v>0</v>
      </c>
      <c r="BG256" s="49">
        <v>0</v>
      </c>
      <c r="BH256" s="48">
        <v>0</v>
      </c>
      <c r="BI256" s="49">
        <v>0</v>
      </c>
      <c r="BJ256" s="48">
        <v>13</v>
      </c>
      <c r="BK256" s="49">
        <v>92.85714285714286</v>
      </c>
      <c r="BL256" s="48">
        <v>14</v>
      </c>
    </row>
    <row r="257" spans="1:64" ht="15">
      <c r="A257" s="64" t="s">
        <v>353</v>
      </c>
      <c r="B257" s="64" t="s">
        <v>353</v>
      </c>
      <c r="C257" s="65"/>
      <c r="D257" s="66"/>
      <c r="E257" s="67"/>
      <c r="F257" s="68"/>
      <c r="G257" s="65"/>
      <c r="H257" s="69"/>
      <c r="I257" s="70"/>
      <c r="J257" s="70"/>
      <c r="K257" s="34" t="s">
        <v>65</v>
      </c>
      <c r="L257" s="77">
        <v>350</v>
      </c>
      <c r="M257" s="77"/>
      <c r="N257" s="72"/>
      <c r="O257" s="79" t="s">
        <v>176</v>
      </c>
      <c r="P257" s="81">
        <v>43686.543657407405</v>
      </c>
      <c r="Q257" s="79" t="s">
        <v>678</v>
      </c>
      <c r="R257" s="84" t="s">
        <v>803</v>
      </c>
      <c r="S257" s="79" t="s">
        <v>859</v>
      </c>
      <c r="T257" s="79" t="s">
        <v>998</v>
      </c>
      <c r="U257" s="79"/>
      <c r="V257" s="84" t="s">
        <v>1226</v>
      </c>
      <c r="W257" s="81">
        <v>43686.543657407405</v>
      </c>
      <c r="X257" s="84" t="s">
        <v>1539</v>
      </c>
      <c r="Y257" s="79"/>
      <c r="Z257" s="79"/>
      <c r="AA257" s="82" t="s">
        <v>1860</v>
      </c>
      <c r="AB257" s="79"/>
      <c r="AC257" s="79" t="b">
        <v>0</v>
      </c>
      <c r="AD257" s="79">
        <v>0</v>
      </c>
      <c r="AE257" s="82" t="s">
        <v>1938</v>
      </c>
      <c r="AF257" s="79" t="b">
        <v>0</v>
      </c>
      <c r="AG257" s="79" t="s">
        <v>1948</v>
      </c>
      <c r="AH257" s="79"/>
      <c r="AI257" s="82" t="s">
        <v>1938</v>
      </c>
      <c r="AJ257" s="79" t="b">
        <v>0</v>
      </c>
      <c r="AK257" s="79">
        <v>0</v>
      </c>
      <c r="AL257" s="82" t="s">
        <v>1938</v>
      </c>
      <c r="AM257" s="79" t="s">
        <v>1959</v>
      </c>
      <c r="AN257" s="79" t="b">
        <v>0</v>
      </c>
      <c r="AO257" s="82" t="s">
        <v>1860</v>
      </c>
      <c r="AP257" s="79" t="s">
        <v>176</v>
      </c>
      <c r="AQ257" s="79">
        <v>0</v>
      </c>
      <c r="AR257" s="79">
        <v>0</v>
      </c>
      <c r="AS257" s="79"/>
      <c r="AT257" s="79"/>
      <c r="AU257" s="79"/>
      <c r="AV257" s="79"/>
      <c r="AW257" s="79"/>
      <c r="AX257" s="79"/>
      <c r="AY257" s="79"/>
      <c r="AZ257" s="79"/>
      <c r="BA257">
        <v>6</v>
      </c>
      <c r="BB257" s="78" t="str">
        <f>REPLACE(INDEX(GroupVertices[Group],MATCH(Edges25[[#This Row],[Vertex 1]],GroupVertices[Vertex],0)),1,1,"")</f>
        <v>2</v>
      </c>
      <c r="BC257" s="78" t="str">
        <f>REPLACE(INDEX(GroupVertices[Group],MATCH(Edges25[[#This Row],[Vertex 2]],GroupVertices[Vertex],0)),1,1,"")</f>
        <v>2</v>
      </c>
      <c r="BD257" s="48">
        <v>0</v>
      </c>
      <c r="BE257" s="49">
        <v>0</v>
      </c>
      <c r="BF257" s="48">
        <v>0</v>
      </c>
      <c r="BG257" s="49">
        <v>0</v>
      </c>
      <c r="BH257" s="48">
        <v>0</v>
      </c>
      <c r="BI257" s="49">
        <v>0</v>
      </c>
      <c r="BJ257" s="48">
        <v>20</v>
      </c>
      <c r="BK257" s="49">
        <v>100</v>
      </c>
      <c r="BL257" s="48">
        <v>20</v>
      </c>
    </row>
    <row r="258" spans="1:64" ht="15">
      <c r="A258" s="64" t="s">
        <v>353</v>
      </c>
      <c r="B258" s="64" t="s">
        <v>353</v>
      </c>
      <c r="C258" s="65"/>
      <c r="D258" s="66"/>
      <c r="E258" s="67"/>
      <c r="F258" s="68"/>
      <c r="G258" s="65"/>
      <c r="H258" s="69"/>
      <c r="I258" s="70"/>
      <c r="J258" s="70"/>
      <c r="K258" s="34" t="s">
        <v>65</v>
      </c>
      <c r="L258" s="77">
        <v>352</v>
      </c>
      <c r="M258" s="77"/>
      <c r="N258" s="72"/>
      <c r="O258" s="79" t="s">
        <v>176</v>
      </c>
      <c r="P258" s="81">
        <v>43686.82508101852</v>
      </c>
      <c r="Q258" s="79" t="s">
        <v>679</v>
      </c>
      <c r="R258" s="84" t="s">
        <v>804</v>
      </c>
      <c r="S258" s="79" t="s">
        <v>862</v>
      </c>
      <c r="T258" s="79" t="s">
        <v>960</v>
      </c>
      <c r="U258" s="79"/>
      <c r="V258" s="84" t="s">
        <v>1226</v>
      </c>
      <c r="W258" s="81">
        <v>43686.82508101852</v>
      </c>
      <c r="X258" s="84" t="s">
        <v>1540</v>
      </c>
      <c r="Y258" s="79"/>
      <c r="Z258" s="79"/>
      <c r="AA258" s="82" t="s">
        <v>1861</v>
      </c>
      <c r="AB258" s="79"/>
      <c r="AC258" s="79" t="b">
        <v>0</v>
      </c>
      <c r="AD258" s="79">
        <v>1</v>
      </c>
      <c r="AE258" s="82" t="s">
        <v>1938</v>
      </c>
      <c r="AF258" s="79" t="b">
        <v>0</v>
      </c>
      <c r="AG258" s="79" t="s">
        <v>1948</v>
      </c>
      <c r="AH258" s="79"/>
      <c r="AI258" s="82" t="s">
        <v>1938</v>
      </c>
      <c r="AJ258" s="79" t="b">
        <v>0</v>
      </c>
      <c r="AK258" s="79">
        <v>1</v>
      </c>
      <c r="AL258" s="82" t="s">
        <v>1938</v>
      </c>
      <c r="AM258" s="79" t="s">
        <v>1959</v>
      </c>
      <c r="AN258" s="79" t="b">
        <v>0</v>
      </c>
      <c r="AO258" s="82" t="s">
        <v>1861</v>
      </c>
      <c r="AP258" s="79" t="s">
        <v>176</v>
      </c>
      <c r="AQ258" s="79">
        <v>0</v>
      </c>
      <c r="AR258" s="79">
        <v>0</v>
      </c>
      <c r="AS258" s="79"/>
      <c r="AT258" s="79"/>
      <c r="AU258" s="79"/>
      <c r="AV258" s="79"/>
      <c r="AW258" s="79"/>
      <c r="AX258" s="79"/>
      <c r="AY258" s="79"/>
      <c r="AZ258" s="79"/>
      <c r="BA258">
        <v>6</v>
      </c>
      <c r="BB258" s="78" t="str">
        <f>REPLACE(INDEX(GroupVertices[Group],MATCH(Edges25[[#This Row],[Vertex 1]],GroupVertices[Vertex],0)),1,1,"")</f>
        <v>2</v>
      </c>
      <c r="BC258" s="78" t="str">
        <f>REPLACE(INDEX(GroupVertices[Group],MATCH(Edges25[[#This Row],[Vertex 2]],GroupVertices[Vertex],0)),1,1,"")</f>
        <v>2</v>
      </c>
      <c r="BD258" s="48">
        <v>0</v>
      </c>
      <c r="BE258" s="49">
        <v>0</v>
      </c>
      <c r="BF258" s="48">
        <v>0</v>
      </c>
      <c r="BG258" s="49">
        <v>0</v>
      </c>
      <c r="BH258" s="48">
        <v>0</v>
      </c>
      <c r="BI258" s="49">
        <v>0</v>
      </c>
      <c r="BJ258" s="48">
        <v>16</v>
      </c>
      <c r="BK258" s="49">
        <v>100</v>
      </c>
      <c r="BL258" s="48">
        <v>16</v>
      </c>
    </row>
    <row r="259" spans="1:64" ht="15">
      <c r="A259" s="64" t="s">
        <v>353</v>
      </c>
      <c r="B259" s="64" t="s">
        <v>353</v>
      </c>
      <c r="C259" s="65"/>
      <c r="D259" s="66"/>
      <c r="E259" s="67"/>
      <c r="F259" s="68"/>
      <c r="G259" s="65"/>
      <c r="H259" s="69"/>
      <c r="I259" s="70"/>
      <c r="J259" s="70"/>
      <c r="K259" s="34" t="s">
        <v>65</v>
      </c>
      <c r="L259" s="77">
        <v>353</v>
      </c>
      <c r="M259" s="77"/>
      <c r="N259" s="72"/>
      <c r="O259" s="79" t="s">
        <v>176</v>
      </c>
      <c r="P259" s="81">
        <v>43687.542233796295</v>
      </c>
      <c r="Q259" s="79" t="s">
        <v>680</v>
      </c>
      <c r="R259" s="84" t="s">
        <v>805</v>
      </c>
      <c r="S259" s="79" t="s">
        <v>876</v>
      </c>
      <c r="T259" s="79" t="s">
        <v>999</v>
      </c>
      <c r="U259" s="84" t="s">
        <v>1089</v>
      </c>
      <c r="V259" s="84" t="s">
        <v>1089</v>
      </c>
      <c r="W259" s="81">
        <v>43687.542233796295</v>
      </c>
      <c r="X259" s="84" t="s">
        <v>1541</v>
      </c>
      <c r="Y259" s="79"/>
      <c r="Z259" s="79"/>
      <c r="AA259" s="82" t="s">
        <v>1862</v>
      </c>
      <c r="AB259" s="79"/>
      <c r="AC259" s="79" t="b">
        <v>0</v>
      </c>
      <c r="AD259" s="79">
        <v>0</v>
      </c>
      <c r="AE259" s="82" t="s">
        <v>1938</v>
      </c>
      <c r="AF259" s="79" t="b">
        <v>0</v>
      </c>
      <c r="AG259" s="79" t="s">
        <v>1948</v>
      </c>
      <c r="AH259" s="79"/>
      <c r="AI259" s="82" t="s">
        <v>1938</v>
      </c>
      <c r="AJ259" s="79" t="b">
        <v>0</v>
      </c>
      <c r="AK259" s="79">
        <v>1</v>
      </c>
      <c r="AL259" s="82" t="s">
        <v>1938</v>
      </c>
      <c r="AM259" s="79" t="s">
        <v>1959</v>
      </c>
      <c r="AN259" s="79" t="b">
        <v>0</v>
      </c>
      <c r="AO259" s="82" t="s">
        <v>1862</v>
      </c>
      <c r="AP259" s="79" t="s">
        <v>176</v>
      </c>
      <c r="AQ259" s="79">
        <v>0</v>
      </c>
      <c r="AR259" s="79">
        <v>0</v>
      </c>
      <c r="AS259" s="79"/>
      <c r="AT259" s="79"/>
      <c r="AU259" s="79"/>
      <c r="AV259" s="79"/>
      <c r="AW259" s="79"/>
      <c r="AX259" s="79"/>
      <c r="AY259" s="79"/>
      <c r="AZ259" s="79"/>
      <c r="BA259">
        <v>6</v>
      </c>
      <c r="BB259" s="78" t="str">
        <f>REPLACE(INDEX(GroupVertices[Group],MATCH(Edges25[[#This Row],[Vertex 1]],GroupVertices[Vertex],0)),1,1,"")</f>
        <v>2</v>
      </c>
      <c r="BC259" s="78" t="str">
        <f>REPLACE(INDEX(GroupVertices[Group],MATCH(Edges25[[#This Row],[Vertex 2]],GroupVertices[Vertex],0)),1,1,"")</f>
        <v>2</v>
      </c>
      <c r="BD259" s="48">
        <v>0</v>
      </c>
      <c r="BE259" s="49">
        <v>0</v>
      </c>
      <c r="BF259" s="48">
        <v>0</v>
      </c>
      <c r="BG259" s="49">
        <v>0</v>
      </c>
      <c r="BH259" s="48">
        <v>0</v>
      </c>
      <c r="BI259" s="49">
        <v>0</v>
      </c>
      <c r="BJ259" s="48">
        <v>20</v>
      </c>
      <c r="BK259" s="49">
        <v>100</v>
      </c>
      <c r="BL259" s="48">
        <v>20</v>
      </c>
    </row>
    <row r="260" spans="1:64" ht="15">
      <c r="A260" s="64" t="s">
        <v>401</v>
      </c>
      <c r="B260" s="64" t="s">
        <v>353</v>
      </c>
      <c r="C260" s="65"/>
      <c r="D260" s="66"/>
      <c r="E260" s="67"/>
      <c r="F260" s="68"/>
      <c r="G260" s="65"/>
      <c r="H260" s="69"/>
      <c r="I260" s="70"/>
      <c r="J260" s="70"/>
      <c r="K260" s="34" t="s">
        <v>66</v>
      </c>
      <c r="L260" s="77">
        <v>354</v>
      </c>
      <c r="M260" s="77"/>
      <c r="N260" s="72"/>
      <c r="O260" s="79" t="s">
        <v>495</v>
      </c>
      <c r="P260" s="81">
        <v>43686.569386574076</v>
      </c>
      <c r="Q260" s="79" t="s">
        <v>638</v>
      </c>
      <c r="R260" s="79"/>
      <c r="S260" s="79"/>
      <c r="T260" s="79" t="s">
        <v>974</v>
      </c>
      <c r="U260" s="79"/>
      <c r="V260" s="84" t="s">
        <v>1267</v>
      </c>
      <c r="W260" s="81">
        <v>43686.569386574076</v>
      </c>
      <c r="X260" s="84" t="s">
        <v>1542</v>
      </c>
      <c r="Y260" s="79"/>
      <c r="Z260" s="79"/>
      <c r="AA260" s="82" t="s">
        <v>1863</v>
      </c>
      <c r="AB260" s="79"/>
      <c r="AC260" s="79" t="b">
        <v>0</v>
      </c>
      <c r="AD260" s="79">
        <v>0</v>
      </c>
      <c r="AE260" s="82" t="s">
        <v>1938</v>
      </c>
      <c r="AF260" s="79" t="b">
        <v>0</v>
      </c>
      <c r="AG260" s="79" t="s">
        <v>1948</v>
      </c>
      <c r="AH260" s="79"/>
      <c r="AI260" s="82" t="s">
        <v>1938</v>
      </c>
      <c r="AJ260" s="79" t="b">
        <v>0</v>
      </c>
      <c r="AK260" s="79">
        <v>1</v>
      </c>
      <c r="AL260" s="82" t="s">
        <v>1790</v>
      </c>
      <c r="AM260" s="79" t="s">
        <v>1963</v>
      </c>
      <c r="AN260" s="79" t="b">
        <v>0</v>
      </c>
      <c r="AO260" s="82" t="s">
        <v>1790</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1</v>
      </c>
      <c r="BC260" s="78" t="str">
        <f>REPLACE(INDEX(GroupVertices[Group],MATCH(Edges25[[#This Row],[Vertex 2]],GroupVertices[Vertex],0)),1,1,"")</f>
        <v>2</v>
      </c>
      <c r="BD260" s="48">
        <v>0</v>
      </c>
      <c r="BE260" s="49">
        <v>0</v>
      </c>
      <c r="BF260" s="48">
        <v>0</v>
      </c>
      <c r="BG260" s="49">
        <v>0</v>
      </c>
      <c r="BH260" s="48">
        <v>0</v>
      </c>
      <c r="BI260" s="49">
        <v>0</v>
      </c>
      <c r="BJ260" s="48">
        <v>16</v>
      </c>
      <c r="BK260" s="49">
        <v>100</v>
      </c>
      <c r="BL260" s="48">
        <v>16</v>
      </c>
    </row>
    <row r="261" spans="1:64" ht="15">
      <c r="A261" s="64" t="s">
        <v>404</v>
      </c>
      <c r="B261" s="64" t="s">
        <v>353</v>
      </c>
      <c r="C261" s="65"/>
      <c r="D261" s="66"/>
      <c r="E261" s="67"/>
      <c r="F261" s="68"/>
      <c r="G261" s="65"/>
      <c r="H261" s="69"/>
      <c r="I261" s="70"/>
      <c r="J261" s="70"/>
      <c r="K261" s="34" t="s">
        <v>65</v>
      </c>
      <c r="L261" s="77">
        <v>355</v>
      </c>
      <c r="M261" s="77"/>
      <c r="N261" s="72"/>
      <c r="O261" s="79" t="s">
        <v>495</v>
      </c>
      <c r="P261" s="81">
        <v>43683.395208333335</v>
      </c>
      <c r="Q261" s="79" t="s">
        <v>538</v>
      </c>
      <c r="R261" s="79"/>
      <c r="S261" s="79"/>
      <c r="T261" s="79" t="s">
        <v>910</v>
      </c>
      <c r="U261" s="79"/>
      <c r="V261" s="84" t="s">
        <v>1270</v>
      </c>
      <c r="W261" s="81">
        <v>43683.395208333335</v>
      </c>
      <c r="X261" s="84" t="s">
        <v>1543</v>
      </c>
      <c r="Y261" s="79"/>
      <c r="Z261" s="79"/>
      <c r="AA261" s="82" t="s">
        <v>1864</v>
      </c>
      <c r="AB261" s="79"/>
      <c r="AC261" s="79" t="b">
        <v>0</v>
      </c>
      <c r="AD261" s="79">
        <v>0</v>
      </c>
      <c r="AE261" s="82" t="s">
        <v>1938</v>
      </c>
      <c r="AF261" s="79" t="b">
        <v>0</v>
      </c>
      <c r="AG261" s="79" t="s">
        <v>1948</v>
      </c>
      <c r="AH261" s="79"/>
      <c r="AI261" s="82" t="s">
        <v>1938</v>
      </c>
      <c r="AJ261" s="79" t="b">
        <v>0</v>
      </c>
      <c r="AK261" s="79">
        <v>4</v>
      </c>
      <c r="AL261" s="82" t="s">
        <v>1786</v>
      </c>
      <c r="AM261" s="79" t="s">
        <v>1959</v>
      </c>
      <c r="AN261" s="79" t="b">
        <v>0</v>
      </c>
      <c r="AO261" s="82" t="s">
        <v>1786</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1</v>
      </c>
      <c r="BC261" s="78" t="str">
        <f>REPLACE(INDEX(GroupVertices[Group],MATCH(Edges25[[#This Row],[Vertex 2]],GroupVertices[Vertex],0)),1,1,"")</f>
        <v>2</v>
      </c>
      <c r="BD261" s="48">
        <v>0</v>
      </c>
      <c r="BE261" s="49">
        <v>0</v>
      </c>
      <c r="BF261" s="48">
        <v>1</v>
      </c>
      <c r="BG261" s="49">
        <v>4.545454545454546</v>
      </c>
      <c r="BH261" s="48">
        <v>0</v>
      </c>
      <c r="BI261" s="49">
        <v>0</v>
      </c>
      <c r="BJ261" s="48">
        <v>21</v>
      </c>
      <c r="BK261" s="49">
        <v>95.45454545454545</v>
      </c>
      <c r="BL261" s="48">
        <v>22</v>
      </c>
    </row>
    <row r="262" spans="1:64" ht="15">
      <c r="A262" s="64" t="s">
        <v>329</v>
      </c>
      <c r="B262" s="64" t="s">
        <v>329</v>
      </c>
      <c r="C262" s="65"/>
      <c r="D262" s="66"/>
      <c r="E262" s="67"/>
      <c r="F262" s="68"/>
      <c r="G262" s="65"/>
      <c r="H262" s="69"/>
      <c r="I262" s="70"/>
      <c r="J262" s="70"/>
      <c r="K262" s="34" t="s">
        <v>65</v>
      </c>
      <c r="L262" s="77">
        <v>356</v>
      </c>
      <c r="M262" s="77"/>
      <c r="N262" s="72"/>
      <c r="O262" s="79" t="s">
        <v>176</v>
      </c>
      <c r="P262" s="81">
        <v>43679.37574074074</v>
      </c>
      <c r="Q262" s="79" t="s">
        <v>681</v>
      </c>
      <c r="R262" s="84" t="s">
        <v>760</v>
      </c>
      <c r="S262" s="79" t="s">
        <v>850</v>
      </c>
      <c r="T262" s="79" t="s">
        <v>1000</v>
      </c>
      <c r="U262" s="79"/>
      <c r="V262" s="84" t="s">
        <v>1210</v>
      </c>
      <c r="W262" s="81">
        <v>43679.37574074074</v>
      </c>
      <c r="X262" s="84" t="s">
        <v>1544</v>
      </c>
      <c r="Y262" s="79"/>
      <c r="Z262" s="79"/>
      <c r="AA262" s="82" t="s">
        <v>1865</v>
      </c>
      <c r="AB262" s="79"/>
      <c r="AC262" s="79" t="b">
        <v>0</v>
      </c>
      <c r="AD262" s="79">
        <v>0</v>
      </c>
      <c r="AE262" s="82" t="s">
        <v>1938</v>
      </c>
      <c r="AF262" s="79" t="b">
        <v>0</v>
      </c>
      <c r="AG262" s="79" t="s">
        <v>1948</v>
      </c>
      <c r="AH262" s="79"/>
      <c r="AI262" s="82" t="s">
        <v>1938</v>
      </c>
      <c r="AJ262" s="79" t="b">
        <v>0</v>
      </c>
      <c r="AK262" s="79">
        <v>0</v>
      </c>
      <c r="AL262" s="82" t="s">
        <v>1938</v>
      </c>
      <c r="AM262" s="79" t="s">
        <v>1962</v>
      </c>
      <c r="AN262" s="79" t="b">
        <v>0</v>
      </c>
      <c r="AO262" s="82" t="s">
        <v>1865</v>
      </c>
      <c r="AP262" s="79" t="s">
        <v>176</v>
      </c>
      <c r="AQ262" s="79">
        <v>0</v>
      </c>
      <c r="AR262" s="79">
        <v>0</v>
      </c>
      <c r="AS262" s="79"/>
      <c r="AT262" s="79"/>
      <c r="AU262" s="79"/>
      <c r="AV262" s="79"/>
      <c r="AW262" s="79"/>
      <c r="AX262" s="79"/>
      <c r="AY262" s="79"/>
      <c r="AZ262" s="79"/>
      <c r="BA262">
        <v>2</v>
      </c>
      <c r="BB262" s="78" t="str">
        <f>REPLACE(INDEX(GroupVertices[Group],MATCH(Edges25[[#This Row],[Vertex 1]],GroupVertices[Vertex],0)),1,1,"")</f>
        <v>1</v>
      </c>
      <c r="BC262" s="78" t="str">
        <f>REPLACE(INDEX(GroupVertices[Group],MATCH(Edges25[[#This Row],[Vertex 2]],GroupVertices[Vertex],0)),1,1,"")</f>
        <v>1</v>
      </c>
      <c r="BD262" s="48">
        <v>0</v>
      </c>
      <c r="BE262" s="49">
        <v>0</v>
      </c>
      <c r="BF262" s="48">
        <v>0</v>
      </c>
      <c r="BG262" s="49">
        <v>0</v>
      </c>
      <c r="BH262" s="48">
        <v>0</v>
      </c>
      <c r="BI262" s="49">
        <v>0</v>
      </c>
      <c r="BJ262" s="48">
        <v>9</v>
      </c>
      <c r="BK262" s="49">
        <v>100</v>
      </c>
      <c r="BL262" s="48">
        <v>9</v>
      </c>
    </row>
    <row r="263" spans="1:64" ht="15">
      <c r="A263" s="64" t="s">
        <v>329</v>
      </c>
      <c r="B263" s="64" t="s">
        <v>401</v>
      </c>
      <c r="C263" s="65"/>
      <c r="D263" s="66"/>
      <c r="E263" s="67"/>
      <c r="F263" s="68"/>
      <c r="G263" s="65"/>
      <c r="H263" s="69"/>
      <c r="I263" s="70"/>
      <c r="J263" s="70"/>
      <c r="K263" s="34" t="s">
        <v>66</v>
      </c>
      <c r="L263" s="77">
        <v>357</v>
      </c>
      <c r="M263" s="77"/>
      <c r="N263" s="72"/>
      <c r="O263" s="79" t="s">
        <v>495</v>
      </c>
      <c r="P263" s="81">
        <v>43684.43193287037</v>
      </c>
      <c r="Q263" s="79" t="s">
        <v>557</v>
      </c>
      <c r="R263" s="79"/>
      <c r="S263" s="79"/>
      <c r="T263" s="79"/>
      <c r="U263" s="79"/>
      <c r="V263" s="84" t="s">
        <v>1210</v>
      </c>
      <c r="W263" s="81">
        <v>43684.43193287037</v>
      </c>
      <c r="X263" s="84" t="s">
        <v>1545</v>
      </c>
      <c r="Y263" s="79"/>
      <c r="Z263" s="79"/>
      <c r="AA263" s="82" t="s">
        <v>1866</v>
      </c>
      <c r="AB263" s="79"/>
      <c r="AC263" s="79" t="b">
        <v>0</v>
      </c>
      <c r="AD263" s="79">
        <v>0</v>
      </c>
      <c r="AE263" s="82" t="s">
        <v>1938</v>
      </c>
      <c r="AF263" s="79" t="b">
        <v>0</v>
      </c>
      <c r="AG263" s="79" t="s">
        <v>1948</v>
      </c>
      <c r="AH263" s="79"/>
      <c r="AI263" s="82" t="s">
        <v>1938</v>
      </c>
      <c r="AJ263" s="79" t="b">
        <v>0</v>
      </c>
      <c r="AK263" s="79">
        <v>3</v>
      </c>
      <c r="AL263" s="82" t="s">
        <v>1868</v>
      </c>
      <c r="AM263" s="79" t="s">
        <v>1959</v>
      </c>
      <c r="AN263" s="79" t="b">
        <v>0</v>
      </c>
      <c r="AO263" s="82" t="s">
        <v>1868</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1</v>
      </c>
      <c r="BC263" s="78" t="str">
        <f>REPLACE(INDEX(GroupVertices[Group],MATCH(Edges25[[#This Row],[Vertex 2]],GroupVertices[Vertex],0)),1,1,"")</f>
        <v>1</v>
      </c>
      <c r="BD263" s="48">
        <v>0</v>
      </c>
      <c r="BE263" s="49">
        <v>0</v>
      </c>
      <c r="BF263" s="48">
        <v>0</v>
      </c>
      <c r="BG263" s="49">
        <v>0</v>
      </c>
      <c r="BH263" s="48">
        <v>0</v>
      </c>
      <c r="BI263" s="49">
        <v>0</v>
      </c>
      <c r="BJ263" s="48">
        <v>20</v>
      </c>
      <c r="BK263" s="49">
        <v>100</v>
      </c>
      <c r="BL263" s="48">
        <v>20</v>
      </c>
    </row>
    <row r="264" spans="1:64" ht="15">
      <c r="A264" s="64" t="s">
        <v>329</v>
      </c>
      <c r="B264" s="64" t="s">
        <v>329</v>
      </c>
      <c r="C264" s="65"/>
      <c r="D264" s="66"/>
      <c r="E264" s="67"/>
      <c r="F264" s="68"/>
      <c r="G264" s="65"/>
      <c r="H264" s="69"/>
      <c r="I264" s="70"/>
      <c r="J264" s="70"/>
      <c r="K264" s="34" t="s">
        <v>65</v>
      </c>
      <c r="L264" s="77">
        <v>358</v>
      </c>
      <c r="M264" s="77"/>
      <c r="N264" s="72"/>
      <c r="O264" s="79" t="s">
        <v>176</v>
      </c>
      <c r="P264" s="81">
        <v>43685.54221064815</v>
      </c>
      <c r="Q264" s="79" t="s">
        <v>682</v>
      </c>
      <c r="R264" s="84" t="s">
        <v>806</v>
      </c>
      <c r="S264" s="79" t="s">
        <v>850</v>
      </c>
      <c r="T264" s="79" t="s">
        <v>1001</v>
      </c>
      <c r="U264" s="84" t="s">
        <v>1090</v>
      </c>
      <c r="V264" s="84" t="s">
        <v>1090</v>
      </c>
      <c r="W264" s="81">
        <v>43685.54221064815</v>
      </c>
      <c r="X264" s="84" t="s">
        <v>1546</v>
      </c>
      <c r="Y264" s="79"/>
      <c r="Z264" s="79"/>
      <c r="AA264" s="82" t="s">
        <v>1867</v>
      </c>
      <c r="AB264" s="79"/>
      <c r="AC264" s="79" t="b">
        <v>0</v>
      </c>
      <c r="AD264" s="79">
        <v>0</v>
      </c>
      <c r="AE264" s="82" t="s">
        <v>1938</v>
      </c>
      <c r="AF264" s="79" t="b">
        <v>0</v>
      </c>
      <c r="AG264" s="79" t="s">
        <v>1948</v>
      </c>
      <c r="AH264" s="79"/>
      <c r="AI264" s="82" t="s">
        <v>1938</v>
      </c>
      <c r="AJ264" s="79" t="b">
        <v>0</v>
      </c>
      <c r="AK264" s="79">
        <v>0</v>
      </c>
      <c r="AL264" s="82" t="s">
        <v>1938</v>
      </c>
      <c r="AM264" s="79" t="s">
        <v>1962</v>
      </c>
      <c r="AN264" s="79" t="b">
        <v>0</v>
      </c>
      <c r="AO264" s="82" t="s">
        <v>1867</v>
      </c>
      <c r="AP264" s="79" t="s">
        <v>176</v>
      </c>
      <c r="AQ264" s="79">
        <v>0</v>
      </c>
      <c r="AR264" s="79">
        <v>0</v>
      </c>
      <c r="AS264" s="79"/>
      <c r="AT264" s="79"/>
      <c r="AU264" s="79"/>
      <c r="AV264" s="79"/>
      <c r="AW264" s="79"/>
      <c r="AX264" s="79"/>
      <c r="AY264" s="79"/>
      <c r="AZ264" s="79"/>
      <c r="BA264">
        <v>2</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13</v>
      </c>
      <c r="BK264" s="49">
        <v>100</v>
      </c>
      <c r="BL264" s="48">
        <v>13</v>
      </c>
    </row>
    <row r="265" spans="1:64" ht="15">
      <c r="A265" s="64" t="s">
        <v>401</v>
      </c>
      <c r="B265" s="64" t="s">
        <v>329</v>
      </c>
      <c r="C265" s="65"/>
      <c r="D265" s="66"/>
      <c r="E265" s="67"/>
      <c r="F265" s="68"/>
      <c r="G265" s="65"/>
      <c r="H265" s="69"/>
      <c r="I265" s="70"/>
      <c r="J265" s="70"/>
      <c r="K265" s="34" t="s">
        <v>66</v>
      </c>
      <c r="L265" s="77">
        <v>359</v>
      </c>
      <c r="M265" s="77"/>
      <c r="N265" s="72"/>
      <c r="O265" s="79" t="s">
        <v>495</v>
      </c>
      <c r="P265" s="81">
        <v>43684.39262731482</v>
      </c>
      <c r="Q265" s="79" t="s">
        <v>683</v>
      </c>
      <c r="R265" s="79"/>
      <c r="S265" s="79"/>
      <c r="T265" s="79" t="s">
        <v>1002</v>
      </c>
      <c r="U265" s="84" t="s">
        <v>1091</v>
      </c>
      <c r="V265" s="84" t="s">
        <v>1091</v>
      </c>
      <c r="W265" s="81">
        <v>43684.39262731482</v>
      </c>
      <c r="X265" s="84" t="s">
        <v>1547</v>
      </c>
      <c r="Y265" s="79"/>
      <c r="Z265" s="79"/>
      <c r="AA265" s="82" t="s">
        <v>1868</v>
      </c>
      <c r="AB265" s="79"/>
      <c r="AC265" s="79" t="b">
        <v>0</v>
      </c>
      <c r="AD265" s="79">
        <v>2</v>
      </c>
      <c r="AE265" s="82" t="s">
        <v>1938</v>
      </c>
      <c r="AF265" s="79" t="b">
        <v>0</v>
      </c>
      <c r="AG265" s="79" t="s">
        <v>1948</v>
      </c>
      <c r="AH265" s="79"/>
      <c r="AI265" s="82" t="s">
        <v>1938</v>
      </c>
      <c r="AJ265" s="79" t="b">
        <v>0</v>
      </c>
      <c r="AK265" s="79">
        <v>3</v>
      </c>
      <c r="AL265" s="82" t="s">
        <v>1938</v>
      </c>
      <c r="AM265" s="79" t="s">
        <v>1959</v>
      </c>
      <c r="AN265" s="79" t="b">
        <v>0</v>
      </c>
      <c r="AO265" s="82" t="s">
        <v>1868</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v>
      </c>
      <c r="BC265" s="78" t="str">
        <f>REPLACE(INDEX(GroupVertices[Group],MATCH(Edges25[[#This Row],[Vertex 2]],GroupVertices[Vertex],0)),1,1,"")</f>
        <v>1</v>
      </c>
      <c r="BD265" s="48">
        <v>0</v>
      </c>
      <c r="BE265" s="49">
        <v>0</v>
      </c>
      <c r="BF265" s="48">
        <v>0</v>
      </c>
      <c r="BG265" s="49">
        <v>0</v>
      </c>
      <c r="BH265" s="48">
        <v>0</v>
      </c>
      <c r="BI265" s="49">
        <v>0</v>
      </c>
      <c r="BJ265" s="48">
        <v>36</v>
      </c>
      <c r="BK265" s="49">
        <v>100</v>
      </c>
      <c r="BL265" s="48">
        <v>36</v>
      </c>
    </row>
    <row r="266" spans="1:64" ht="15">
      <c r="A266" s="64" t="s">
        <v>404</v>
      </c>
      <c r="B266" s="64" t="s">
        <v>329</v>
      </c>
      <c r="C266" s="65"/>
      <c r="D266" s="66"/>
      <c r="E266" s="67"/>
      <c r="F266" s="68"/>
      <c r="G266" s="65"/>
      <c r="H266" s="69"/>
      <c r="I266" s="70"/>
      <c r="J266" s="70"/>
      <c r="K266" s="34" t="s">
        <v>65</v>
      </c>
      <c r="L266" s="77">
        <v>360</v>
      </c>
      <c r="M266" s="77"/>
      <c r="N266" s="72"/>
      <c r="O266" s="79" t="s">
        <v>495</v>
      </c>
      <c r="P266" s="81">
        <v>43689.36006944445</v>
      </c>
      <c r="Q266" s="79" t="s">
        <v>580</v>
      </c>
      <c r="R266" s="79"/>
      <c r="S266" s="79"/>
      <c r="T266" s="79"/>
      <c r="U266" s="79"/>
      <c r="V266" s="84" t="s">
        <v>1270</v>
      </c>
      <c r="W266" s="81">
        <v>43689.36006944445</v>
      </c>
      <c r="X266" s="84" t="s">
        <v>1548</v>
      </c>
      <c r="Y266" s="79"/>
      <c r="Z266" s="79"/>
      <c r="AA266" s="82" t="s">
        <v>1869</v>
      </c>
      <c r="AB266" s="79"/>
      <c r="AC266" s="79" t="b">
        <v>0</v>
      </c>
      <c r="AD266" s="79">
        <v>0</v>
      </c>
      <c r="AE266" s="82" t="s">
        <v>1938</v>
      </c>
      <c r="AF266" s="79" t="b">
        <v>0</v>
      </c>
      <c r="AG266" s="79" t="s">
        <v>1948</v>
      </c>
      <c r="AH266" s="79"/>
      <c r="AI266" s="82" t="s">
        <v>1938</v>
      </c>
      <c r="AJ266" s="79" t="b">
        <v>0</v>
      </c>
      <c r="AK266" s="79">
        <v>6</v>
      </c>
      <c r="AL266" s="82" t="s">
        <v>1868</v>
      </c>
      <c r="AM266" s="79" t="s">
        <v>1959</v>
      </c>
      <c r="AN266" s="79" t="b">
        <v>0</v>
      </c>
      <c r="AO266" s="82" t="s">
        <v>1868</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v>
      </c>
      <c r="BC266" s="78" t="str">
        <f>REPLACE(INDEX(GroupVertices[Group],MATCH(Edges25[[#This Row],[Vertex 2]],GroupVertices[Vertex],0)),1,1,"")</f>
        <v>1</v>
      </c>
      <c r="BD266" s="48"/>
      <c r="BE266" s="49"/>
      <c r="BF266" s="48"/>
      <c r="BG266" s="49"/>
      <c r="BH266" s="48"/>
      <c r="BI266" s="49"/>
      <c r="BJ266" s="48"/>
      <c r="BK266" s="49"/>
      <c r="BL266" s="48"/>
    </row>
    <row r="267" spans="1:64" ht="15">
      <c r="A267" s="64" t="s">
        <v>401</v>
      </c>
      <c r="B267" s="64" t="s">
        <v>401</v>
      </c>
      <c r="C267" s="65"/>
      <c r="D267" s="66"/>
      <c r="E267" s="67"/>
      <c r="F267" s="68"/>
      <c r="G267" s="65"/>
      <c r="H267" s="69"/>
      <c r="I267" s="70"/>
      <c r="J267" s="70"/>
      <c r="K267" s="34" t="s">
        <v>65</v>
      </c>
      <c r="L267" s="77">
        <v>361</v>
      </c>
      <c r="M267" s="77"/>
      <c r="N267" s="72"/>
      <c r="O267" s="79" t="s">
        <v>176</v>
      </c>
      <c r="P267" s="81">
        <v>43683.58070601852</v>
      </c>
      <c r="Q267" s="79" t="s">
        <v>684</v>
      </c>
      <c r="R267" s="84" t="s">
        <v>807</v>
      </c>
      <c r="S267" s="79" t="s">
        <v>841</v>
      </c>
      <c r="T267" s="79" t="s">
        <v>893</v>
      </c>
      <c r="U267" s="79"/>
      <c r="V267" s="84" t="s">
        <v>1267</v>
      </c>
      <c r="W267" s="81">
        <v>43683.58070601852</v>
      </c>
      <c r="X267" s="84" t="s">
        <v>1549</v>
      </c>
      <c r="Y267" s="79"/>
      <c r="Z267" s="79"/>
      <c r="AA267" s="82" t="s">
        <v>1870</v>
      </c>
      <c r="AB267" s="79"/>
      <c r="AC267" s="79" t="b">
        <v>0</v>
      </c>
      <c r="AD267" s="79">
        <v>1</v>
      </c>
      <c r="AE267" s="82" t="s">
        <v>1946</v>
      </c>
      <c r="AF267" s="79" t="b">
        <v>1</v>
      </c>
      <c r="AG267" s="79" t="s">
        <v>1948</v>
      </c>
      <c r="AH267" s="79"/>
      <c r="AI267" s="82" t="s">
        <v>1956</v>
      </c>
      <c r="AJ267" s="79" t="b">
        <v>0</v>
      </c>
      <c r="AK267" s="79">
        <v>0</v>
      </c>
      <c r="AL267" s="82" t="s">
        <v>1938</v>
      </c>
      <c r="AM267" s="79" t="s">
        <v>1959</v>
      </c>
      <c r="AN267" s="79" t="b">
        <v>0</v>
      </c>
      <c r="AO267" s="82" t="s">
        <v>1870</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1</v>
      </c>
      <c r="BC267" s="78" t="str">
        <f>REPLACE(INDEX(GroupVertices[Group],MATCH(Edges25[[#This Row],[Vertex 2]],GroupVertices[Vertex],0)),1,1,"")</f>
        <v>1</v>
      </c>
      <c r="BD267" s="48">
        <v>0</v>
      </c>
      <c r="BE267" s="49">
        <v>0</v>
      </c>
      <c r="BF267" s="48">
        <v>1</v>
      </c>
      <c r="BG267" s="49">
        <v>5.555555555555555</v>
      </c>
      <c r="BH267" s="48">
        <v>0</v>
      </c>
      <c r="BI267" s="49">
        <v>0</v>
      </c>
      <c r="BJ267" s="48">
        <v>17</v>
      </c>
      <c r="BK267" s="49">
        <v>94.44444444444444</v>
      </c>
      <c r="BL267" s="48">
        <v>18</v>
      </c>
    </row>
    <row r="268" spans="1:64" ht="15">
      <c r="A268" s="64" t="s">
        <v>405</v>
      </c>
      <c r="B268" s="64" t="s">
        <v>436</v>
      </c>
      <c r="C268" s="65"/>
      <c r="D268" s="66"/>
      <c r="E268" s="67"/>
      <c r="F268" s="68"/>
      <c r="G268" s="65"/>
      <c r="H268" s="69"/>
      <c r="I268" s="70"/>
      <c r="J268" s="70"/>
      <c r="K268" s="34" t="s">
        <v>65</v>
      </c>
      <c r="L268" s="77">
        <v>363</v>
      </c>
      <c r="M268" s="77"/>
      <c r="N268" s="72"/>
      <c r="O268" s="79" t="s">
        <v>495</v>
      </c>
      <c r="P268" s="81">
        <v>43678.53325231482</v>
      </c>
      <c r="Q268" s="79" t="s">
        <v>685</v>
      </c>
      <c r="R268" s="79"/>
      <c r="S268" s="79"/>
      <c r="T268" s="79" t="s">
        <v>1003</v>
      </c>
      <c r="U268" s="84" t="s">
        <v>1092</v>
      </c>
      <c r="V268" s="84" t="s">
        <v>1092</v>
      </c>
      <c r="W268" s="81">
        <v>43678.53325231482</v>
      </c>
      <c r="X268" s="84" t="s">
        <v>1550</v>
      </c>
      <c r="Y268" s="79"/>
      <c r="Z268" s="79"/>
      <c r="AA268" s="82" t="s">
        <v>1871</v>
      </c>
      <c r="AB268" s="79"/>
      <c r="AC268" s="79" t="b">
        <v>0</v>
      </c>
      <c r="AD268" s="79">
        <v>0</v>
      </c>
      <c r="AE268" s="82" t="s">
        <v>1938</v>
      </c>
      <c r="AF268" s="79" t="b">
        <v>0</v>
      </c>
      <c r="AG268" s="79" t="s">
        <v>1948</v>
      </c>
      <c r="AH268" s="79"/>
      <c r="AI268" s="82" t="s">
        <v>1938</v>
      </c>
      <c r="AJ268" s="79" t="b">
        <v>0</v>
      </c>
      <c r="AK268" s="79">
        <v>0</v>
      </c>
      <c r="AL268" s="82" t="s">
        <v>1938</v>
      </c>
      <c r="AM268" s="79" t="s">
        <v>1980</v>
      </c>
      <c r="AN268" s="79" t="b">
        <v>0</v>
      </c>
      <c r="AO268" s="82" t="s">
        <v>1871</v>
      </c>
      <c r="AP268" s="79" t="s">
        <v>176</v>
      </c>
      <c r="AQ268" s="79">
        <v>0</v>
      </c>
      <c r="AR268" s="79">
        <v>0</v>
      </c>
      <c r="AS268" s="79"/>
      <c r="AT268" s="79"/>
      <c r="AU268" s="79"/>
      <c r="AV268" s="79"/>
      <c r="AW268" s="79"/>
      <c r="AX268" s="79"/>
      <c r="AY268" s="79"/>
      <c r="AZ268" s="79"/>
      <c r="BA268">
        <v>7</v>
      </c>
      <c r="BB268" s="78" t="str">
        <f>REPLACE(INDEX(GroupVertices[Group],MATCH(Edges25[[#This Row],[Vertex 1]],GroupVertices[Vertex],0)),1,1,"")</f>
        <v>28</v>
      </c>
      <c r="BC268" s="78" t="str">
        <f>REPLACE(INDEX(GroupVertices[Group],MATCH(Edges25[[#This Row],[Vertex 2]],GroupVertices[Vertex],0)),1,1,"")</f>
        <v>28</v>
      </c>
      <c r="BD268" s="48">
        <v>0</v>
      </c>
      <c r="BE268" s="49">
        <v>0</v>
      </c>
      <c r="BF268" s="48">
        <v>0</v>
      </c>
      <c r="BG268" s="49">
        <v>0</v>
      </c>
      <c r="BH268" s="48">
        <v>0</v>
      </c>
      <c r="BI268" s="49">
        <v>0</v>
      </c>
      <c r="BJ268" s="48">
        <v>15</v>
      </c>
      <c r="BK268" s="49">
        <v>100</v>
      </c>
      <c r="BL268" s="48">
        <v>15</v>
      </c>
    </row>
    <row r="269" spans="1:64" ht="15">
      <c r="A269" s="64" t="s">
        <v>405</v>
      </c>
      <c r="B269" s="64" t="s">
        <v>436</v>
      </c>
      <c r="C269" s="65"/>
      <c r="D269" s="66"/>
      <c r="E269" s="67"/>
      <c r="F269" s="68"/>
      <c r="G269" s="65"/>
      <c r="H269" s="69"/>
      <c r="I269" s="70"/>
      <c r="J269" s="70"/>
      <c r="K269" s="34" t="s">
        <v>65</v>
      </c>
      <c r="L269" s="77">
        <v>364</v>
      </c>
      <c r="M269" s="77"/>
      <c r="N269" s="72"/>
      <c r="O269" s="79" t="s">
        <v>495</v>
      </c>
      <c r="P269" s="81">
        <v>43680.533229166664</v>
      </c>
      <c r="Q269" s="79" t="s">
        <v>686</v>
      </c>
      <c r="R269" s="79"/>
      <c r="S269" s="79"/>
      <c r="T269" s="79" t="s">
        <v>1003</v>
      </c>
      <c r="U269" s="84" t="s">
        <v>1093</v>
      </c>
      <c r="V269" s="84" t="s">
        <v>1093</v>
      </c>
      <c r="W269" s="81">
        <v>43680.533229166664</v>
      </c>
      <c r="X269" s="84" t="s">
        <v>1551</v>
      </c>
      <c r="Y269" s="79"/>
      <c r="Z269" s="79"/>
      <c r="AA269" s="82" t="s">
        <v>1872</v>
      </c>
      <c r="AB269" s="79"/>
      <c r="AC269" s="79" t="b">
        <v>0</v>
      </c>
      <c r="AD269" s="79">
        <v>0</v>
      </c>
      <c r="AE269" s="82" t="s">
        <v>1938</v>
      </c>
      <c r="AF269" s="79" t="b">
        <v>0</v>
      </c>
      <c r="AG269" s="79" t="s">
        <v>1948</v>
      </c>
      <c r="AH269" s="79"/>
      <c r="AI269" s="82" t="s">
        <v>1938</v>
      </c>
      <c r="AJ269" s="79" t="b">
        <v>0</v>
      </c>
      <c r="AK269" s="79">
        <v>0</v>
      </c>
      <c r="AL269" s="82" t="s">
        <v>1938</v>
      </c>
      <c r="AM269" s="79" t="s">
        <v>1980</v>
      </c>
      <c r="AN269" s="79" t="b">
        <v>0</v>
      </c>
      <c r="AO269" s="82" t="s">
        <v>1872</v>
      </c>
      <c r="AP269" s="79" t="s">
        <v>176</v>
      </c>
      <c r="AQ269" s="79">
        <v>0</v>
      </c>
      <c r="AR269" s="79">
        <v>0</v>
      </c>
      <c r="AS269" s="79"/>
      <c r="AT269" s="79"/>
      <c r="AU269" s="79"/>
      <c r="AV269" s="79"/>
      <c r="AW269" s="79"/>
      <c r="AX269" s="79"/>
      <c r="AY269" s="79"/>
      <c r="AZ269" s="79"/>
      <c r="BA269">
        <v>7</v>
      </c>
      <c r="BB269" s="78" t="str">
        <f>REPLACE(INDEX(GroupVertices[Group],MATCH(Edges25[[#This Row],[Vertex 1]],GroupVertices[Vertex],0)),1,1,"")</f>
        <v>28</v>
      </c>
      <c r="BC269" s="78" t="str">
        <f>REPLACE(INDEX(GroupVertices[Group],MATCH(Edges25[[#This Row],[Vertex 2]],GroupVertices[Vertex],0)),1,1,"")</f>
        <v>28</v>
      </c>
      <c r="BD269" s="48">
        <v>0</v>
      </c>
      <c r="BE269" s="49">
        <v>0</v>
      </c>
      <c r="BF269" s="48">
        <v>0</v>
      </c>
      <c r="BG269" s="49">
        <v>0</v>
      </c>
      <c r="BH269" s="48">
        <v>0</v>
      </c>
      <c r="BI269" s="49">
        <v>0</v>
      </c>
      <c r="BJ269" s="48">
        <v>15</v>
      </c>
      <c r="BK269" s="49">
        <v>100</v>
      </c>
      <c r="BL269" s="48">
        <v>15</v>
      </c>
    </row>
    <row r="270" spans="1:64" ht="15">
      <c r="A270" s="64" t="s">
        <v>405</v>
      </c>
      <c r="B270" s="64" t="s">
        <v>436</v>
      </c>
      <c r="C270" s="65"/>
      <c r="D270" s="66"/>
      <c r="E270" s="67"/>
      <c r="F270" s="68"/>
      <c r="G270" s="65"/>
      <c r="H270" s="69"/>
      <c r="I270" s="70"/>
      <c r="J270" s="70"/>
      <c r="K270" s="34" t="s">
        <v>65</v>
      </c>
      <c r="L270" s="77">
        <v>365</v>
      </c>
      <c r="M270" s="77"/>
      <c r="N270" s="72"/>
      <c r="O270" s="79" t="s">
        <v>495</v>
      </c>
      <c r="P270" s="81">
        <v>43682.533425925925</v>
      </c>
      <c r="Q270" s="79" t="s">
        <v>687</v>
      </c>
      <c r="R270" s="79"/>
      <c r="S270" s="79"/>
      <c r="T270" s="79" t="s">
        <v>1003</v>
      </c>
      <c r="U270" s="84" t="s">
        <v>1094</v>
      </c>
      <c r="V270" s="84" t="s">
        <v>1094</v>
      </c>
      <c r="W270" s="81">
        <v>43682.533425925925</v>
      </c>
      <c r="X270" s="84" t="s">
        <v>1552</v>
      </c>
      <c r="Y270" s="79"/>
      <c r="Z270" s="79"/>
      <c r="AA270" s="82" t="s">
        <v>1873</v>
      </c>
      <c r="AB270" s="79"/>
      <c r="AC270" s="79" t="b">
        <v>0</v>
      </c>
      <c r="AD270" s="79">
        <v>0</v>
      </c>
      <c r="AE270" s="82" t="s">
        <v>1938</v>
      </c>
      <c r="AF270" s="79" t="b">
        <v>0</v>
      </c>
      <c r="AG270" s="79" t="s">
        <v>1948</v>
      </c>
      <c r="AH270" s="79"/>
      <c r="AI270" s="82" t="s">
        <v>1938</v>
      </c>
      <c r="AJ270" s="79" t="b">
        <v>0</v>
      </c>
      <c r="AK270" s="79">
        <v>1</v>
      </c>
      <c r="AL270" s="82" t="s">
        <v>1938</v>
      </c>
      <c r="AM270" s="79" t="s">
        <v>1980</v>
      </c>
      <c r="AN270" s="79" t="b">
        <v>0</v>
      </c>
      <c r="AO270" s="82" t="s">
        <v>1873</v>
      </c>
      <c r="AP270" s="79" t="s">
        <v>176</v>
      </c>
      <c r="AQ270" s="79">
        <v>0</v>
      </c>
      <c r="AR270" s="79">
        <v>0</v>
      </c>
      <c r="AS270" s="79"/>
      <c r="AT270" s="79"/>
      <c r="AU270" s="79"/>
      <c r="AV270" s="79"/>
      <c r="AW270" s="79"/>
      <c r="AX270" s="79"/>
      <c r="AY270" s="79"/>
      <c r="AZ270" s="79"/>
      <c r="BA270">
        <v>7</v>
      </c>
      <c r="BB270" s="78" t="str">
        <f>REPLACE(INDEX(GroupVertices[Group],MATCH(Edges25[[#This Row],[Vertex 1]],GroupVertices[Vertex],0)),1,1,"")</f>
        <v>28</v>
      </c>
      <c r="BC270" s="78" t="str">
        <f>REPLACE(INDEX(GroupVertices[Group],MATCH(Edges25[[#This Row],[Vertex 2]],GroupVertices[Vertex],0)),1,1,"")</f>
        <v>28</v>
      </c>
      <c r="BD270" s="48">
        <v>0</v>
      </c>
      <c r="BE270" s="49">
        <v>0</v>
      </c>
      <c r="BF270" s="48">
        <v>0</v>
      </c>
      <c r="BG270" s="49">
        <v>0</v>
      </c>
      <c r="BH270" s="48">
        <v>0</v>
      </c>
      <c r="BI270" s="49">
        <v>0</v>
      </c>
      <c r="BJ270" s="48">
        <v>15</v>
      </c>
      <c r="BK270" s="49">
        <v>100</v>
      </c>
      <c r="BL270" s="48">
        <v>15</v>
      </c>
    </row>
    <row r="271" spans="1:64" ht="15">
      <c r="A271" s="64" t="s">
        <v>405</v>
      </c>
      <c r="B271" s="64" t="s">
        <v>436</v>
      </c>
      <c r="C271" s="65"/>
      <c r="D271" s="66"/>
      <c r="E271" s="67"/>
      <c r="F271" s="68"/>
      <c r="G271" s="65"/>
      <c r="H271" s="69"/>
      <c r="I271" s="70"/>
      <c r="J271" s="70"/>
      <c r="K271" s="34" t="s">
        <v>65</v>
      </c>
      <c r="L271" s="77">
        <v>366</v>
      </c>
      <c r="M271" s="77"/>
      <c r="N271" s="72"/>
      <c r="O271" s="79" t="s">
        <v>495</v>
      </c>
      <c r="P271" s="81">
        <v>43684.533229166664</v>
      </c>
      <c r="Q271" s="79" t="s">
        <v>688</v>
      </c>
      <c r="R271" s="79"/>
      <c r="S271" s="79"/>
      <c r="T271" s="79" t="s">
        <v>1003</v>
      </c>
      <c r="U271" s="84" t="s">
        <v>1095</v>
      </c>
      <c r="V271" s="84" t="s">
        <v>1095</v>
      </c>
      <c r="W271" s="81">
        <v>43684.533229166664</v>
      </c>
      <c r="X271" s="84" t="s">
        <v>1553</v>
      </c>
      <c r="Y271" s="79"/>
      <c r="Z271" s="79"/>
      <c r="AA271" s="82" t="s">
        <v>1874</v>
      </c>
      <c r="AB271" s="79"/>
      <c r="AC271" s="79" t="b">
        <v>0</v>
      </c>
      <c r="AD271" s="79">
        <v>0</v>
      </c>
      <c r="AE271" s="82" t="s">
        <v>1938</v>
      </c>
      <c r="AF271" s="79" t="b">
        <v>0</v>
      </c>
      <c r="AG271" s="79" t="s">
        <v>1948</v>
      </c>
      <c r="AH271" s="79"/>
      <c r="AI271" s="82" t="s">
        <v>1938</v>
      </c>
      <c r="AJ271" s="79" t="b">
        <v>0</v>
      </c>
      <c r="AK271" s="79">
        <v>0</v>
      </c>
      <c r="AL271" s="82" t="s">
        <v>1938</v>
      </c>
      <c r="AM271" s="79" t="s">
        <v>1980</v>
      </c>
      <c r="AN271" s="79" t="b">
        <v>0</v>
      </c>
      <c r="AO271" s="82" t="s">
        <v>1874</v>
      </c>
      <c r="AP271" s="79" t="s">
        <v>176</v>
      </c>
      <c r="AQ271" s="79">
        <v>0</v>
      </c>
      <c r="AR271" s="79">
        <v>0</v>
      </c>
      <c r="AS271" s="79"/>
      <c r="AT271" s="79"/>
      <c r="AU271" s="79"/>
      <c r="AV271" s="79"/>
      <c r="AW271" s="79"/>
      <c r="AX271" s="79"/>
      <c r="AY271" s="79"/>
      <c r="AZ271" s="79"/>
      <c r="BA271">
        <v>7</v>
      </c>
      <c r="BB271" s="78" t="str">
        <f>REPLACE(INDEX(GroupVertices[Group],MATCH(Edges25[[#This Row],[Vertex 1]],GroupVertices[Vertex],0)),1,1,"")</f>
        <v>28</v>
      </c>
      <c r="BC271" s="78" t="str">
        <f>REPLACE(INDEX(GroupVertices[Group],MATCH(Edges25[[#This Row],[Vertex 2]],GroupVertices[Vertex],0)),1,1,"")</f>
        <v>28</v>
      </c>
      <c r="BD271" s="48">
        <v>0</v>
      </c>
      <c r="BE271" s="49">
        <v>0</v>
      </c>
      <c r="BF271" s="48">
        <v>0</v>
      </c>
      <c r="BG271" s="49">
        <v>0</v>
      </c>
      <c r="BH271" s="48">
        <v>0</v>
      </c>
      <c r="BI271" s="49">
        <v>0</v>
      </c>
      <c r="BJ271" s="48">
        <v>15</v>
      </c>
      <c r="BK271" s="49">
        <v>100</v>
      </c>
      <c r="BL271" s="48">
        <v>15</v>
      </c>
    </row>
    <row r="272" spans="1:64" ht="15">
      <c r="A272" s="64" t="s">
        <v>405</v>
      </c>
      <c r="B272" s="64" t="s">
        <v>436</v>
      </c>
      <c r="C272" s="65"/>
      <c r="D272" s="66"/>
      <c r="E272" s="67"/>
      <c r="F272" s="68"/>
      <c r="G272" s="65"/>
      <c r="H272" s="69"/>
      <c r="I272" s="70"/>
      <c r="J272" s="70"/>
      <c r="K272" s="34" t="s">
        <v>65</v>
      </c>
      <c r="L272" s="77">
        <v>367</v>
      </c>
      <c r="M272" s="77"/>
      <c r="N272" s="72"/>
      <c r="O272" s="79" t="s">
        <v>495</v>
      </c>
      <c r="P272" s="81">
        <v>43686.53325231482</v>
      </c>
      <c r="Q272" s="79" t="s">
        <v>689</v>
      </c>
      <c r="R272" s="79"/>
      <c r="S272" s="79"/>
      <c r="T272" s="79" t="s">
        <v>1003</v>
      </c>
      <c r="U272" s="84" t="s">
        <v>1096</v>
      </c>
      <c r="V272" s="84" t="s">
        <v>1096</v>
      </c>
      <c r="W272" s="81">
        <v>43686.53325231482</v>
      </c>
      <c r="X272" s="84" t="s">
        <v>1554</v>
      </c>
      <c r="Y272" s="79"/>
      <c r="Z272" s="79"/>
      <c r="AA272" s="82" t="s">
        <v>1875</v>
      </c>
      <c r="AB272" s="79"/>
      <c r="AC272" s="79" t="b">
        <v>0</v>
      </c>
      <c r="AD272" s="79">
        <v>0</v>
      </c>
      <c r="AE272" s="82" t="s">
        <v>1938</v>
      </c>
      <c r="AF272" s="79" t="b">
        <v>0</v>
      </c>
      <c r="AG272" s="79" t="s">
        <v>1948</v>
      </c>
      <c r="AH272" s="79"/>
      <c r="AI272" s="82" t="s">
        <v>1938</v>
      </c>
      <c r="AJ272" s="79" t="b">
        <v>0</v>
      </c>
      <c r="AK272" s="79">
        <v>0</v>
      </c>
      <c r="AL272" s="82" t="s">
        <v>1938</v>
      </c>
      <c r="AM272" s="79" t="s">
        <v>1980</v>
      </c>
      <c r="AN272" s="79" t="b">
        <v>0</v>
      </c>
      <c r="AO272" s="82" t="s">
        <v>1875</v>
      </c>
      <c r="AP272" s="79" t="s">
        <v>176</v>
      </c>
      <c r="AQ272" s="79">
        <v>0</v>
      </c>
      <c r="AR272" s="79">
        <v>0</v>
      </c>
      <c r="AS272" s="79"/>
      <c r="AT272" s="79"/>
      <c r="AU272" s="79"/>
      <c r="AV272" s="79"/>
      <c r="AW272" s="79"/>
      <c r="AX272" s="79"/>
      <c r="AY272" s="79"/>
      <c r="AZ272" s="79"/>
      <c r="BA272">
        <v>7</v>
      </c>
      <c r="BB272" s="78" t="str">
        <f>REPLACE(INDEX(GroupVertices[Group],MATCH(Edges25[[#This Row],[Vertex 1]],GroupVertices[Vertex],0)),1,1,"")</f>
        <v>28</v>
      </c>
      <c r="BC272" s="78" t="str">
        <f>REPLACE(INDEX(GroupVertices[Group],MATCH(Edges25[[#This Row],[Vertex 2]],GroupVertices[Vertex],0)),1,1,"")</f>
        <v>28</v>
      </c>
      <c r="BD272" s="48">
        <v>0</v>
      </c>
      <c r="BE272" s="49">
        <v>0</v>
      </c>
      <c r="BF272" s="48">
        <v>0</v>
      </c>
      <c r="BG272" s="49">
        <v>0</v>
      </c>
      <c r="BH272" s="48">
        <v>0</v>
      </c>
      <c r="BI272" s="49">
        <v>0</v>
      </c>
      <c r="BJ272" s="48">
        <v>15</v>
      </c>
      <c r="BK272" s="49">
        <v>100</v>
      </c>
      <c r="BL272" s="48">
        <v>15</v>
      </c>
    </row>
    <row r="273" spans="1:64" ht="15">
      <c r="A273" s="64" t="s">
        <v>405</v>
      </c>
      <c r="B273" s="64" t="s">
        <v>436</v>
      </c>
      <c r="C273" s="65"/>
      <c r="D273" s="66"/>
      <c r="E273" s="67"/>
      <c r="F273" s="68"/>
      <c r="G273" s="65"/>
      <c r="H273" s="69"/>
      <c r="I273" s="70"/>
      <c r="J273" s="70"/>
      <c r="K273" s="34" t="s">
        <v>65</v>
      </c>
      <c r="L273" s="77">
        <v>368</v>
      </c>
      <c r="M273" s="77"/>
      <c r="N273" s="72"/>
      <c r="O273" s="79" t="s">
        <v>495</v>
      </c>
      <c r="P273" s="81">
        <v>43688.533229166664</v>
      </c>
      <c r="Q273" s="79" t="s">
        <v>690</v>
      </c>
      <c r="R273" s="79"/>
      <c r="S273" s="79"/>
      <c r="T273" s="79" t="s">
        <v>1003</v>
      </c>
      <c r="U273" s="84" t="s">
        <v>1097</v>
      </c>
      <c r="V273" s="84" t="s">
        <v>1097</v>
      </c>
      <c r="W273" s="81">
        <v>43688.533229166664</v>
      </c>
      <c r="X273" s="84" t="s">
        <v>1555</v>
      </c>
      <c r="Y273" s="79"/>
      <c r="Z273" s="79"/>
      <c r="AA273" s="82" t="s">
        <v>1876</v>
      </c>
      <c r="AB273" s="79"/>
      <c r="AC273" s="79" t="b">
        <v>0</v>
      </c>
      <c r="AD273" s="79">
        <v>0</v>
      </c>
      <c r="AE273" s="82" t="s">
        <v>1938</v>
      </c>
      <c r="AF273" s="79" t="b">
        <v>0</v>
      </c>
      <c r="AG273" s="79" t="s">
        <v>1948</v>
      </c>
      <c r="AH273" s="79"/>
      <c r="AI273" s="82" t="s">
        <v>1938</v>
      </c>
      <c r="AJ273" s="79" t="b">
        <v>0</v>
      </c>
      <c r="AK273" s="79">
        <v>0</v>
      </c>
      <c r="AL273" s="82" t="s">
        <v>1938</v>
      </c>
      <c r="AM273" s="79" t="s">
        <v>1980</v>
      </c>
      <c r="AN273" s="79" t="b">
        <v>0</v>
      </c>
      <c r="AO273" s="82" t="s">
        <v>1876</v>
      </c>
      <c r="AP273" s="79" t="s">
        <v>176</v>
      </c>
      <c r="AQ273" s="79">
        <v>0</v>
      </c>
      <c r="AR273" s="79">
        <v>0</v>
      </c>
      <c r="AS273" s="79"/>
      <c r="AT273" s="79"/>
      <c r="AU273" s="79"/>
      <c r="AV273" s="79"/>
      <c r="AW273" s="79"/>
      <c r="AX273" s="79"/>
      <c r="AY273" s="79"/>
      <c r="AZ273" s="79"/>
      <c r="BA273">
        <v>7</v>
      </c>
      <c r="BB273" s="78" t="str">
        <f>REPLACE(INDEX(GroupVertices[Group],MATCH(Edges25[[#This Row],[Vertex 1]],GroupVertices[Vertex],0)),1,1,"")</f>
        <v>28</v>
      </c>
      <c r="BC273" s="78" t="str">
        <f>REPLACE(INDEX(GroupVertices[Group],MATCH(Edges25[[#This Row],[Vertex 2]],GroupVertices[Vertex],0)),1,1,"")</f>
        <v>28</v>
      </c>
      <c r="BD273" s="48">
        <v>0</v>
      </c>
      <c r="BE273" s="49">
        <v>0</v>
      </c>
      <c r="BF273" s="48">
        <v>0</v>
      </c>
      <c r="BG273" s="49">
        <v>0</v>
      </c>
      <c r="BH273" s="48">
        <v>0</v>
      </c>
      <c r="BI273" s="49">
        <v>0</v>
      </c>
      <c r="BJ273" s="48">
        <v>15</v>
      </c>
      <c r="BK273" s="49">
        <v>100</v>
      </c>
      <c r="BL273" s="48">
        <v>15</v>
      </c>
    </row>
    <row r="274" spans="1:64" ht="15">
      <c r="A274" s="64" t="s">
        <v>405</v>
      </c>
      <c r="B274" s="64" t="s">
        <v>436</v>
      </c>
      <c r="C274" s="65"/>
      <c r="D274" s="66"/>
      <c r="E274" s="67"/>
      <c r="F274" s="68"/>
      <c r="G274" s="65"/>
      <c r="H274" s="69"/>
      <c r="I274" s="70"/>
      <c r="J274" s="70"/>
      <c r="K274" s="34" t="s">
        <v>65</v>
      </c>
      <c r="L274" s="77">
        <v>369</v>
      </c>
      <c r="M274" s="77"/>
      <c r="N274" s="72"/>
      <c r="O274" s="79" t="s">
        <v>495</v>
      </c>
      <c r="P274" s="81">
        <v>43690.53324074074</v>
      </c>
      <c r="Q274" s="79" t="s">
        <v>691</v>
      </c>
      <c r="R274" s="79"/>
      <c r="S274" s="79"/>
      <c r="T274" s="79" t="s">
        <v>1003</v>
      </c>
      <c r="U274" s="84" t="s">
        <v>1098</v>
      </c>
      <c r="V274" s="84" t="s">
        <v>1098</v>
      </c>
      <c r="W274" s="81">
        <v>43690.53324074074</v>
      </c>
      <c r="X274" s="84" t="s">
        <v>1556</v>
      </c>
      <c r="Y274" s="79"/>
      <c r="Z274" s="79"/>
      <c r="AA274" s="82" t="s">
        <v>1877</v>
      </c>
      <c r="AB274" s="79"/>
      <c r="AC274" s="79" t="b">
        <v>0</v>
      </c>
      <c r="AD274" s="79">
        <v>0</v>
      </c>
      <c r="AE274" s="82" t="s">
        <v>1938</v>
      </c>
      <c r="AF274" s="79" t="b">
        <v>0</v>
      </c>
      <c r="AG274" s="79" t="s">
        <v>1948</v>
      </c>
      <c r="AH274" s="79"/>
      <c r="AI274" s="82" t="s">
        <v>1938</v>
      </c>
      <c r="AJ274" s="79" t="b">
        <v>0</v>
      </c>
      <c r="AK274" s="79">
        <v>0</v>
      </c>
      <c r="AL274" s="82" t="s">
        <v>1938</v>
      </c>
      <c r="AM274" s="79" t="s">
        <v>1980</v>
      </c>
      <c r="AN274" s="79" t="b">
        <v>0</v>
      </c>
      <c r="AO274" s="82" t="s">
        <v>1877</v>
      </c>
      <c r="AP274" s="79" t="s">
        <v>176</v>
      </c>
      <c r="AQ274" s="79">
        <v>0</v>
      </c>
      <c r="AR274" s="79">
        <v>0</v>
      </c>
      <c r="AS274" s="79"/>
      <c r="AT274" s="79"/>
      <c r="AU274" s="79"/>
      <c r="AV274" s="79"/>
      <c r="AW274" s="79"/>
      <c r="AX274" s="79"/>
      <c r="AY274" s="79"/>
      <c r="AZ274" s="79"/>
      <c r="BA274">
        <v>7</v>
      </c>
      <c r="BB274" s="78" t="str">
        <f>REPLACE(INDEX(GroupVertices[Group],MATCH(Edges25[[#This Row],[Vertex 1]],GroupVertices[Vertex],0)),1,1,"")</f>
        <v>28</v>
      </c>
      <c r="BC274" s="78" t="str">
        <f>REPLACE(INDEX(GroupVertices[Group],MATCH(Edges25[[#This Row],[Vertex 2]],GroupVertices[Vertex],0)),1,1,"")</f>
        <v>28</v>
      </c>
      <c r="BD274" s="48">
        <v>0</v>
      </c>
      <c r="BE274" s="49">
        <v>0</v>
      </c>
      <c r="BF274" s="48">
        <v>0</v>
      </c>
      <c r="BG274" s="49">
        <v>0</v>
      </c>
      <c r="BH274" s="48">
        <v>0</v>
      </c>
      <c r="BI274" s="49">
        <v>0</v>
      </c>
      <c r="BJ274" s="48">
        <v>15</v>
      </c>
      <c r="BK274" s="49">
        <v>100</v>
      </c>
      <c r="BL274" s="48">
        <v>15</v>
      </c>
    </row>
    <row r="275" spans="1:64" ht="15">
      <c r="A275" s="64" t="s">
        <v>406</v>
      </c>
      <c r="B275" s="64" t="s">
        <v>404</v>
      </c>
      <c r="C275" s="65"/>
      <c r="D275" s="66"/>
      <c r="E275" s="67"/>
      <c r="F275" s="68"/>
      <c r="G275" s="65"/>
      <c r="H275" s="69"/>
      <c r="I275" s="70"/>
      <c r="J275" s="70"/>
      <c r="K275" s="34" t="s">
        <v>65</v>
      </c>
      <c r="L275" s="77">
        <v>370</v>
      </c>
      <c r="M275" s="77"/>
      <c r="N275" s="72"/>
      <c r="O275" s="79" t="s">
        <v>495</v>
      </c>
      <c r="P275" s="81">
        <v>43690.57061342592</v>
      </c>
      <c r="Q275" s="79" t="s">
        <v>692</v>
      </c>
      <c r="R275" s="79"/>
      <c r="S275" s="79"/>
      <c r="T275" s="79"/>
      <c r="U275" s="79"/>
      <c r="V275" s="84" t="s">
        <v>1271</v>
      </c>
      <c r="W275" s="81">
        <v>43690.57061342592</v>
      </c>
      <c r="X275" s="84" t="s">
        <v>1557</v>
      </c>
      <c r="Y275" s="79"/>
      <c r="Z275" s="79"/>
      <c r="AA275" s="82" t="s">
        <v>1878</v>
      </c>
      <c r="AB275" s="79"/>
      <c r="AC275" s="79" t="b">
        <v>0</v>
      </c>
      <c r="AD275" s="79">
        <v>0</v>
      </c>
      <c r="AE275" s="82" t="s">
        <v>1938</v>
      </c>
      <c r="AF275" s="79" t="b">
        <v>0</v>
      </c>
      <c r="AG275" s="79" t="s">
        <v>1948</v>
      </c>
      <c r="AH275" s="79"/>
      <c r="AI275" s="82" t="s">
        <v>1938</v>
      </c>
      <c r="AJ275" s="79" t="b">
        <v>0</v>
      </c>
      <c r="AK275" s="79">
        <v>2</v>
      </c>
      <c r="AL275" s="82" t="s">
        <v>1914</v>
      </c>
      <c r="AM275" s="79" t="s">
        <v>1963</v>
      </c>
      <c r="AN275" s="79" t="b">
        <v>0</v>
      </c>
      <c r="AO275" s="82" t="s">
        <v>1914</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1</v>
      </c>
      <c r="BC275" s="78" t="str">
        <f>REPLACE(INDEX(GroupVertices[Group],MATCH(Edges25[[#This Row],[Vertex 2]],GroupVertices[Vertex],0)),1,1,"")</f>
        <v>1</v>
      </c>
      <c r="BD275" s="48">
        <v>0</v>
      </c>
      <c r="BE275" s="49">
        <v>0</v>
      </c>
      <c r="BF275" s="48">
        <v>1</v>
      </c>
      <c r="BG275" s="49">
        <v>3.8461538461538463</v>
      </c>
      <c r="BH275" s="48">
        <v>0</v>
      </c>
      <c r="BI275" s="49">
        <v>0</v>
      </c>
      <c r="BJ275" s="48">
        <v>25</v>
      </c>
      <c r="BK275" s="49">
        <v>96.15384615384616</v>
      </c>
      <c r="BL275" s="48">
        <v>26</v>
      </c>
    </row>
    <row r="276" spans="1:64" ht="15">
      <c r="A276" s="64" t="s">
        <v>407</v>
      </c>
      <c r="B276" s="64" t="s">
        <v>345</v>
      </c>
      <c r="C276" s="65"/>
      <c r="D276" s="66"/>
      <c r="E276" s="67"/>
      <c r="F276" s="68"/>
      <c r="G276" s="65"/>
      <c r="H276" s="69"/>
      <c r="I276" s="70"/>
      <c r="J276" s="70"/>
      <c r="K276" s="34" t="s">
        <v>65</v>
      </c>
      <c r="L276" s="77">
        <v>371</v>
      </c>
      <c r="M276" s="77"/>
      <c r="N276" s="72"/>
      <c r="O276" s="79" t="s">
        <v>495</v>
      </c>
      <c r="P276" s="81">
        <v>43679.58378472222</v>
      </c>
      <c r="Q276" s="79" t="s">
        <v>693</v>
      </c>
      <c r="R276" s="84" t="s">
        <v>808</v>
      </c>
      <c r="S276" s="79" t="s">
        <v>877</v>
      </c>
      <c r="T276" s="79" t="s">
        <v>893</v>
      </c>
      <c r="U276" s="79"/>
      <c r="V276" s="84" t="s">
        <v>1272</v>
      </c>
      <c r="W276" s="81">
        <v>43679.58378472222</v>
      </c>
      <c r="X276" s="84" t="s">
        <v>1558</v>
      </c>
      <c r="Y276" s="79"/>
      <c r="Z276" s="79"/>
      <c r="AA276" s="82" t="s">
        <v>1879</v>
      </c>
      <c r="AB276" s="79"/>
      <c r="AC276" s="79" t="b">
        <v>0</v>
      </c>
      <c r="AD276" s="79">
        <v>4</v>
      </c>
      <c r="AE276" s="82" t="s">
        <v>1938</v>
      </c>
      <c r="AF276" s="79" t="b">
        <v>0</v>
      </c>
      <c r="AG276" s="79" t="s">
        <v>1948</v>
      </c>
      <c r="AH276" s="79"/>
      <c r="AI276" s="82" t="s">
        <v>1938</v>
      </c>
      <c r="AJ276" s="79" t="b">
        <v>0</v>
      </c>
      <c r="AK276" s="79">
        <v>3</v>
      </c>
      <c r="AL276" s="82" t="s">
        <v>1938</v>
      </c>
      <c r="AM276" s="79" t="s">
        <v>1962</v>
      </c>
      <c r="AN276" s="79" t="b">
        <v>0</v>
      </c>
      <c r="AO276" s="82" t="s">
        <v>1879</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7</v>
      </c>
      <c r="BC276" s="78" t="str">
        <f>REPLACE(INDEX(GroupVertices[Group],MATCH(Edges25[[#This Row],[Vertex 2]],GroupVertices[Vertex],0)),1,1,"")</f>
        <v>7</v>
      </c>
      <c r="BD276" s="48"/>
      <c r="BE276" s="49"/>
      <c r="BF276" s="48"/>
      <c r="BG276" s="49"/>
      <c r="BH276" s="48"/>
      <c r="BI276" s="49"/>
      <c r="BJ276" s="48"/>
      <c r="BK276" s="49"/>
      <c r="BL276" s="48"/>
    </row>
    <row r="277" spans="1:64" ht="15">
      <c r="A277" s="64" t="s">
        <v>345</v>
      </c>
      <c r="B277" s="64" t="s">
        <v>408</v>
      </c>
      <c r="C277" s="65"/>
      <c r="D277" s="66"/>
      <c r="E277" s="67"/>
      <c r="F277" s="68"/>
      <c r="G277" s="65"/>
      <c r="H277" s="69"/>
      <c r="I277" s="70"/>
      <c r="J277" s="70"/>
      <c r="K277" s="34" t="s">
        <v>66</v>
      </c>
      <c r="L277" s="77">
        <v>372</v>
      </c>
      <c r="M277" s="77"/>
      <c r="N277" s="72"/>
      <c r="O277" s="79" t="s">
        <v>495</v>
      </c>
      <c r="P277" s="81">
        <v>43678.78807870371</v>
      </c>
      <c r="Q277" s="79" t="s">
        <v>694</v>
      </c>
      <c r="R277" s="84" t="s">
        <v>808</v>
      </c>
      <c r="S277" s="79" t="s">
        <v>877</v>
      </c>
      <c r="T277" s="79" t="s">
        <v>893</v>
      </c>
      <c r="U277" s="84" t="s">
        <v>1099</v>
      </c>
      <c r="V277" s="84" t="s">
        <v>1099</v>
      </c>
      <c r="W277" s="81">
        <v>43678.78807870371</v>
      </c>
      <c r="X277" s="84" t="s">
        <v>1559</v>
      </c>
      <c r="Y277" s="79"/>
      <c r="Z277" s="79"/>
      <c r="AA277" s="82" t="s">
        <v>1880</v>
      </c>
      <c r="AB277" s="79"/>
      <c r="AC277" s="79" t="b">
        <v>0</v>
      </c>
      <c r="AD277" s="79">
        <v>1</v>
      </c>
      <c r="AE277" s="82" t="s">
        <v>1938</v>
      </c>
      <c r="AF277" s="79" t="b">
        <v>0</v>
      </c>
      <c r="AG277" s="79" t="s">
        <v>1948</v>
      </c>
      <c r="AH277" s="79"/>
      <c r="AI277" s="82" t="s">
        <v>1938</v>
      </c>
      <c r="AJ277" s="79" t="b">
        <v>0</v>
      </c>
      <c r="AK277" s="79">
        <v>0</v>
      </c>
      <c r="AL277" s="82" t="s">
        <v>1938</v>
      </c>
      <c r="AM277" s="79" t="s">
        <v>1959</v>
      </c>
      <c r="AN277" s="79" t="b">
        <v>0</v>
      </c>
      <c r="AO277" s="82" t="s">
        <v>1880</v>
      </c>
      <c r="AP277" s="79" t="s">
        <v>176</v>
      </c>
      <c r="AQ277" s="79">
        <v>0</v>
      </c>
      <c r="AR277" s="79">
        <v>0</v>
      </c>
      <c r="AS277" s="79"/>
      <c r="AT277" s="79"/>
      <c r="AU277" s="79"/>
      <c r="AV277" s="79"/>
      <c r="AW277" s="79"/>
      <c r="AX277" s="79"/>
      <c r="AY277" s="79"/>
      <c r="AZ277" s="79"/>
      <c r="BA277">
        <v>3</v>
      </c>
      <c r="BB277" s="78" t="str">
        <f>REPLACE(INDEX(GroupVertices[Group],MATCH(Edges25[[#This Row],[Vertex 1]],GroupVertices[Vertex],0)),1,1,"")</f>
        <v>7</v>
      </c>
      <c r="BC277" s="78" t="str">
        <f>REPLACE(INDEX(GroupVertices[Group],MATCH(Edges25[[#This Row],[Vertex 2]],GroupVertices[Vertex],0)),1,1,"")</f>
        <v>7</v>
      </c>
      <c r="BD277" s="48">
        <v>2</v>
      </c>
      <c r="BE277" s="49">
        <v>5.882352941176471</v>
      </c>
      <c r="BF277" s="48">
        <v>0</v>
      </c>
      <c r="BG277" s="49">
        <v>0</v>
      </c>
      <c r="BH277" s="48">
        <v>0</v>
      </c>
      <c r="BI277" s="49">
        <v>0</v>
      </c>
      <c r="BJ277" s="48">
        <v>32</v>
      </c>
      <c r="BK277" s="49">
        <v>94.11764705882354</v>
      </c>
      <c r="BL277" s="48">
        <v>34</v>
      </c>
    </row>
    <row r="278" spans="1:64" ht="15">
      <c r="A278" s="64" t="s">
        <v>345</v>
      </c>
      <c r="B278" s="64" t="s">
        <v>408</v>
      </c>
      <c r="C278" s="65"/>
      <c r="D278" s="66"/>
      <c r="E278" s="67"/>
      <c r="F278" s="68"/>
      <c r="G278" s="65"/>
      <c r="H278" s="69"/>
      <c r="I278" s="70"/>
      <c r="J278" s="70"/>
      <c r="K278" s="34" t="s">
        <v>66</v>
      </c>
      <c r="L278" s="77">
        <v>374</v>
      </c>
      <c r="M278" s="77"/>
      <c r="N278" s="72"/>
      <c r="O278" s="79" t="s">
        <v>495</v>
      </c>
      <c r="P278" s="81">
        <v>43686.62388888889</v>
      </c>
      <c r="Q278" s="79" t="s">
        <v>695</v>
      </c>
      <c r="R278" s="79"/>
      <c r="S278" s="79"/>
      <c r="T278" s="79" t="s">
        <v>893</v>
      </c>
      <c r="U278" s="79"/>
      <c r="V278" s="84" t="s">
        <v>1221</v>
      </c>
      <c r="W278" s="81">
        <v>43686.62388888889</v>
      </c>
      <c r="X278" s="84" t="s">
        <v>1560</v>
      </c>
      <c r="Y278" s="79"/>
      <c r="Z278" s="79"/>
      <c r="AA278" s="82" t="s">
        <v>1881</v>
      </c>
      <c r="AB278" s="79"/>
      <c r="AC278" s="79" t="b">
        <v>0</v>
      </c>
      <c r="AD278" s="79">
        <v>0</v>
      </c>
      <c r="AE278" s="82" t="s">
        <v>1938</v>
      </c>
      <c r="AF278" s="79" t="b">
        <v>1</v>
      </c>
      <c r="AG278" s="79" t="s">
        <v>1948</v>
      </c>
      <c r="AH278" s="79"/>
      <c r="AI278" s="82" t="s">
        <v>1883</v>
      </c>
      <c r="AJ278" s="79" t="b">
        <v>0</v>
      </c>
      <c r="AK278" s="79">
        <v>1</v>
      </c>
      <c r="AL278" s="82" t="s">
        <v>1884</v>
      </c>
      <c r="AM278" s="79" t="s">
        <v>1959</v>
      </c>
      <c r="AN278" s="79" t="b">
        <v>0</v>
      </c>
      <c r="AO278" s="82" t="s">
        <v>1884</v>
      </c>
      <c r="AP278" s="79" t="s">
        <v>176</v>
      </c>
      <c r="AQ278" s="79">
        <v>0</v>
      </c>
      <c r="AR278" s="79">
        <v>0</v>
      </c>
      <c r="AS278" s="79"/>
      <c r="AT278" s="79"/>
      <c r="AU278" s="79"/>
      <c r="AV278" s="79"/>
      <c r="AW278" s="79"/>
      <c r="AX278" s="79"/>
      <c r="AY278" s="79"/>
      <c r="AZ278" s="79"/>
      <c r="BA278">
        <v>3</v>
      </c>
      <c r="BB278" s="78" t="str">
        <f>REPLACE(INDEX(GroupVertices[Group],MATCH(Edges25[[#This Row],[Vertex 1]],GroupVertices[Vertex],0)),1,1,"")</f>
        <v>7</v>
      </c>
      <c r="BC278" s="78" t="str">
        <f>REPLACE(INDEX(GroupVertices[Group],MATCH(Edges25[[#This Row],[Vertex 2]],GroupVertices[Vertex],0)),1,1,"")</f>
        <v>7</v>
      </c>
      <c r="BD278" s="48">
        <v>2</v>
      </c>
      <c r="BE278" s="49">
        <v>9.090909090909092</v>
      </c>
      <c r="BF278" s="48">
        <v>0</v>
      </c>
      <c r="BG278" s="49">
        <v>0</v>
      </c>
      <c r="BH278" s="48">
        <v>0</v>
      </c>
      <c r="BI278" s="49">
        <v>0</v>
      </c>
      <c r="BJ278" s="48">
        <v>20</v>
      </c>
      <c r="BK278" s="49">
        <v>90.9090909090909</v>
      </c>
      <c r="BL278" s="48">
        <v>22</v>
      </c>
    </row>
    <row r="279" spans="1:64" ht="15">
      <c r="A279" s="64" t="s">
        <v>408</v>
      </c>
      <c r="B279" s="64" t="s">
        <v>345</v>
      </c>
      <c r="C279" s="65"/>
      <c r="D279" s="66"/>
      <c r="E279" s="67"/>
      <c r="F279" s="68"/>
      <c r="G279" s="65"/>
      <c r="H279" s="69"/>
      <c r="I279" s="70"/>
      <c r="J279" s="70"/>
      <c r="K279" s="34" t="s">
        <v>66</v>
      </c>
      <c r="L279" s="77">
        <v>375</v>
      </c>
      <c r="M279" s="77"/>
      <c r="N279" s="72"/>
      <c r="O279" s="79" t="s">
        <v>495</v>
      </c>
      <c r="P279" s="81">
        <v>43679.681180555555</v>
      </c>
      <c r="Q279" s="79" t="s">
        <v>517</v>
      </c>
      <c r="R279" s="79"/>
      <c r="S279" s="79"/>
      <c r="T279" s="79"/>
      <c r="U279" s="79"/>
      <c r="V279" s="84" t="s">
        <v>1273</v>
      </c>
      <c r="W279" s="81">
        <v>43679.681180555555</v>
      </c>
      <c r="X279" s="84" t="s">
        <v>1561</v>
      </c>
      <c r="Y279" s="79"/>
      <c r="Z279" s="79"/>
      <c r="AA279" s="82" t="s">
        <v>1882</v>
      </c>
      <c r="AB279" s="79"/>
      <c r="AC279" s="79" t="b">
        <v>0</v>
      </c>
      <c r="AD279" s="79">
        <v>0</v>
      </c>
      <c r="AE279" s="82" t="s">
        <v>1938</v>
      </c>
      <c r="AF279" s="79" t="b">
        <v>0</v>
      </c>
      <c r="AG279" s="79" t="s">
        <v>1948</v>
      </c>
      <c r="AH279" s="79"/>
      <c r="AI279" s="82" t="s">
        <v>1938</v>
      </c>
      <c r="AJ279" s="79" t="b">
        <v>0</v>
      </c>
      <c r="AK279" s="79">
        <v>3</v>
      </c>
      <c r="AL279" s="82" t="s">
        <v>1879</v>
      </c>
      <c r="AM279" s="79" t="s">
        <v>1959</v>
      </c>
      <c r="AN279" s="79" t="b">
        <v>0</v>
      </c>
      <c r="AO279" s="82" t="s">
        <v>1879</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7</v>
      </c>
      <c r="BC279" s="78" t="str">
        <f>REPLACE(INDEX(GroupVertices[Group],MATCH(Edges25[[#This Row],[Vertex 2]],GroupVertices[Vertex],0)),1,1,"")</f>
        <v>7</v>
      </c>
      <c r="BD279" s="48"/>
      <c r="BE279" s="49"/>
      <c r="BF279" s="48"/>
      <c r="BG279" s="49"/>
      <c r="BH279" s="48"/>
      <c r="BI279" s="49"/>
      <c r="BJ279" s="48"/>
      <c r="BK279" s="49"/>
      <c r="BL279" s="48"/>
    </row>
    <row r="280" spans="1:64" ht="15">
      <c r="A280" s="64" t="s">
        <v>408</v>
      </c>
      <c r="B280" s="64" t="s">
        <v>408</v>
      </c>
      <c r="C280" s="65"/>
      <c r="D280" s="66"/>
      <c r="E280" s="67"/>
      <c r="F280" s="68"/>
      <c r="G280" s="65"/>
      <c r="H280" s="69"/>
      <c r="I280" s="70"/>
      <c r="J280" s="70"/>
      <c r="K280" s="34" t="s">
        <v>65</v>
      </c>
      <c r="L280" s="77">
        <v>378</v>
      </c>
      <c r="M280" s="77"/>
      <c r="N280" s="72"/>
      <c r="O280" s="79" t="s">
        <v>176</v>
      </c>
      <c r="P280" s="81">
        <v>43678.78994212963</v>
      </c>
      <c r="Q280" s="79" t="s">
        <v>696</v>
      </c>
      <c r="R280" s="84" t="s">
        <v>808</v>
      </c>
      <c r="S280" s="79" t="s">
        <v>877</v>
      </c>
      <c r="T280" s="79" t="s">
        <v>893</v>
      </c>
      <c r="U280" s="84" t="s">
        <v>1100</v>
      </c>
      <c r="V280" s="84" t="s">
        <v>1100</v>
      </c>
      <c r="W280" s="81">
        <v>43678.78994212963</v>
      </c>
      <c r="X280" s="84" t="s">
        <v>1562</v>
      </c>
      <c r="Y280" s="79"/>
      <c r="Z280" s="79"/>
      <c r="AA280" s="82" t="s">
        <v>1883</v>
      </c>
      <c r="AB280" s="79"/>
      <c r="AC280" s="79" t="b">
        <v>0</v>
      </c>
      <c r="AD280" s="79">
        <v>4</v>
      </c>
      <c r="AE280" s="82" t="s">
        <v>1938</v>
      </c>
      <c r="AF280" s="79" t="b">
        <v>0</v>
      </c>
      <c r="AG280" s="79" t="s">
        <v>1948</v>
      </c>
      <c r="AH280" s="79"/>
      <c r="AI280" s="82" t="s">
        <v>1938</v>
      </c>
      <c r="AJ280" s="79" t="b">
        <v>0</v>
      </c>
      <c r="AK280" s="79">
        <v>2</v>
      </c>
      <c r="AL280" s="82" t="s">
        <v>1938</v>
      </c>
      <c r="AM280" s="79" t="s">
        <v>1959</v>
      </c>
      <c r="AN280" s="79" t="b">
        <v>0</v>
      </c>
      <c r="AO280" s="82" t="s">
        <v>1883</v>
      </c>
      <c r="AP280" s="79" t="s">
        <v>176</v>
      </c>
      <c r="AQ280" s="79">
        <v>0</v>
      </c>
      <c r="AR280" s="79">
        <v>0</v>
      </c>
      <c r="AS280" s="79"/>
      <c r="AT280" s="79"/>
      <c r="AU280" s="79"/>
      <c r="AV280" s="79"/>
      <c r="AW280" s="79"/>
      <c r="AX280" s="79"/>
      <c r="AY280" s="79"/>
      <c r="AZ280" s="79"/>
      <c r="BA280">
        <v>3</v>
      </c>
      <c r="BB280" s="78" t="str">
        <f>REPLACE(INDEX(GroupVertices[Group],MATCH(Edges25[[#This Row],[Vertex 1]],GroupVertices[Vertex],0)),1,1,"")</f>
        <v>7</v>
      </c>
      <c r="BC280" s="78" t="str">
        <f>REPLACE(INDEX(GroupVertices[Group],MATCH(Edges25[[#This Row],[Vertex 2]],GroupVertices[Vertex],0)),1,1,"")</f>
        <v>7</v>
      </c>
      <c r="BD280" s="48">
        <v>3</v>
      </c>
      <c r="BE280" s="49">
        <v>8.108108108108109</v>
      </c>
      <c r="BF280" s="48">
        <v>0</v>
      </c>
      <c r="BG280" s="49">
        <v>0</v>
      </c>
      <c r="BH280" s="48">
        <v>0</v>
      </c>
      <c r="BI280" s="49">
        <v>0</v>
      </c>
      <c r="BJ280" s="48">
        <v>34</v>
      </c>
      <c r="BK280" s="49">
        <v>91.89189189189189</v>
      </c>
      <c r="BL280" s="48">
        <v>37</v>
      </c>
    </row>
    <row r="281" spans="1:64" ht="15">
      <c r="A281" s="64" t="s">
        <v>408</v>
      </c>
      <c r="B281" s="64" t="s">
        <v>408</v>
      </c>
      <c r="C281" s="65"/>
      <c r="D281" s="66"/>
      <c r="E281" s="67"/>
      <c r="F281" s="68"/>
      <c r="G281" s="65"/>
      <c r="H281" s="69"/>
      <c r="I281" s="70"/>
      <c r="J281" s="70"/>
      <c r="K281" s="34" t="s">
        <v>65</v>
      </c>
      <c r="L281" s="77">
        <v>379</v>
      </c>
      <c r="M281" s="77"/>
      <c r="N281" s="72"/>
      <c r="O281" s="79" t="s">
        <v>176</v>
      </c>
      <c r="P281" s="81">
        <v>43686.62304398148</v>
      </c>
      <c r="Q281" s="79" t="s">
        <v>697</v>
      </c>
      <c r="R281" s="84" t="s">
        <v>809</v>
      </c>
      <c r="S281" s="79" t="s">
        <v>841</v>
      </c>
      <c r="T281" s="79" t="s">
        <v>893</v>
      </c>
      <c r="U281" s="79"/>
      <c r="V281" s="84" t="s">
        <v>1273</v>
      </c>
      <c r="W281" s="81">
        <v>43686.62304398148</v>
      </c>
      <c r="X281" s="84" t="s">
        <v>1563</v>
      </c>
      <c r="Y281" s="79"/>
      <c r="Z281" s="79"/>
      <c r="AA281" s="82" t="s">
        <v>1884</v>
      </c>
      <c r="AB281" s="79"/>
      <c r="AC281" s="79" t="b">
        <v>0</v>
      </c>
      <c r="AD281" s="79">
        <v>2</v>
      </c>
      <c r="AE281" s="82" t="s">
        <v>1938</v>
      </c>
      <c r="AF281" s="79" t="b">
        <v>1</v>
      </c>
      <c r="AG281" s="79" t="s">
        <v>1948</v>
      </c>
      <c r="AH281" s="79"/>
      <c r="AI281" s="82" t="s">
        <v>1883</v>
      </c>
      <c r="AJ281" s="79" t="b">
        <v>0</v>
      </c>
      <c r="AK281" s="79">
        <v>1</v>
      </c>
      <c r="AL281" s="82" t="s">
        <v>1938</v>
      </c>
      <c r="AM281" s="79" t="s">
        <v>1959</v>
      </c>
      <c r="AN281" s="79" t="b">
        <v>0</v>
      </c>
      <c r="AO281" s="82" t="s">
        <v>1884</v>
      </c>
      <c r="AP281" s="79" t="s">
        <v>176</v>
      </c>
      <c r="AQ281" s="79">
        <v>0</v>
      </c>
      <c r="AR281" s="79">
        <v>0</v>
      </c>
      <c r="AS281" s="79"/>
      <c r="AT281" s="79"/>
      <c r="AU281" s="79"/>
      <c r="AV281" s="79"/>
      <c r="AW281" s="79"/>
      <c r="AX281" s="79"/>
      <c r="AY281" s="79"/>
      <c r="AZ281" s="79"/>
      <c r="BA281">
        <v>3</v>
      </c>
      <c r="BB281" s="78" t="str">
        <f>REPLACE(INDEX(GroupVertices[Group],MATCH(Edges25[[#This Row],[Vertex 1]],GroupVertices[Vertex],0)),1,1,"")</f>
        <v>7</v>
      </c>
      <c r="BC281" s="78" t="str">
        <f>REPLACE(INDEX(GroupVertices[Group],MATCH(Edges25[[#This Row],[Vertex 2]],GroupVertices[Vertex],0)),1,1,"")</f>
        <v>7</v>
      </c>
      <c r="BD281" s="48">
        <v>2</v>
      </c>
      <c r="BE281" s="49">
        <v>7.6923076923076925</v>
      </c>
      <c r="BF281" s="48">
        <v>0</v>
      </c>
      <c r="BG281" s="49">
        <v>0</v>
      </c>
      <c r="BH281" s="48">
        <v>0</v>
      </c>
      <c r="BI281" s="49">
        <v>0</v>
      </c>
      <c r="BJ281" s="48">
        <v>24</v>
      </c>
      <c r="BK281" s="49">
        <v>92.3076923076923</v>
      </c>
      <c r="BL281" s="48">
        <v>26</v>
      </c>
    </row>
    <row r="282" spans="1:64" ht="15">
      <c r="A282" s="64" t="s">
        <v>408</v>
      </c>
      <c r="B282" s="64" t="s">
        <v>408</v>
      </c>
      <c r="C282" s="65"/>
      <c r="D282" s="66"/>
      <c r="E282" s="67"/>
      <c r="F282" s="68"/>
      <c r="G282" s="65"/>
      <c r="H282" s="69"/>
      <c r="I282" s="70"/>
      <c r="J282" s="70"/>
      <c r="K282" s="34" t="s">
        <v>65</v>
      </c>
      <c r="L282" s="77">
        <v>380</v>
      </c>
      <c r="M282" s="77"/>
      <c r="N282" s="72"/>
      <c r="O282" s="79" t="s">
        <v>176</v>
      </c>
      <c r="P282" s="81">
        <v>43690.583344907405</v>
      </c>
      <c r="Q282" s="79" t="s">
        <v>698</v>
      </c>
      <c r="R282" s="84" t="s">
        <v>808</v>
      </c>
      <c r="S282" s="79" t="s">
        <v>877</v>
      </c>
      <c r="T282" s="79" t="s">
        <v>893</v>
      </c>
      <c r="U282" s="84" t="s">
        <v>1101</v>
      </c>
      <c r="V282" s="84" t="s">
        <v>1101</v>
      </c>
      <c r="W282" s="81">
        <v>43690.583344907405</v>
      </c>
      <c r="X282" s="84" t="s">
        <v>1564</v>
      </c>
      <c r="Y282" s="79"/>
      <c r="Z282" s="79"/>
      <c r="AA282" s="82" t="s">
        <v>1885</v>
      </c>
      <c r="AB282" s="79"/>
      <c r="AC282" s="79" t="b">
        <v>0</v>
      </c>
      <c r="AD282" s="79">
        <v>0</v>
      </c>
      <c r="AE282" s="82" t="s">
        <v>1938</v>
      </c>
      <c r="AF282" s="79" t="b">
        <v>0</v>
      </c>
      <c r="AG282" s="79" t="s">
        <v>1948</v>
      </c>
      <c r="AH282" s="79"/>
      <c r="AI282" s="82" t="s">
        <v>1938</v>
      </c>
      <c r="AJ282" s="79" t="b">
        <v>0</v>
      </c>
      <c r="AK282" s="79">
        <v>0</v>
      </c>
      <c r="AL282" s="82" t="s">
        <v>1938</v>
      </c>
      <c r="AM282" s="79" t="s">
        <v>1965</v>
      </c>
      <c r="AN282" s="79" t="b">
        <v>0</v>
      </c>
      <c r="AO282" s="82" t="s">
        <v>1885</v>
      </c>
      <c r="AP282" s="79" t="s">
        <v>176</v>
      </c>
      <c r="AQ282" s="79">
        <v>0</v>
      </c>
      <c r="AR282" s="79">
        <v>0</v>
      </c>
      <c r="AS282" s="79"/>
      <c r="AT282" s="79"/>
      <c r="AU282" s="79"/>
      <c r="AV282" s="79"/>
      <c r="AW282" s="79"/>
      <c r="AX282" s="79"/>
      <c r="AY282" s="79"/>
      <c r="AZ282" s="79"/>
      <c r="BA282">
        <v>3</v>
      </c>
      <c r="BB282" s="78" t="str">
        <f>REPLACE(INDEX(GroupVertices[Group],MATCH(Edges25[[#This Row],[Vertex 1]],GroupVertices[Vertex],0)),1,1,"")</f>
        <v>7</v>
      </c>
      <c r="BC282" s="78" t="str">
        <f>REPLACE(INDEX(GroupVertices[Group],MATCH(Edges25[[#This Row],[Vertex 2]],GroupVertices[Vertex],0)),1,1,"")</f>
        <v>7</v>
      </c>
      <c r="BD282" s="48">
        <v>0</v>
      </c>
      <c r="BE282" s="49">
        <v>0</v>
      </c>
      <c r="BF282" s="48">
        <v>0</v>
      </c>
      <c r="BG282" s="49">
        <v>0</v>
      </c>
      <c r="BH282" s="48">
        <v>0</v>
      </c>
      <c r="BI282" s="49">
        <v>0</v>
      </c>
      <c r="BJ282" s="48">
        <v>34</v>
      </c>
      <c r="BK282" s="49">
        <v>100</v>
      </c>
      <c r="BL282" s="48">
        <v>34</v>
      </c>
    </row>
    <row r="283" spans="1:64" ht="15">
      <c r="A283" s="64" t="s">
        <v>409</v>
      </c>
      <c r="B283" s="64" t="s">
        <v>485</v>
      </c>
      <c r="C283" s="65"/>
      <c r="D283" s="66"/>
      <c r="E283" s="67"/>
      <c r="F283" s="68"/>
      <c r="G283" s="65"/>
      <c r="H283" s="69"/>
      <c r="I283" s="70"/>
      <c r="J283" s="70"/>
      <c r="K283" s="34" t="s">
        <v>65</v>
      </c>
      <c r="L283" s="77">
        <v>381</v>
      </c>
      <c r="M283" s="77"/>
      <c r="N283" s="72"/>
      <c r="O283" s="79" t="s">
        <v>495</v>
      </c>
      <c r="P283" s="81">
        <v>43690.5909375</v>
      </c>
      <c r="Q283" s="79" t="s">
        <v>699</v>
      </c>
      <c r="R283" s="84" t="s">
        <v>810</v>
      </c>
      <c r="S283" s="79" t="s">
        <v>841</v>
      </c>
      <c r="T283" s="79" t="s">
        <v>1004</v>
      </c>
      <c r="U283" s="79"/>
      <c r="V283" s="84" t="s">
        <v>1274</v>
      </c>
      <c r="W283" s="81">
        <v>43690.5909375</v>
      </c>
      <c r="X283" s="84" t="s">
        <v>1565</v>
      </c>
      <c r="Y283" s="79"/>
      <c r="Z283" s="79"/>
      <c r="AA283" s="82" t="s">
        <v>1886</v>
      </c>
      <c r="AB283" s="79"/>
      <c r="AC283" s="79" t="b">
        <v>0</v>
      </c>
      <c r="AD283" s="79">
        <v>1</v>
      </c>
      <c r="AE283" s="82" t="s">
        <v>1938</v>
      </c>
      <c r="AF283" s="79" t="b">
        <v>1</v>
      </c>
      <c r="AG283" s="79" t="s">
        <v>1948</v>
      </c>
      <c r="AH283" s="79"/>
      <c r="AI283" s="82" t="s">
        <v>1957</v>
      </c>
      <c r="AJ283" s="79" t="b">
        <v>0</v>
      </c>
      <c r="AK283" s="79">
        <v>0</v>
      </c>
      <c r="AL283" s="82" t="s">
        <v>1938</v>
      </c>
      <c r="AM283" s="79" t="s">
        <v>1961</v>
      </c>
      <c r="AN283" s="79" t="b">
        <v>0</v>
      </c>
      <c r="AO283" s="82" t="s">
        <v>1886</v>
      </c>
      <c r="AP283" s="79" t="s">
        <v>176</v>
      </c>
      <c r="AQ283" s="79">
        <v>0</v>
      </c>
      <c r="AR283" s="79">
        <v>0</v>
      </c>
      <c r="AS283" s="79" t="s">
        <v>1987</v>
      </c>
      <c r="AT283" s="79" t="s">
        <v>1989</v>
      </c>
      <c r="AU283" s="79" t="s">
        <v>1991</v>
      </c>
      <c r="AV283" s="79" t="s">
        <v>1993</v>
      </c>
      <c r="AW283" s="79" t="s">
        <v>1995</v>
      </c>
      <c r="AX283" s="79" t="s">
        <v>1997</v>
      </c>
      <c r="AY283" s="79" t="s">
        <v>1998</v>
      </c>
      <c r="AZ283" s="84" t="s">
        <v>2000</v>
      </c>
      <c r="BA283">
        <v>1</v>
      </c>
      <c r="BB283" s="78" t="str">
        <f>REPLACE(INDEX(GroupVertices[Group],MATCH(Edges25[[#This Row],[Vertex 1]],GroupVertices[Vertex],0)),1,1,"")</f>
        <v>8</v>
      </c>
      <c r="BC283" s="78" t="str">
        <f>REPLACE(INDEX(GroupVertices[Group],MATCH(Edges25[[#This Row],[Vertex 2]],GroupVertices[Vertex],0)),1,1,"")</f>
        <v>8</v>
      </c>
      <c r="BD283" s="48"/>
      <c r="BE283" s="49"/>
      <c r="BF283" s="48"/>
      <c r="BG283" s="49"/>
      <c r="BH283" s="48"/>
      <c r="BI283" s="49"/>
      <c r="BJ283" s="48"/>
      <c r="BK283" s="49"/>
      <c r="BL283" s="48"/>
    </row>
    <row r="284" spans="1:64" ht="15">
      <c r="A284" s="64" t="s">
        <v>410</v>
      </c>
      <c r="B284" s="64" t="s">
        <v>410</v>
      </c>
      <c r="C284" s="65"/>
      <c r="D284" s="66"/>
      <c r="E284" s="67"/>
      <c r="F284" s="68"/>
      <c r="G284" s="65"/>
      <c r="H284" s="69"/>
      <c r="I284" s="70"/>
      <c r="J284" s="70"/>
      <c r="K284" s="34" t="s">
        <v>65</v>
      </c>
      <c r="L284" s="77">
        <v>385</v>
      </c>
      <c r="M284" s="77"/>
      <c r="N284" s="72"/>
      <c r="O284" s="79" t="s">
        <v>176</v>
      </c>
      <c r="P284" s="81">
        <v>43677.62501157408</v>
      </c>
      <c r="Q284" s="79" t="s">
        <v>700</v>
      </c>
      <c r="R284" s="79"/>
      <c r="S284" s="79"/>
      <c r="T284" s="79" t="s">
        <v>1005</v>
      </c>
      <c r="U284" s="79"/>
      <c r="V284" s="84" t="s">
        <v>1275</v>
      </c>
      <c r="W284" s="81">
        <v>43677.62501157408</v>
      </c>
      <c r="X284" s="84" t="s">
        <v>1566</v>
      </c>
      <c r="Y284" s="79"/>
      <c r="Z284" s="79"/>
      <c r="AA284" s="82" t="s">
        <v>1887</v>
      </c>
      <c r="AB284" s="79"/>
      <c r="AC284" s="79" t="b">
        <v>0</v>
      </c>
      <c r="AD284" s="79">
        <v>1</v>
      </c>
      <c r="AE284" s="82" t="s">
        <v>1938</v>
      </c>
      <c r="AF284" s="79" t="b">
        <v>0</v>
      </c>
      <c r="AG284" s="79" t="s">
        <v>1948</v>
      </c>
      <c r="AH284" s="79"/>
      <c r="AI284" s="82" t="s">
        <v>1938</v>
      </c>
      <c r="AJ284" s="79" t="b">
        <v>0</v>
      </c>
      <c r="AK284" s="79">
        <v>1</v>
      </c>
      <c r="AL284" s="82" t="s">
        <v>1938</v>
      </c>
      <c r="AM284" s="79" t="s">
        <v>1981</v>
      </c>
      <c r="AN284" s="79" t="b">
        <v>0</v>
      </c>
      <c r="AO284" s="82" t="s">
        <v>1887</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14</v>
      </c>
      <c r="BC284" s="78" t="str">
        <f>REPLACE(INDEX(GroupVertices[Group],MATCH(Edges25[[#This Row],[Vertex 2]],GroupVertices[Vertex],0)),1,1,"")</f>
        <v>14</v>
      </c>
      <c r="BD284" s="48">
        <v>1</v>
      </c>
      <c r="BE284" s="49">
        <v>5</v>
      </c>
      <c r="BF284" s="48">
        <v>0</v>
      </c>
      <c r="BG284" s="49">
        <v>0</v>
      </c>
      <c r="BH284" s="48">
        <v>0</v>
      </c>
      <c r="BI284" s="49">
        <v>0</v>
      </c>
      <c r="BJ284" s="48">
        <v>19</v>
      </c>
      <c r="BK284" s="49">
        <v>95</v>
      </c>
      <c r="BL284" s="48">
        <v>20</v>
      </c>
    </row>
    <row r="285" spans="1:64" ht="15">
      <c r="A285" s="64" t="s">
        <v>411</v>
      </c>
      <c r="B285" s="64" t="s">
        <v>410</v>
      </c>
      <c r="C285" s="65"/>
      <c r="D285" s="66"/>
      <c r="E285" s="67"/>
      <c r="F285" s="68"/>
      <c r="G285" s="65"/>
      <c r="H285" s="69"/>
      <c r="I285" s="70"/>
      <c r="J285" s="70"/>
      <c r="K285" s="34" t="s">
        <v>65</v>
      </c>
      <c r="L285" s="77">
        <v>386</v>
      </c>
      <c r="M285" s="77"/>
      <c r="N285" s="72"/>
      <c r="O285" s="79" t="s">
        <v>495</v>
      </c>
      <c r="P285" s="81">
        <v>43677.62510416667</v>
      </c>
      <c r="Q285" s="79" t="s">
        <v>701</v>
      </c>
      <c r="R285" s="79"/>
      <c r="S285" s="79"/>
      <c r="T285" s="79" t="s">
        <v>1005</v>
      </c>
      <c r="U285" s="79"/>
      <c r="V285" s="84" t="s">
        <v>1276</v>
      </c>
      <c r="W285" s="81">
        <v>43677.62510416667</v>
      </c>
      <c r="X285" s="84" t="s">
        <v>1567</v>
      </c>
      <c r="Y285" s="79"/>
      <c r="Z285" s="79"/>
      <c r="AA285" s="82" t="s">
        <v>1888</v>
      </c>
      <c r="AB285" s="79"/>
      <c r="AC285" s="79" t="b">
        <v>0</v>
      </c>
      <c r="AD285" s="79">
        <v>0</v>
      </c>
      <c r="AE285" s="82" t="s">
        <v>1938</v>
      </c>
      <c r="AF285" s="79" t="b">
        <v>0</v>
      </c>
      <c r="AG285" s="79" t="s">
        <v>1948</v>
      </c>
      <c r="AH285" s="79"/>
      <c r="AI285" s="82" t="s">
        <v>1938</v>
      </c>
      <c r="AJ285" s="79" t="b">
        <v>0</v>
      </c>
      <c r="AK285" s="79">
        <v>1</v>
      </c>
      <c r="AL285" s="82" t="s">
        <v>1887</v>
      </c>
      <c r="AM285" s="79" t="s">
        <v>1982</v>
      </c>
      <c r="AN285" s="79" t="b">
        <v>0</v>
      </c>
      <c r="AO285" s="82" t="s">
        <v>1887</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14</v>
      </c>
      <c r="BC285" s="78" t="str">
        <f>REPLACE(INDEX(GroupVertices[Group],MATCH(Edges25[[#This Row],[Vertex 2]],GroupVertices[Vertex],0)),1,1,"")</f>
        <v>14</v>
      </c>
      <c r="BD285" s="48">
        <v>0</v>
      </c>
      <c r="BE285" s="49">
        <v>0</v>
      </c>
      <c r="BF285" s="48">
        <v>0</v>
      </c>
      <c r="BG285" s="49">
        <v>0</v>
      </c>
      <c r="BH285" s="48">
        <v>0</v>
      </c>
      <c r="BI285" s="49">
        <v>0</v>
      </c>
      <c r="BJ285" s="48">
        <v>19</v>
      </c>
      <c r="BK285" s="49">
        <v>100</v>
      </c>
      <c r="BL285" s="48">
        <v>19</v>
      </c>
    </row>
    <row r="286" spans="1:64" ht="15">
      <c r="A286" s="64" t="s">
        <v>411</v>
      </c>
      <c r="B286" s="64" t="s">
        <v>413</v>
      </c>
      <c r="C286" s="65"/>
      <c r="D286" s="66"/>
      <c r="E286" s="67"/>
      <c r="F286" s="68"/>
      <c r="G286" s="65"/>
      <c r="H286" s="69"/>
      <c r="I286" s="70"/>
      <c r="J286" s="70"/>
      <c r="K286" s="34" t="s">
        <v>65</v>
      </c>
      <c r="L286" s="77">
        <v>387</v>
      </c>
      <c r="M286" s="77"/>
      <c r="N286" s="72"/>
      <c r="O286" s="79" t="s">
        <v>495</v>
      </c>
      <c r="P286" s="81">
        <v>43690.72372685185</v>
      </c>
      <c r="Q286" s="79" t="s">
        <v>702</v>
      </c>
      <c r="R286" s="79"/>
      <c r="S286" s="79"/>
      <c r="T286" s="79" t="s">
        <v>893</v>
      </c>
      <c r="U286" s="79"/>
      <c r="V286" s="84" t="s">
        <v>1276</v>
      </c>
      <c r="W286" s="81">
        <v>43690.72372685185</v>
      </c>
      <c r="X286" s="84" t="s">
        <v>1568</v>
      </c>
      <c r="Y286" s="79"/>
      <c r="Z286" s="79"/>
      <c r="AA286" s="82" t="s">
        <v>1889</v>
      </c>
      <c r="AB286" s="79"/>
      <c r="AC286" s="79" t="b">
        <v>0</v>
      </c>
      <c r="AD286" s="79">
        <v>0</v>
      </c>
      <c r="AE286" s="82" t="s">
        <v>1938</v>
      </c>
      <c r="AF286" s="79" t="b">
        <v>1</v>
      </c>
      <c r="AG286" s="79" t="s">
        <v>1948</v>
      </c>
      <c r="AH286" s="79"/>
      <c r="AI286" s="82" t="s">
        <v>1884</v>
      </c>
      <c r="AJ286" s="79" t="b">
        <v>0</v>
      </c>
      <c r="AK286" s="79">
        <v>4</v>
      </c>
      <c r="AL286" s="82" t="s">
        <v>1893</v>
      </c>
      <c r="AM286" s="79" t="s">
        <v>1982</v>
      </c>
      <c r="AN286" s="79" t="b">
        <v>0</v>
      </c>
      <c r="AO286" s="82" t="s">
        <v>1893</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14</v>
      </c>
      <c r="BC286" s="78" t="str">
        <f>REPLACE(INDEX(GroupVertices[Group],MATCH(Edges25[[#This Row],[Vertex 2]],GroupVertices[Vertex],0)),1,1,"")</f>
        <v>14</v>
      </c>
      <c r="BD286" s="48">
        <v>1</v>
      </c>
      <c r="BE286" s="49">
        <v>5</v>
      </c>
      <c r="BF286" s="48">
        <v>0</v>
      </c>
      <c r="BG286" s="49">
        <v>0</v>
      </c>
      <c r="BH286" s="48">
        <v>0</v>
      </c>
      <c r="BI286" s="49">
        <v>0</v>
      </c>
      <c r="BJ286" s="48">
        <v>19</v>
      </c>
      <c r="BK286" s="49">
        <v>95</v>
      </c>
      <c r="BL286" s="48">
        <v>20</v>
      </c>
    </row>
    <row r="287" spans="1:64" ht="15">
      <c r="A287" s="64" t="s">
        <v>412</v>
      </c>
      <c r="B287" s="64" t="s">
        <v>489</v>
      </c>
      <c r="C287" s="65"/>
      <c r="D287" s="66"/>
      <c r="E287" s="67"/>
      <c r="F287" s="68"/>
      <c r="G287" s="65"/>
      <c r="H287" s="69"/>
      <c r="I287" s="70"/>
      <c r="J287" s="70"/>
      <c r="K287" s="34" t="s">
        <v>65</v>
      </c>
      <c r="L287" s="77">
        <v>388</v>
      </c>
      <c r="M287" s="77"/>
      <c r="N287" s="72"/>
      <c r="O287" s="79" t="s">
        <v>495</v>
      </c>
      <c r="P287" s="81">
        <v>43684.49178240741</v>
      </c>
      <c r="Q287" s="79" t="s">
        <v>703</v>
      </c>
      <c r="R287" s="79"/>
      <c r="S287" s="79"/>
      <c r="T287" s="79" t="s">
        <v>1006</v>
      </c>
      <c r="U287" s="84" t="s">
        <v>1102</v>
      </c>
      <c r="V287" s="84" t="s">
        <v>1102</v>
      </c>
      <c r="W287" s="81">
        <v>43684.49178240741</v>
      </c>
      <c r="X287" s="84" t="s">
        <v>1569</v>
      </c>
      <c r="Y287" s="79"/>
      <c r="Z287" s="79"/>
      <c r="AA287" s="82" t="s">
        <v>1890</v>
      </c>
      <c r="AB287" s="79"/>
      <c r="AC287" s="79" t="b">
        <v>0</v>
      </c>
      <c r="AD287" s="79">
        <v>1</v>
      </c>
      <c r="AE287" s="82" t="s">
        <v>1938</v>
      </c>
      <c r="AF287" s="79" t="b">
        <v>0</v>
      </c>
      <c r="AG287" s="79" t="s">
        <v>1948</v>
      </c>
      <c r="AH287" s="79"/>
      <c r="AI287" s="82" t="s">
        <v>1938</v>
      </c>
      <c r="AJ287" s="79" t="b">
        <v>0</v>
      </c>
      <c r="AK287" s="79">
        <v>0</v>
      </c>
      <c r="AL287" s="82" t="s">
        <v>1938</v>
      </c>
      <c r="AM287" s="79" t="s">
        <v>1962</v>
      </c>
      <c r="AN287" s="79" t="b">
        <v>0</v>
      </c>
      <c r="AO287" s="82" t="s">
        <v>1890</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4</v>
      </c>
      <c r="BC287" s="78" t="str">
        <f>REPLACE(INDEX(GroupVertices[Group],MATCH(Edges25[[#This Row],[Vertex 2]],GroupVertices[Vertex],0)),1,1,"")</f>
        <v>4</v>
      </c>
      <c r="BD287" s="48"/>
      <c r="BE287" s="49"/>
      <c r="BF287" s="48"/>
      <c r="BG287" s="49"/>
      <c r="BH287" s="48"/>
      <c r="BI287" s="49"/>
      <c r="BJ287" s="48"/>
      <c r="BK287" s="49"/>
      <c r="BL287" s="48"/>
    </row>
    <row r="288" spans="1:64" ht="15">
      <c r="A288" s="64" t="s">
        <v>412</v>
      </c>
      <c r="B288" s="64" t="s">
        <v>491</v>
      </c>
      <c r="C288" s="65"/>
      <c r="D288" s="66"/>
      <c r="E288" s="67"/>
      <c r="F288" s="68"/>
      <c r="G288" s="65"/>
      <c r="H288" s="69"/>
      <c r="I288" s="70"/>
      <c r="J288" s="70"/>
      <c r="K288" s="34" t="s">
        <v>65</v>
      </c>
      <c r="L288" s="77">
        <v>390</v>
      </c>
      <c r="M288" s="77"/>
      <c r="N288" s="72"/>
      <c r="O288" s="79" t="s">
        <v>495</v>
      </c>
      <c r="P288" s="81">
        <v>43690.729108796295</v>
      </c>
      <c r="Q288" s="79" t="s">
        <v>704</v>
      </c>
      <c r="R288" s="84" t="s">
        <v>811</v>
      </c>
      <c r="S288" s="79" t="s">
        <v>846</v>
      </c>
      <c r="T288" s="79" t="s">
        <v>1007</v>
      </c>
      <c r="U288" s="84" t="s">
        <v>1103</v>
      </c>
      <c r="V288" s="84" t="s">
        <v>1103</v>
      </c>
      <c r="W288" s="81">
        <v>43690.729108796295</v>
      </c>
      <c r="X288" s="84" t="s">
        <v>1570</v>
      </c>
      <c r="Y288" s="79"/>
      <c r="Z288" s="79"/>
      <c r="AA288" s="82" t="s">
        <v>1891</v>
      </c>
      <c r="AB288" s="79"/>
      <c r="AC288" s="79" t="b">
        <v>0</v>
      </c>
      <c r="AD288" s="79">
        <v>3</v>
      </c>
      <c r="AE288" s="82" t="s">
        <v>1938</v>
      </c>
      <c r="AF288" s="79" t="b">
        <v>0</v>
      </c>
      <c r="AG288" s="79" t="s">
        <v>1948</v>
      </c>
      <c r="AH288" s="79"/>
      <c r="AI288" s="82" t="s">
        <v>1938</v>
      </c>
      <c r="AJ288" s="79" t="b">
        <v>0</v>
      </c>
      <c r="AK288" s="79">
        <v>2</v>
      </c>
      <c r="AL288" s="82" t="s">
        <v>1938</v>
      </c>
      <c r="AM288" s="79" t="s">
        <v>1959</v>
      </c>
      <c r="AN288" s="79" t="b">
        <v>0</v>
      </c>
      <c r="AO288" s="82" t="s">
        <v>1891</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4</v>
      </c>
      <c r="BC288" s="78" t="str">
        <f>REPLACE(INDEX(GroupVertices[Group],MATCH(Edges25[[#This Row],[Vertex 2]],GroupVertices[Vertex],0)),1,1,"")</f>
        <v>4</v>
      </c>
      <c r="BD288" s="48"/>
      <c r="BE288" s="49"/>
      <c r="BF288" s="48"/>
      <c r="BG288" s="49"/>
      <c r="BH288" s="48"/>
      <c r="BI288" s="49"/>
      <c r="BJ288" s="48"/>
      <c r="BK288" s="49"/>
      <c r="BL288" s="48"/>
    </row>
    <row r="289" spans="1:64" ht="15">
      <c r="A289" s="64" t="s">
        <v>412</v>
      </c>
      <c r="B289" s="64" t="s">
        <v>398</v>
      </c>
      <c r="C289" s="65"/>
      <c r="D289" s="66"/>
      <c r="E289" s="67"/>
      <c r="F289" s="68"/>
      <c r="G289" s="65"/>
      <c r="H289" s="69"/>
      <c r="I289" s="70"/>
      <c r="J289" s="70"/>
      <c r="K289" s="34" t="s">
        <v>65</v>
      </c>
      <c r="L289" s="77">
        <v>392</v>
      </c>
      <c r="M289" s="77"/>
      <c r="N289" s="72"/>
      <c r="O289" s="79" t="s">
        <v>495</v>
      </c>
      <c r="P289" s="81">
        <v>43685.60450231482</v>
      </c>
      <c r="Q289" s="79" t="s">
        <v>564</v>
      </c>
      <c r="R289" s="79"/>
      <c r="S289" s="79"/>
      <c r="T289" s="79"/>
      <c r="U289" s="79"/>
      <c r="V289" s="84" t="s">
        <v>1277</v>
      </c>
      <c r="W289" s="81">
        <v>43685.60450231482</v>
      </c>
      <c r="X289" s="84" t="s">
        <v>1571</v>
      </c>
      <c r="Y289" s="79"/>
      <c r="Z289" s="79"/>
      <c r="AA289" s="82" t="s">
        <v>1892</v>
      </c>
      <c r="AB289" s="79"/>
      <c r="AC289" s="79" t="b">
        <v>0</v>
      </c>
      <c r="AD289" s="79">
        <v>0</v>
      </c>
      <c r="AE289" s="82" t="s">
        <v>1938</v>
      </c>
      <c r="AF289" s="79" t="b">
        <v>1</v>
      </c>
      <c r="AG289" s="79" t="s">
        <v>1948</v>
      </c>
      <c r="AH289" s="79"/>
      <c r="AI289" s="82" t="s">
        <v>1845</v>
      </c>
      <c r="AJ289" s="79" t="b">
        <v>0</v>
      </c>
      <c r="AK289" s="79">
        <v>4</v>
      </c>
      <c r="AL289" s="82" t="s">
        <v>1847</v>
      </c>
      <c r="AM289" s="79" t="s">
        <v>1963</v>
      </c>
      <c r="AN289" s="79" t="b">
        <v>0</v>
      </c>
      <c r="AO289" s="82" t="s">
        <v>1847</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4</v>
      </c>
      <c r="BC289" s="78" t="str">
        <f>REPLACE(INDEX(GroupVertices[Group],MATCH(Edges25[[#This Row],[Vertex 2]],GroupVertices[Vertex],0)),1,1,"")</f>
        <v>4</v>
      </c>
      <c r="BD289" s="48">
        <v>0</v>
      </c>
      <c r="BE289" s="49">
        <v>0</v>
      </c>
      <c r="BF289" s="48">
        <v>2</v>
      </c>
      <c r="BG289" s="49">
        <v>7.6923076923076925</v>
      </c>
      <c r="BH289" s="48">
        <v>0</v>
      </c>
      <c r="BI289" s="49">
        <v>0</v>
      </c>
      <c r="BJ289" s="48">
        <v>24</v>
      </c>
      <c r="BK289" s="49">
        <v>92.3076923076923</v>
      </c>
      <c r="BL289" s="48">
        <v>26</v>
      </c>
    </row>
    <row r="290" spans="1:64" ht="15">
      <c r="A290" s="64" t="s">
        <v>413</v>
      </c>
      <c r="B290" s="64" t="s">
        <v>413</v>
      </c>
      <c r="C290" s="65"/>
      <c r="D290" s="66"/>
      <c r="E290" s="67"/>
      <c r="F290" s="68"/>
      <c r="G290" s="65"/>
      <c r="H290" s="69"/>
      <c r="I290" s="70"/>
      <c r="J290" s="70"/>
      <c r="K290" s="34" t="s">
        <v>65</v>
      </c>
      <c r="L290" s="77">
        <v>393</v>
      </c>
      <c r="M290" s="77"/>
      <c r="N290" s="72"/>
      <c r="O290" s="79" t="s">
        <v>176</v>
      </c>
      <c r="P290" s="81">
        <v>43690.72362268518</v>
      </c>
      <c r="Q290" s="79" t="s">
        <v>705</v>
      </c>
      <c r="R290" s="84" t="s">
        <v>812</v>
      </c>
      <c r="S290" s="79" t="s">
        <v>841</v>
      </c>
      <c r="T290" s="79" t="s">
        <v>893</v>
      </c>
      <c r="U290" s="79"/>
      <c r="V290" s="84" t="s">
        <v>1278</v>
      </c>
      <c r="W290" s="81">
        <v>43690.72362268518</v>
      </c>
      <c r="X290" s="84" t="s">
        <v>1572</v>
      </c>
      <c r="Y290" s="79"/>
      <c r="Z290" s="79"/>
      <c r="AA290" s="82" t="s">
        <v>1893</v>
      </c>
      <c r="AB290" s="79"/>
      <c r="AC290" s="79" t="b">
        <v>0</v>
      </c>
      <c r="AD290" s="79">
        <v>9</v>
      </c>
      <c r="AE290" s="82" t="s">
        <v>1938</v>
      </c>
      <c r="AF290" s="79" t="b">
        <v>1</v>
      </c>
      <c r="AG290" s="79" t="s">
        <v>1948</v>
      </c>
      <c r="AH290" s="79"/>
      <c r="AI290" s="82" t="s">
        <v>1884</v>
      </c>
      <c r="AJ290" s="79" t="b">
        <v>0</v>
      </c>
      <c r="AK290" s="79">
        <v>4</v>
      </c>
      <c r="AL290" s="82" t="s">
        <v>1938</v>
      </c>
      <c r="AM290" s="79" t="s">
        <v>1983</v>
      </c>
      <c r="AN290" s="79" t="b">
        <v>0</v>
      </c>
      <c r="AO290" s="82" t="s">
        <v>1893</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14</v>
      </c>
      <c r="BC290" s="78" t="str">
        <f>REPLACE(INDEX(GroupVertices[Group],MATCH(Edges25[[#This Row],[Vertex 2]],GroupVertices[Vertex],0)),1,1,"")</f>
        <v>14</v>
      </c>
      <c r="BD290" s="48">
        <v>1</v>
      </c>
      <c r="BE290" s="49">
        <v>5.882352941176471</v>
      </c>
      <c r="BF290" s="48">
        <v>0</v>
      </c>
      <c r="BG290" s="49">
        <v>0</v>
      </c>
      <c r="BH290" s="48">
        <v>0</v>
      </c>
      <c r="BI290" s="49">
        <v>0</v>
      </c>
      <c r="BJ290" s="48">
        <v>16</v>
      </c>
      <c r="BK290" s="49">
        <v>94.11764705882354</v>
      </c>
      <c r="BL290" s="48">
        <v>17</v>
      </c>
    </row>
    <row r="291" spans="1:64" ht="15">
      <c r="A291" s="64" t="s">
        <v>414</v>
      </c>
      <c r="B291" s="64" t="s">
        <v>413</v>
      </c>
      <c r="C291" s="65"/>
      <c r="D291" s="66"/>
      <c r="E291" s="67"/>
      <c r="F291" s="68"/>
      <c r="G291" s="65"/>
      <c r="H291" s="69"/>
      <c r="I291" s="70"/>
      <c r="J291" s="70"/>
      <c r="K291" s="34" t="s">
        <v>65</v>
      </c>
      <c r="L291" s="77">
        <v>394</v>
      </c>
      <c r="M291" s="77"/>
      <c r="N291" s="72"/>
      <c r="O291" s="79" t="s">
        <v>495</v>
      </c>
      <c r="P291" s="81">
        <v>43690.73650462963</v>
      </c>
      <c r="Q291" s="79" t="s">
        <v>702</v>
      </c>
      <c r="R291" s="79"/>
      <c r="S291" s="79"/>
      <c r="T291" s="79" t="s">
        <v>893</v>
      </c>
      <c r="U291" s="79"/>
      <c r="V291" s="84" t="s">
        <v>1279</v>
      </c>
      <c r="W291" s="81">
        <v>43690.73650462963</v>
      </c>
      <c r="X291" s="84" t="s">
        <v>1573</v>
      </c>
      <c r="Y291" s="79"/>
      <c r="Z291" s="79"/>
      <c r="AA291" s="82" t="s">
        <v>1894</v>
      </c>
      <c r="AB291" s="79"/>
      <c r="AC291" s="79" t="b">
        <v>0</v>
      </c>
      <c r="AD291" s="79">
        <v>0</v>
      </c>
      <c r="AE291" s="82" t="s">
        <v>1938</v>
      </c>
      <c r="AF291" s="79" t="b">
        <v>1</v>
      </c>
      <c r="AG291" s="79" t="s">
        <v>1948</v>
      </c>
      <c r="AH291" s="79"/>
      <c r="AI291" s="82" t="s">
        <v>1884</v>
      </c>
      <c r="AJ291" s="79" t="b">
        <v>0</v>
      </c>
      <c r="AK291" s="79">
        <v>4</v>
      </c>
      <c r="AL291" s="82" t="s">
        <v>1893</v>
      </c>
      <c r="AM291" s="79" t="s">
        <v>1959</v>
      </c>
      <c r="AN291" s="79" t="b">
        <v>0</v>
      </c>
      <c r="AO291" s="82" t="s">
        <v>1893</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14</v>
      </c>
      <c r="BC291" s="78" t="str">
        <f>REPLACE(INDEX(GroupVertices[Group],MATCH(Edges25[[#This Row],[Vertex 2]],GroupVertices[Vertex],0)),1,1,"")</f>
        <v>14</v>
      </c>
      <c r="BD291" s="48">
        <v>1</v>
      </c>
      <c r="BE291" s="49">
        <v>5</v>
      </c>
      <c r="BF291" s="48">
        <v>0</v>
      </c>
      <c r="BG291" s="49">
        <v>0</v>
      </c>
      <c r="BH291" s="48">
        <v>0</v>
      </c>
      <c r="BI291" s="49">
        <v>0</v>
      </c>
      <c r="BJ291" s="48">
        <v>19</v>
      </c>
      <c r="BK291" s="49">
        <v>95</v>
      </c>
      <c r="BL291" s="48">
        <v>20</v>
      </c>
    </row>
    <row r="292" spans="1:64" ht="15">
      <c r="A292" s="64" t="s">
        <v>415</v>
      </c>
      <c r="B292" s="64" t="s">
        <v>493</v>
      </c>
      <c r="C292" s="65"/>
      <c r="D292" s="66"/>
      <c r="E292" s="67"/>
      <c r="F292" s="68"/>
      <c r="G292" s="65"/>
      <c r="H292" s="69"/>
      <c r="I292" s="70"/>
      <c r="J292" s="70"/>
      <c r="K292" s="34" t="s">
        <v>65</v>
      </c>
      <c r="L292" s="77">
        <v>395</v>
      </c>
      <c r="M292" s="77"/>
      <c r="N292" s="72"/>
      <c r="O292" s="79" t="s">
        <v>495</v>
      </c>
      <c r="P292" s="81">
        <v>43690.78125</v>
      </c>
      <c r="Q292" s="79" t="s">
        <v>706</v>
      </c>
      <c r="R292" s="79"/>
      <c r="S292" s="79"/>
      <c r="T292" s="79" t="s">
        <v>1008</v>
      </c>
      <c r="U292" s="84" t="s">
        <v>1104</v>
      </c>
      <c r="V292" s="84" t="s">
        <v>1104</v>
      </c>
      <c r="W292" s="81">
        <v>43690.78125</v>
      </c>
      <c r="X292" s="84" t="s">
        <v>1574</v>
      </c>
      <c r="Y292" s="79"/>
      <c r="Z292" s="79"/>
      <c r="AA292" s="82" t="s">
        <v>1895</v>
      </c>
      <c r="AB292" s="79"/>
      <c r="AC292" s="79" t="b">
        <v>0</v>
      </c>
      <c r="AD292" s="79">
        <v>0</v>
      </c>
      <c r="AE292" s="82" t="s">
        <v>1938</v>
      </c>
      <c r="AF292" s="79" t="b">
        <v>0</v>
      </c>
      <c r="AG292" s="79" t="s">
        <v>1948</v>
      </c>
      <c r="AH292" s="79"/>
      <c r="AI292" s="82" t="s">
        <v>1938</v>
      </c>
      <c r="AJ292" s="79" t="b">
        <v>0</v>
      </c>
      <c r="AK292" s="79">
        <v>0</v>
      </c>
      <c r="AL292" s="82" t="s">
        <v>1938</v>
      </c>
      <c r="AM292" s="79" t="s">
        <v>1965</v>
      </c>
      <c r="AN292" s="79" t="b">
        <v>0</v>
      </c>
      <c r="AO292" s="82" t="s">
        <v>1895</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4</v>
      </c>
      <c r="BC292" s="78" t="str">
        <f>REPLACE(INDEX(GroupVertices[Group],MATCH(Edges25[[#This Row],[Vertex 2]],GroupVertices[Vertex],0)),1,1,"")</f>
        <v>4</v>
      </c>
      <c r="BD292" s="48">
        <v>2</v>
      </c>
      <c r="BE292" s="49">
        <v>7.407407407407407</v>
      </c>
      <c r="BF292" s="48">
        <v>0</v>
      </c>
      <c r="BG292" s="49">
        <v>0</v>
      </c>
      <c r="BH292" s="48">
        <v>0</v>
      </c>
      <c r="BI292" s="49">
        <v>0</v>
      </c>
      <c r="BJ292" s="48">
        <v>25</v>
      </c>
      <c r="BK292" s="49">
        <v>92.5925925925926</v>
      </c>
      <c r="BL292" s="48">
        <v>27</v>
      </c>
    </row>
    <row r="293" spans="1:64" ht="15">
      <c r="A293" s="64" t="s">
        <v>398</v>
      </c>
      <c r="B293" s="64" t="s">
        <v>398</v>
      </c>
      <c r="C293" s="65"/>
      <c r="D293" s="66"/>
      <c r="E293" s="67"/>
      <c r="F293" s="68"/>
      <c r="G293" s="65"/>
      <c r="H293" s="69"/>
      <c r="I293" s="70"/>
      <c r="J293" s="70"/>
      <c r="K293" s="34" t="s">
        <v>65</v>
      </c>
      <c r="L293" s="77">
        <v>396</v>
      </c>
      <c r="M293" s="77"/>
      <c r="N293" s="72"/>
      <c r="O293" s="79" t="s">
        <v>176</v>
      </c>
      <c r="P293" s="81">
        <v>43682.57298611111</v>
      </c>
      <c r="Q293" s="79" t="s">
        <v>707</v>
      </c>
      <c r="R293" s="84" t="s">
        <v>813</v>
      </c>
      <c r="S293" s="79" t="s">
        <v>873</v>
      </c>
      <c r="T293" s="79" t="s">
        <v>893</v>
      </c>
      <c r="U293" s="84" t="s">
        <v>1105</v>
      </c>
      <c r="V293" s="84" t="s">
        <v>1105</v>
      </c>
      <c r="W293" s="81">
        <v>43682.57298611111</v>
      </c>
      <c r="X293" s="84" t="s">
        <v>1575</v>
      </c>
      <c r="Y293" s="79"/>
      <c r="Z293" s="79"/>
      <c r="AA293" s="82" t="s">
        <v>1896</v>
      </c>
      <c r="AB293" s="79"/>
      <c r="AC293" s="79" t="b">
        <v>0</v>
      </c>
      <c r="AD293" s="79">
        <v>0</v>
      </c>
      <c r="AE293" s="82" t="s">
        <v>1938</v>
      </c>
      <c r="AF293" s="79" t="b">
        <v>0</v>
      </c>
      <c r="AG293" s="79" t="s">
        <v>1948</v>
      </c>
      <c r="AH293" s="79"/>
      <c r="AI293" s="82" t="s">
        <v>1938</v>
      </c>
      <c r="AJ293" s="79" t="b">
        <v>0</v>
      </c>
      <c r="AK293" s="79">
        <v>0</v>
      </c>
      <c r="AL293" s="82" t="s">
        <v>1938</v>
      </c>
      <c r="AM293" s="79" t="s">
        <v>1962</v>
      </c>
      <c r="AN293" s="79" t="b">
        <v>0</v>
      </c>
      <c r="AO293" s="82" t="s">
        <v>1896</v>
      </c>
      <c r="AP293" s="79" t="s">
        <v>176</v>
      </c>
      <c r="AQ293" s="79">
        <v>0</v>
      </c>
      <c r="AR293" s="79">
        <v>0</v>
      </c>
      <c r="AS293" s="79"/>
      <c r="AT293" s="79"/>
      <c r="AU293" s="79"/>
      <c r="AV293" s="79"/>
      <c r="AW293" s="79"/>
      <c r="AX293" s="79"/>
      <c r="AY293" s="79"/>
      <c r="AZ293" s="79"/>
      <c r="BA293">
        <v>2</v>
      </c>
      <c r="BB293" s="78" t="str">
        <f>REPLACE(INDEX(GroupVertices[Group],MATCH(Edges25[[#This Row],[Vertex 1]],GroupVertices[Vertex],0)),1,1,"")</f>
        <v>4</v>
      </c>
      <c r="BC293" s="78" t="str">
        <f>REPLACE(INDEX(GroupVertices[Group],MATCH(Edges25[[#This Row],[Vertex 2]],GroupVertices[Vertex],0)),1,1,"")</f>
        <v>4</v>
      </c>
      <c r="BD293" s="48">
        <v>2</v>
      </c>
      <c r="BE293" s="49">
        <v>4.545454545454546</v>
      </c>
      <c r="BF293" s="48">
        <v>1</v>
      </c>
      <c r="BG293" s="49">
        <v>2.272727272727273</v>
      </c>
      <c r="BH293" s="48">
        <v>0</v>
      </c>
      <c r="BI293" s="49">
        <v>0</v>
      </c>
      <c r="BJ293" s="48">
        <v>41</v>
      </c>
      <c r="BK293" s="49">
        <v>93.18181818181819</v>
      </c>
      <c r="BL293" s="48">
        <v>44</v>
      </c>
    </row>
    <row r="294" spans="1:64" ht="15">
      <c r="A294" s="64" t="s">
        <v>398</v>
      </c>
      <c r="B294" s="64" t="s">
        <v>398</v>
      </c>
      <c r="C294" s="65"/>
      <c r="D294" s="66"/>
      <c r="E294" s="67"/>
      <c r="F294" s="68"/>
      <c r="G294" s="65"/>
      <c r="H294" s="69"/>
      <c r="I294" s="70"/>
      <c r="J294" s="70"/>
      <c r="K294" s="34" t="s">
        <v>65</v>
      </c>
      <c r="L294" s="77">
        <v>397</v>
      </c>
      <c r="M294" s="77"/>
      <c r="N294" s="72"/>
      <c r="O294" s="79" t="s">
        <v>176</v>
      </c>
      <c r="P294" s="81">
        <v>43690.35870370371</v>
      </c>
      <c r="Q294" s="79" t="s">
        <v>708</v>
      </c>
      <c r="R294" s="84" t="s">
        <v>814</v>
      </c>
      <c r="S294" s="79" t="s">
        <v>873</v>
      </c>
      <c r="T294" s="79" t="s">
        <v>1009</v>
      </c>
      <c r="U294" s="84" t="s">
        <v>1106</v>
      </c>
      <c r="V294" s="84" t="s">
        <v>1106</v>
      </c>
      <c r="W294" s="81">
        <v>43690.35870370371</v>
      </c>
      <c r="X294" s="84" t="s">
        <v>1576</v>
      </c>
      <c r="Y294" s="79"/>
      <c r="Z294" s="79"/>
      <c r="AA294" s="82" t="s">
        <v>1897</v>
      </c>
      <c r="AB294" s="79"/>
      <c r="AC294" s="79" t="b">
        <v>0</v>
      </c>
      <c r="AD294" s="79">
        <v>0</v>
      </c>
      <c r="AE294" s="82" t="s">
        <v>1938</v>
      </c>
      <c r="AF294" s="79" t="b">
        <v>0</v>
      </c>
      <c r="AG294" s="79" t="s">
        <v>1948</v>
      </c>
      <c r="AH294" s="79"/>
      <c r="AI294" s="82" t="s">
        <v>1938</v>
      </c>
      <c r="AJ294" s="79" t="b">
        <v>0</v>
      </c>
      <c r="AK294" s="79">
        <v>0</v>
      </c>
      <c r="AL294" s="82" t="s">
        <v>1938</v>
      </c>
      <c r="AM294" s="79" t="s">
        <v>1959</v>
      </c>
      <c r="AN294" s="79" t="b">
        <v>0</v>
      </c>
      <c r="AO294" s="82" t="s">
        <v>1897</v>
      </c>
      <c r="AP294" s="79" t="s">
        <v>176</v>
      </c>
      <c r="AQ294" s="79">
        <v>0</v>
      </c>
      <c r="AR294" s="79">
        <v>0</v>
      </c>
      <c r="AS294" s="79"/>
      <c r="AT294" s="79"/>
      <c r="AU294" s="79"/>
      <c r="AV294" s="79"/>
      <c r="AW294" s="79"/>
      <c r="AX294" s="79"/>
      <c r="AY294" s="79"/>
      <c r="AZ294" s="79"/>
      <c r="BA294">
        <v>2</v>
      </c>
      <c r="BB294" s="78" t="str">
        <f>REPLACE(INDEX(GroupVertices[Group],MATCH(Edges25[[#This Row],[Vertex 1]],GroupVertices[Vertex],0)),1,1,"")</f>
        <v>4</v>
      </c>
      <c r="BC294" s="78" t="str">
        <f>REPLACE(INDEX(GroupVertices[Group],MATCH(Edges25[[#This Row],[Vertex 2]],GroupVertices[Vertex],0)),1,1,"")</f>
        <v>4</v>
      </c>
      <c r="BD294" s="48">
        <v>2</v>
      </c>
      <c r="BE294" s="49">
        <v>5.128205128205129</v>
      </c>
      <c r="BF294" s="48">
        <v>2</v>
      </c>
      <c r="BG294" s="49">
        <v>5.128205128205129</v>
      </c>
      <c r="BH294" s="48">
        <v>0</v>
      </c>
      <c r="BI294" s="49">
        <v>0</v>
      </c>
      <c r="BJ294" s="48">
        <v>35</v>
      </c>
      <c r="BK294" s="49">
        <v>89.74358974358974</v>
      </c>
      <c r="BL294" s="48">
        <v>39</v>
      </c>
    </row>
    <row r="295" spans="1:64" ht="15">
      <c r="A295" s="64" t="s">
        <v>416</v>
      </c>
      <c r="B295" s="64" t="s">
        <v>416</v>
      </c>
      <c r="C295" s="65"/>
      <c r="D295" s="66"/>
      <c r="E295" s="67"/>
      <c r="F295" s="68"/>
      <c r="G295" s="65"/>
      <c r="H295" s="69"/>
      <c r="I295" s="70"/>
      <c r="J295" s="70"/>
      <c r="K295" s="34" t="s">
        <v>65</v>
      </c>
      <c r="L295" s="77">
        <v>399</v>
      </c>
      <c r="M295" s="77"/>
      <c r="N295" s="72"/>
      <c r="O295" s="79" t="s">
        <v>176</v>
      </c>
      <c r="P295" s="81">
        <v>43682.788310185184</v>
      </c>
      <c r="Q295" s="79" t="s">
        <v>709</v>
      </c>
      <c r="R295" s="84" t="s">
        <v>815</v>
      </c>
      <c r="S295" s="79" t="s">
        <v>837</v>
      </c>
      <c r="T295" s="79" t="s">
        <v>1010</v>
      </c>
      <c r="U295" s="79"/>
      <c r="V295" s="84" t="s">
        <v>1280</v>
      </c>
      <c r="W295" s="81">
        <v>43682.788310185184</v>
      </c>
      <c r="X295" s="84" t="s">
        <v>1577</v>
      </c>
      <c r="Y295" s="79"/>
      <c r="Z295" s="79"/>
      <c r="AA295" s="82" t="s">
        <v>1898</v>
      </c>
      <c r="AB295" s="79"/>
      <c r="AC295" s="79" t="b">
        <v>0</v>
      </c>
      <c r="AD295" s="79">
        <v>1</v>
      </c>
      <c r="AE295" s="82" t="s">
        <v>1938</v>
      </c>
      <c r="AF295" s="79" t="b">
        <v>0</v>
      </c>
      <c r="AG295" s="79" t="s">
        <v>1948</v>
      </c>
      <c r="AH295" s="79"/>
      <c r="AI295" s="82" t="s">
        <v>1938</v>
      </c>
      <c r="AJ295" s="79" t="b">
        <v>0</v>
      </c>
      <c r="AK295" s="79">
        <v>0</v>
      </c>
      <c r="AL295" s="82" t="s">
        <v>1938</v>
      </c>
      <c r="AM295" s="79" t="s">
        <v>1962</v>
      </c>
      <c r="AN295" s="79" t="b">
        <v>0</v>
      </c>
      <c r="AO295" s="82" t="s">
        <v>1898</v>
      </c>
      <c r="AP295" s="79" t="s">
        <v>176</v>
      </c>
      <c r="AQ295" s="79">
        <v>0</v>
      </c>
      <c r="AR295" s="79">
        <v>0</v>
      </c>
      <c r="AS295" s="79"/>
      <c r="AT295" s="79"/>
      <c r="AU295" s="79"/>
      <c r="AV295" s="79"/>
      <c r="AW295" s="79"/>
      <c r="AX295" s="79"/>
      <c r="AY295" s="79"/>
      <c r="AZ295" s="79"/>
      <c r="BA295">
        <v>7</v>
      </c>
      <c r="BB295" s="78" t="str">
        <f>REPLACE(INDEX(GroupVertices[Group],MATCH(Edges25[[#This Row],[Vertex 1]],GroupVertices[Vertex],0)),1,1,"")</f>
        <v>34</v>
      </c>
      <c r="BC295" s="78" t="str">
        <f>REPLACE(INDEX(GroupVertices[Group],MATCH(Edges25[[#This Row],[Vertex 2]],GroupVertices[Vertex],0)),1,1,"")</f>
        <v>34</v>
      </c>
      <c r="BD295" s="48">
        <v>0</v>
      </c>
      <c r="BE295" s="49">
        <v>0</v>
      </c>
      <c r="BF295" s="48">
        <v>0</v>
      </c>
      <c r="BG295" s="49">
        <v>0</v>
      </c>
      <c r="BH295" s="48">
        <v>0</v>
      </c>
      <c r="BI295" s="49">
        <v>0</v>
      </c>
      <c r="BJ295" s="48">
        <v>22</v>
      </c>
      <c r="BK295" s="49">
        <v>100</v>
      </c>
      <c r="BL295" s="48">
        <v>22</v>
      </c>
    </row>
    <row r="296" spans="1:64" ht="15">
      <c r="A296" s="64" t="s">
        <v>416</v>
      </c>
      <c r="B296" s="64" t="s">
        <v>416</v>
      </c>
      <c r="C296" s="65"/>
      <c r="D296" s="66"/>
      <c r="E296" s="67"/>
      <c r="F296" s="68"/>
      <c r="G296" s="65"/>
      <c r="H296" s="69"/>
      <c r="I296" s="70"/>
      <c r="J296" s="70"/>
      <c r="K296" s="34" t="s">
        <v>65</v>
      </c>
      <c r="L296" s="77">
        <v>400</v>
      </c>
      <c r="M296" s="77"/>
      <c r="N296" s="72"/>
      <c r="O296" s="79" t="s">
        <v>176</v>
      </c>
      <c r="P296" s="81">
        <v>43683.792974537035</v>
      </c>
      <c r="Q296" s="79" t="s">
        <v>709</v>
      </c>
      <c r="R296" s="84" t="s">
        <v>815</v>
      </c>
      <c r="S296" s="79" t="s">
        <v>837</v>
      </c>
      <c r="T296" s="79" t="s">
        <v>1010</v>
      </c>
      <c r="U296" s="79"/>
      <c r="V296" s="84" t="s">
        <v>1280</v>
      </c>
      <c r="W296" s="81">
        <v>43683.792974537035</v>
      </c>
      <c r="X296" s="84" t="s">
        <v>1578</v>
      </c>
      <c r="Y296" s="79"/>
      <c r="Z296" s="79"/>
      <c r="AA296" s="82" t="s">
        <v>1899</v>
      </c>
      <c r="AB296" s="79"/>
      <c r="AC296" s="79" t="b">
        <v>0</v>
      </c>
      <c r="AD296" s="79">
        <v>0</v>
      </c>
      <c r="AE296" s="82" t="s">
        <v>1938</v>
      </c>
      <c r="AF296" s="79" t="b">
        <v>0</v>
      </c>
      <c r="AG296" s="79" t="s">
        <v>1948</v>
      </c>
      <c r="AH296" s="79"/>
      <c r="AI296" s="82" t="s">
        <v>1938</v>
      </c>
      <c r="AJ296" s="79" t="b">
        <v>0</v>
      </c>
      <c r="AK296" s="79">
        <v>0</v>
      </c>
      <c r="AL296" s="82" t="s">
        <v>1938</v>
      </c>
      <c r="AM296" s="79" t="s">
        <v>1962</v>
      </c>
      <c r="AN296" s="79" t="b">
        <v>0</v>
      </c>
      <c r="AO296" s="82" t="s">
        <v>1899</v>
      </c>
      <c r="AP296" s="79" t="s">
        <v>176</v>
      </c>
      <c r="AQ296" s="79">
        <v>0</v>
      </c>
      <c r="AR296" s="79">
        <v>0</v>
      </c>
      <c r="AS296" s="79"/>
      <c r="AT296" s="79"/>
      <c r="AU296" s="79"/>
      <c r="AV296" s="79"/>
      <c r="AW296" s="79"/>
      <c r="AX296" s="79"/>
      <c r="AY296" s="79"/>
      <c r="AZ296" s="79"/>
      <c r="BA296">
        <v>7</v>
      </c>
      <c r="BB296" s="78" t="str">
        <f>REPLACE(INDEX(GroupVertices[Group],MATCH(Edges25[[#This Row],[Vertex 1]],GroupVertices[Vertex],0)),1,1,"")</f>
        <v>34</v>
      </c>
      <c r="BC296" s="78" t="str">
        <f>REPLACE(INDEX(GroupVertices[Group],MATCH(Edges25[[#This Row],[Vertex 2]],GroupVertices[Vertex],0)),1,1,"")</f>
        <v>34</v>
      </c>
      <c r="BD296" s="48">
        <v>0</v>
      </c>
      <c r="BE296" s="49">
        <v>0</v>
      </c>
      <c r="BF296" s="48">
        <v>0</v>
      </c>
      <c r="BG296" s="49">
        <v>0</v>
      </c>
      <c r="BH296" s="48">
        <v>0</v>
      </c>
      <c r="BI296" s="49">
        <v>0</v>
      </c>
      <c r="BJ296" s="48">
        <v>22</v>
      </c>
      <c r="BK296" s="49">
        <v>100</v>
      </c>
      <c r="BL296" s="48">
        <v>22</v>
      </c>
    </row>
    <row r="297" spans="1:64" ht="15">
      <c r="A297" s="64" t="s">
        <v>416</v>
      </c>
      <c r="B297" s="64" t="s">
        <v>416</v>
      </c>
      <c r="C297" s="65"/>
      <c r="D297" s="66"/>
      <c r="E297" s="67"/>
      <c r="F297" s="68"/>
      <c r="G297" s="65"/>
      <c r="H297" s="69"/>
      <c r="I297" s="70"/>
      <c r="J297" s="70"/>
      <c r="K297" s="34" t="s">
        <v>65</v>
      </c>
      <c r="L297" s="77">
        <v>401</v>
      </c>
      <c r="M297" s="77"/>
      <c r="N297" s="72"/>
      <c r="O297" s="79" t="s">
        <v>176</v>
      </c>
      <c r="P297" s="81">
        <v>43684.78832175926</v>
      </c>
      <c r="Q297" s="79" t="s">
        <v>709</v>
      </c>
      <c r="R297" s="84" t="s">
        <v>815</v>
      </c>
      <c r="S297" s="79" t="s">
        <v>837</v>
      </c>
      <c r="T297" s="79" t="s">
        <v>1010</v>
      </c>
      <c r="U297" s="79"/>
      <c r="V297" s="84" t="s">
        <v>1280</v>
      </c>
      <c r="W297" s="81">
        <v>43684.78832175926</v>
      </c>
      <c r="X297" s="84" t="s">
        <v>1579</v>
      </c>
      <c r="Y297" s="79"/>
      <c r="Z297" s="79"/>
      <c r="AA297" s="82" t="s">
        <v>1900</v>
      </c>
      <c r="AB297" s="79"/>
      <c r="AC297" s="79" t="b">
        <v>0</v>
      </c>
      <c r="AD297" s="79">
        <v>1</v>
      </c>
      <c r="AE297" s="82" t="s">
        <v>1938</v>
      </c>
      <c r="AF297" s="79" t="b">
        <v>0</v>
      </c>
      <c r="AG297" s="79" t="s">
        <v>1948</v>
      </c>
      <c r="AH297" s="79"/>
      <c r="AI297" s="82" t="s">
        <v>1938</v>
      </c>
      <c r="AJ297" s="79" t="b">
        <v>0</v>
      </c>
      <c r="AK297" s="79">
        <v>0</v>
      </c>
      <c r="AL297" s="82" t="s">
        <v>1938</v>
      </c>
      <c r="AM297" s="79" t="s">
        <v>1962</v>
      </c>
      <c r="AN297" s="79" t="b">
        <v>0</v>
      </c>
      <c r="AO297" s="82" t="s">
        <v>1900</v>
      </c>
      <c r="AP297" s="79" t="s">
        <v>176</v>
      </c>
      <c r="AQ297" s="79">
        <v>0</v>
      </c>
      <c r="AR297" s="79">
        <v>0</v>
      </c>
      <c r="AS297" s="79"/>
      <c r="AT297" s="79"/>
      <c r="AU297" s="79"/>
      <c r="AV297" s="79"/>
      <c r="AW297" s="79"/>
      <c r="AX297" s="79"/>
      <c r="AY297" s="79"/>
      <c r="AZ297" s="79"/>
      <c r="BA297">
        <v>7</v>
      </c>
      <c r="BB297" s="78" t="str">
        <f>REPLACE(INDEX(GroupVertices[Group],MATCH(Edges25[[#This Row],[Vertex 1]],GroupVertices[Vertex],0)),1,1,"")</f>
        <v>34</v>
      </c>
      <c r="BC297" s="78" t="str">
        <f>REPLACE(INDEX(GroupVertices[Group],MATCH(Edges25[[#This Row],[Vertex 2]],GroupVertices[Vertex],0)),1,1,"")</f>
        <v>34</v>
      </c>
      <c r="BD297" s="48">
        <v>0</v>
      </c>
      <c r="BE297" s="49">
        <v>0</v>
      </c>
      <c r="BF297" s="48">
        <v>0</v>
      </c>
      <c r="BG297" s="49">
        <v>0</v>
      </c>
      <c r="BH297" s="48">
        <v>0</v>
      </c>
      <c r="BI297" s="49">
        <v>0</v>
      </c>
      <c r="BJ297" s="48">
        <v>22</v>
      </c>
      <c r="BK297" s="49">
        <v>100</v>
      </c>
      <c r="BL297" s="48">
        <v>22</v>
      </c>
    </row>
    <row r="298" spans="1:64" ht="15">
      <c r="A298" s="64" t="s">
        <v>416</v>
      </c>
      <c r="B298" s="64" t="s">
        <v>416</v>
      </c>
      <c r="C298" s="65"/>
      <c r="D298" s="66"/>
      <c r="E298" s="67"/>
      <c r="F298" s="68"/>
      <c r="G298" s="65"/>
      <c r="H298" s="69"/>
      <c r="I298" s="70"/>
      <c r="J298" s="70"/>
      <c r="K298" s="34" t="s">
        <v>65</v>
      </c>
      <c r="L298" s="77">
        <v>402</v>
      </c>
      <c r="M298" s="77"/>
      <c r="N298" s="72"/>
      <c r="O298" s="79" t="s">
        <v>176</v>
      </c>
      <c r="P298" s="81">
        <v>43685.78832175926</v>
      </c>
      <c r="Q298" s="79" t="s">
        <v>709</v>
      </c>
      <c r="R298" s="84" t="s">
        <v>815</v>
      </c>
      <c r="S298" s="79" t="s">
        <v>837</v>
      </c>
      <c r="T298" s="79" t="s">
        <v>1010</v>
      </c>
      <c r="U298" s="79"/>
      <c r="V298" s="84" t="s">
        <v>1280</v>
      </c>
      <c r="W298" s="81">
        <v>43685.78832175926</v>
      </c>
      <c r="X298" s="84" t="s">
        <v>1580</v>
      </c>
      <c r="Y298" s="79"/>
      <c r="Z298" s="79"/>
      <c r="AA298" s="82" t="s">
        <v>1901</v>
      </c>
      <c r="AB298" s="79"/>
      <c r="AC298" s="79" t="b">
        <v>0</v>
      </c>
      <c r="AD298" s="79">
        <v>0</v>
      </c>
      <c r="AE298" s="82" t="s">
        <v>1938</v>
      </c>
      <c r="AF298" s="79" t="b">
        <v>0</v>
      </c>
      <c r="AG298" s="79" t="s">
        <v>1948</v>
      </c>
      <c r="AH298" s="79"/>
      <c r="AI298" s="82" t="s">
        <v>1938</v>
      </c>
      <c r="AJ298" s="79" t="b">
        <v>0</v>
      </c>
      <c r="AK298" s="79">
        <v>0</v>
      </c>
      <c r="AL298" s="82" t="s">
        <v>1938</v>
      </c>
      <c r="AM298" s="79" t="s">
        <v>1962</v>
      </c>
      <c r="AN298" s="79" t="b">
        <v>0</v>
      </c>
      <c r="AO298" s="82" t="s">
        <v>1901</v>
      </c>
      <c r="AP298" s="79" t="s">
        <v>176</v>
      </c>
      <c r="AQ298" s="79">
        <v>0</v>
      </c>
      <c r="AR298" s="79">
        <v>0</v>
      </c>
      <c r="AS298" s="79"/>
      <c r="AT298" s="79"/>
      <c r="AU298" s="79"/>
      <c r="AV298" s="79"/>
      <c r="AW298" s="79"/>
      <c r="AX298" s="79"/>
      <c r="AY298" s="79"/>
      <c r="AZ298" s="79"/>
      <c r="BA298">
        <v>7</v>
      </c>
      <c r="BB298" s="78" t="str">
        <f>REPLACE(INDEX(GroupVertices[Group],MATCH(Edges25[[#This Row],[Vertex 1]],GroupVertices[Vertex],0)),1,1,"")</f>
        <v>34</v>
      </c>
      <c r="BC298" s="78" t="str">
        <f>REPLACE(INDEX(GroupVertices[Group],MATCH(Edges25[[#This Row],[Vertex 2]],GroupVertices[Vertex],0)),1,1,"")</f>
        <v>34</v>
      </c>
      <c r="BD298" s="48">
        <v>0</v>
      </c>
      <c r="BE298" s="49">
        <v>0</v>
      </c>
      <c r="BF298" s="48">
        <v>0</v>
      </c>
      <c r="BG298" s="49">
        <v>0</v>
      </c>
      <c r="BH298" s="48">
        <v>0</v>
      </c>
      <c r="BI298" s="49">
        <v>0</v>
      </c>
      <c r="BJ298" s="48">
        <v>22</v>
      </c>
      <c r="BK298" s="49">
        <v>100</v>
      </c>
      <c r="BL298" s="48">
        <v>22</v>
      </c>
    </row>
    <row r="299" spans="1:64" ht="15">
      <c r="A299" s="64" t="s">
        <v>416</v>
      </c>
      <c r="B299" s="64" t="s">
        <v>416</v>
      </c>
      <c r="C299" s="65"/>
      <c r="D299" s="66"/>
      <c r="E299" s="67"/>
      <c r="F299" s="68"/>
      <c r="G299" s="65"/>
      <c r="H299" s="69"/>
      <c r="I299" s="70"/>
      <c r="J299" s="70"/>
      <c r="K299" s="34" t="s">
        <v>65</v>
      </c>
      <c r="L299" s="77">
        <v>403</v>
      </c>
      <c r="M299" s="77"/>
      <c r="N299" s="72"/>
      <c r="O299" s="79" t="s">
        <v>176</v>
      </c>
      <c r="P299" s="81">
        <v>43686.798784722225</v>
      </c>
      <c r="Q299" s="79" t="s">
        <v>710</v>
      </c>
      <c r="R299" s="84" t="s">
        <v>815</v>
      </c>
      <c r="S299" s="79" t="s">
        <v>837</v>
      </c>
      <c r="T299" s="79" t="s">
        <v>1010</v>
      </c>
      <c r="U299" s="79"/>
      <c r="V299" s="84" t="s">
        <v>1280</v>
      </c>
      <c r="W299" s="81">
        <v>43686.798784722225</v>
      </c>
      <c r="X299" s="84" t="s">
        <v>1581</v>
      </c>
      <c r="Y299" s="79"/>
      <c r="Z299" s="79"/>
      <c r="AA299" s="82" t="s">
        <v>1902</v>
      </c>
      <c r="AB299" s="79"/>
      <c r="AC299" s="79" t="b">
        <v>0</v>
      </c>
      <c r="AD299" s="79">
        <v>0</v>
      </c>
      <c r="AE299" s="82" t="s">
        <v>1938</v>
      </c>
      <c r="AF299" s="79" t="b">
        <v>0</v>
      </c>
      <c r="AG299" s="79" t="s">
        <v>1948</v>
      </c>
      <c r="AH299" s="79"/>
      <c r="AI299" s="82" t="s">
        <v>1938</v>
      </c>
      <c r="AJ299" s="79" t="b">
        <v>0</v>
      </c>
      <c r="AK299" s="79">
        <v>0</v>
      </c>
      <c r="AL299" s="82" t="s">
        <v>1938</v>
      </c>
      <c r="AM299" s="79" t="s">
        <v>1962</v>
      </c>
      <c r="AN299" s="79" t="b">
        <v>0</v>
      </c>
      <c r="AO299" s="82" t="s">
        <v>1902</v>
      </c>
      <c r="AP299" s="79" t="s">
        <v>176</v>
      </c>
      <c r="AQ299" s="79">
        <v>0</v>
      </c>
      <c r="AR299" s="79">
        <v>0</v>
      </c>
      <c r="AS299" s="79"/>
      <c r="AT299" s="79"/>
      <c r="AU299" s="79"/>
      <c r="AV299" s="79"/>
      <c r="AW299" s="79"/>
      <c r="AX299" s="79"/>
      <c r="AY299" s="79"/>
      <c r="AZ299" s="79"/>
      <c r="BA299">
        <v>7</v>
      </c>
      <c r="BB299" s="78" t="str">
        <f>REPLACE(INDEX(GroupVertices[Group],MATCH(Edges25[[#This Row],[Vertex 1]],GroupVertices[Vertex],0)),1,1,"")</f>
        <v>34</v>
      </c>
      <c r="BC299" s="78" t="str">
        <f>REPLACE(INDEX(GroupVertices[Group],MATCH(Edges25[[#This Row],[Vertex 2]],GroupVertices[Vertex],0)),1,1,"")</f>
        <v>34</v>
      </c>
      <c r="BD299" s="48">
        <v>0</v>
      </c>
      <c r="BE299" s="49">
        <v>0</v>
      </c>
      <c r="BF299" s="48">
        <v>0</v>
      </c>
      <c r="BG299" s="49">
        <v>0</v>
      </c>
      <c r="BH299" s="48">
        <v>0</v>
      </c>
      <c r="BI299" s="49">
        <v>0</v>
      </c>
      <c r="BJ299" s="48">
        <v>22</v>
      </c>
      <c r="BK299" s="49">
        <v>100</v>
      </c>
      <c r="BL299" s="48">
        <v>22</v>
      </c>
    </row>
    <row r="300" spans="1:64" ht="15">
      <c r="A300" s="64" t="s">
        <v>416</v>
      </c>
      <c r="B300" s="64" t="s">
        <v>416</v>
      </c>
      <c r="C300" s="65"/>
      <c r="D300" s="66"/>
      <c r="E300" s="67"/>
      <c r="F300" s="68"/>
      <c r="G300" s="65"/>
      <c r="H300" s="69"/>
      <c r="I300" s="70"/>
      <c r="J300" s="70"/>
      <c r="K300" s="34" t="s">
        <v>65</v>
      </c>
      <c r="L300" s="77">
        <v>404</v>
      </c>
      <c r="M300" s="77"/>
      <c r="N300" s="72"/>
      <c r="O300" s="79" t="s">
        <v>176</v>
      </c>
      <c r="P300" s="81">
        <v>43689.83430555555</v>
      </c>
      <c r="Q300" s="79" t="s">
        <v>711</v>
      </c>
      <c r="R300" s="84" t="s">
        <v>792</v>
      </c>
      <c r="S300" s="79" t="s">
        <v>837</v>
      </c>
      <c r="T300" s="79" t="s">
        <v>987</v>
      </c>
      <c r="U300" s="79"/>
      <c r="V300" s="84" t="s">
        <v>1280</v>
      </c>
      <c r="W300" s="81">
        <v>43689.83430555555</v>
      </c>
      <c r="X300" s="84" t="s">
        <v>1582</v>
      </c>
      <c r="Y300" s="79"/>
      <c r="Z300" s="79"/>
      <c r="AA300" s="82" t="s">
        <v>1903</v>
      </c>
      <c r="AB300" s="79"/>
      <c r="AC300" s="79" t="b">
        <v>0</v>
      </c>
      <c r="AD300" s="79">
        <v>0</v>
      </c>
      <c r="AE300" s="82" t="s">
        <v>1938</v>
      </c>
      <c r="AF300" s="79" t="b">
        <v>0</v>
      </c>
      <c r="AG300" s="79" t="s">
        <v>1948</v>
      </c>
      <c r="AH300" s="79"/>
      <c r="AI300" s="82" t="s">
        <v>1938</v>
      </c>
      <c r="AJ300" s="79" t="b">
        <v>0</v>
      </c>
      <c r="AK300" s="79">
        <v>1</v>
      </c>
      <c r="AL300" s="82" t="s">
        <v>1938</v>
      </c>
      <c r="AM300" s="79" t="s">
        <v>1962</v>
      </c>
      <c r="AN300" s="79" t="b">
        <v>0</v>
      </c>
      <c r="AO300" s="82" t="s">
        <v>1903</v>
      </c>
      <c r="AP300" s="79" t="s">
        <v>176</v>
      </c>
      <c r="AQ300" s="79">
        <v>0</v>
      </c>
      <c r="AR300" s="79">
        <v>0</v>
      </c>
      <c r="AS300" s="79"/>
      <c r="AT300" s="79"/>
      <c r="AU300" s="79"/>
      <c r="AV300" s="79"/>
      <c r="AW300" s="79"/>
      <c r="AX300" s="79"/>
      <c r="AY300" s="79"/>
      <c r="AZ300" s="79"/>
      <c r="BA300">
        <v>7</v>
      </c>
      <c r="BB300" s="78" t="str">
        <f>REPLACE(INDEX(GroupVertices[Group],MATCH(Edges25[[#This Row],[Vertex 1]],GroupVertices[Vertex],0)),1,1,"")</f>
        <v>34</v>
      </c>
      <c r="BC300" s="78" t="str">
        <f>REPLACE(INDEX(GroupVertices[Group],MATCH(Edges25[[#This Row],[Vertex 2]],GroupVertices[Vertex],0)),1,1,"")</f>
        <v>34</v>
      </c>
      <c r="BD300" s="48">
        <v>1</v>
      </c>
      <c r="BE300" s="49">
        <v>7.142857142857143</v>
      </c>
      <c r="BF300" s="48">
        <v>0</v>
      </c>
      <c r="BG300" s="49">
        <v>0</v>
      </c>
      <c r="BH300" s="48">
        <v>0</v>
      </c>
      <c r="BI300" s="49">
        <v>0</v>
      </c>
      <c r="BJ300" s="48">
        <v>13</v>
      </c>
      <c r="BK300" s="49">
        <v>92.85714285714286</v>
      </c>
      <c r="BL300" s="48">
        <v>14</v>
      </c>
    </row>
    <row r="301" spans="1:64" ht="15">
      <c r="A301" s="64" t="s">
        <v>416</v>
      </c>
      <c r="B301" s="64" t="s">
        <v>416</v>
      </c>
      <c r="C301" s="65"/>
      <c r="D301" s="66"/>
      <c r="E301" s="67"/>
      <c r="F301" s="68"/>
      <c r="G301" s="65"/>
      <c r="H301" s="69"/>
      <c r="I301" s="70"/>
      <c r="J301" s="70"/>
      <c r="K301" s="34" t="s">
        <v>65</v>
      </c>
      <c r="L301" s="77">
        <v>405</v>
      </c>
      <c r="M301" s="77"/>
      <c r="N301" s="72"/>
      <c r="O301" s="79" t="s">
        <v>176</v>
      </c>
      <c r="P301" s="81">
        <v>43690.819560185184</v>
      </c>
      <c r="Q301" s="79" t="s">
        <v>711</v>
      </c>
      <c r="R301" s="84" t="s">
        <v>792</v>
      </c>
      <c r="S301" s="79" t="s">
        <v>837</v>
      </c>
      <c r="T301" s="79" t="s">
        <v>987</v>
      </c>
      <c r="U301" s="79"/>
      <c r="V301" s="84" t="s">
        <v>1280</v>
      </c>
      <c r="W301" s="81">
        <v>43690.819560185184</v>
      </c>
      <c r="X301" s="84" t="s">
        <v>1583</v>
      </c>
      <c r="Y301" s="79"/>
      <c r="Z301" s="79"/>
      <c r="AA301" s="82" t="s">
        <v>1904</v>
      </c>
      <c r="AB301" s="79"/>
      <c r="AC301" s="79" t="b">
        <v>0</v>
      </c>
      <c r="AD301" s="79">
        <v>0</v>
      </c>
      <c r="AE301" s="82" t="s">
        <v>1938</v>
      </c>
      <c r="AF301" s="79" t="b">
        <v>0</v>
      </c>
      <c r="AG301" s="79" t="s">
        <v>1948</v>
      </c>
      <c r="AH301" s="79"/>
      <c r="AI301" s="82" t="s">
        <v>1938</v>
      </c>
      <c r="AJ301" s="79" t="b">
        <v>0</v>
      </c>
      <c r="AK301" s="79">
        <v>0</v>
      </c>
      <c r="AL301" s="82" t="s">
        <v>1938</v>
      </c>
      <c r="AM301" s="79" t="s">
        <v>1962</v>
      </c>
      <c r="AN301" s="79" t="b">
        <v>0</v>
      </c>
      <c r="AO301" s="82" t="s">
        <v>1904</v>
      </c>
      <c r="AP301" s="79" t="s">
        <v>176</v>
      </c>
      <c r="AQ301" s="79">
        <v>0</v>
      </c>
      <c r="AR301" s="79">
        <v>0</v>
      </c>
      <c r="AS301" s="79"/>
      <c r="AT301" s="79"/>
      <c r="AU301" s="79"/>
      <c r="AV301" s="79"/>
      <c r="AW301" s="79"/>
      <c r="AX301" s="79"/>
      <c r="AY301" s="79"/>
      <c r="AZ301" s="79"/>
      <c r="BA301">
        <v>7</v>
      </c>
      <c r="BB301" s="78" t="str">
        <f>REPLACE(INDEX(GroupVertices[Group],MATCH(Edges25[[#This Row],[Vertex 1]],GroupVertices[Vertex],0)),1,1,"")</f>
        <v>34</v>
      </c>
      <c r="BC301" s="78" t="str">
        <f>REPLACE(INDEX(GroupVertices[Group],MATCH(Edges25[[#This Row],[Vertex 2]],GroupVertices[Vertex],0)),1,1,"")</f>
        <v>34</v>
      </c>
      <c r="BD301" s="48">
        <v>1</v>
      </c>
      <c r="BE301" s="49">
        <v>7.142857142857143</v>
      </c>
      <c r="BF301" s="48">
        <v>0</v>
      </c>
      <c r="BG301" s="49">
        <v>0</v>
      </c>
      <c r="BH301" s="48">
        <v>0</v>
      </c>
      <c r="BI301" s="49">
        <v>0</v>
      </c>
      <c r="BJ301" s="48">
        <v>13</v>
      </c>
      <c r="BK301" s="49">
        <v>92.85714285714286</v>
      </c>
      <c r="BL301" s="48">
        <v>14</v>
      </c>
    </row>
    <row r="302" spans="1:64" ht="15">
      <c r="A302" s="64" t="s">
        <v>417</v>
      </c>
      <c r="B302" s="64" t="s">
        <v>494</v>
      </c>
      <c r="C302" s="65"/>
      <c r="D302" s="66"/>
      <c r="E302" s="67"/>
      <c r="F302" s="68"/>
      <c r="G302" s="65"/>
      <c r="H302" s="69"/>
      <c r="I302" s="70"/>
      <c r="J302" s="70"/>
      <c r="K302" s="34" t="s">
        <v>65</v>
      </c>
      <c r="L302" s="77">
        <v>406</v>
      </c>
      <c r="M302" s="77"/>
      <c r="N302" s="72"/>
      <c r="O302" s="79" t="s">
        <v>496</v>
      </c>
      <c r="P302" s="81">
        <v>43685.552939814814</v>
      </c>
      <c r="Q302" s="79" t="s">
        <v>712</v>
      </c>
      <c r="R302" s="79"/>
      <c r="S302" s="79"/>
      <c r="T302" s="79" t="s">
        <v>893</v>
      </c>
      <c r="U302" s="79"/>
      <c r="V302" s="84" t="s">
        <v>1281</v>
      </c>
      <c r="W302" s="81">
        <v>43685.552939814814</v>
      </c>
      <c r="X302" s="84" t="s">
        <v>1584</v>
      </c>
      <c r="Y302" s="79"/>
      <c r="Z302" s="79"/>
      <c r="AA302" s="82" t="s">
        <v>1905</v>
      </c>
      <c r="AB302" s="82" t="s">
        <v>1935</v>
      </c>
      <c r="AC302" s="79" t="b">
        <v>0</v>
      </c>
      <c r="AD302" s="79">
        <v>1</v>
      </c>
      <c r="AE302" s="82" t="s">
        <v>1947</v>
      </c>
      <c r="AF302" s="79" t="b">
        <v>0</v>
      </c>
      <c r="AG302" s="79" t="s">
        <v>1948</v>
      </c>
      <c r="AH302" s="79"/>
      <c r="AI302" s="82" t="s">
        <v>1938</v>
      </c>
      <c r="AJ302" s="79" t="b">
        <v>0</v>
      </c>
      <c r="AK302" s="79">
        <v>0</v>
      </c>
      <c r="AL302" s="82" t="s">
        <v>1938</v>
      </c>
      <c r="AM302" s="79" t="s">
        <v>1959</v>
      </c>
      <c r="AN302" s="79" t="b">
        <v>0</v>
      </c>
      <c r="AO302" s="82" t="s">
        <v>1935</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6</v>
      </c>
      <c r="BC302" s="78" t="str">
        <f>REPLACE(INDEX(GroupVertices[Group],MATCH(Edges25[[#This Row],[Vertex 2]],GroupVertices[Vertex],0)),1,1,"")</f>
        <v>6</v>
      </c>
      <c r="BD302" s="48">
        <v>1</v>
      </c>
      <c r="BE302" s="49">
        <v>6.25</v>
      </c>
      <c r="BF302" s="48">
        <v>0</v>
      </c>
      <c r="BG302" s="49">
        <v>0</v>
      </c>
      <c r="BH302" s="48">
        <v>0</v>
      </c>
      <c r="BI302" s="49">
        <v>0</v>
      </c>
      <c r="BJ302" s="48">
        <v>15</v>
      </c>
      <c r="BK302" s="49">
        <v>93.75</v>
      </c>
      <c r="BL302" s="48">
        <v>16</v>
      </c>
    </row>
    <row r="303" spans="1:64" ht="15">
      <c r="A303" s="64" t="s">
        <v>418</v>
      </c>
      <c r="B303" s="64" t="s">
        <v>418</v>
      </c>
      <c r="C303" s="65"/>
      <c r="D303" s="66"/>
      <c r="E303" s="67"/>
      <c r="F303" s="68"/>
      <c r="G303" s="65"/>
      <c r="H303" s="69"/>
      <c r="I303" s="70"/>
      <c r="J303" s="70"/>
      <c r="K303" s="34" t="s">
        <v>65</v>
      </c>
      <c r="L303" s="77">
        <v>407</v>
      </c>
      <c r="M303" s="77"/>
      <c r="N303" s="72"/>
      <c r="O303" s="79" t="s">
        <v>176</v>
      </c>
      <c r="P303" s="81">
        <v>43678.439421296294</v>
      </c>
      <c r="Q303" s="79" t="s">
        <v>713</v>
      </c>
      <c r="R303" s="84" t="s">
        <v>816</v>
      </c>
      <c r="S303" s="79" t="s">
        <v>878</v>
      </c>
      <c r="T303" s="79" t="s">
        <v>1011</v>
      </c>
      <c r="U303" s="84" t="s">
        <v>1107</v>
      </c>
      <c r="V303" s="84" t="s">
        <v>1107</v>
      </c>
      <c r="W303" s="81">
        <v>43678.439421296294</v>
      </c>
      <c r="X303" s="84" t="s">
        <v>1585</v>
      </c>
      <c r="Y303" s="79"/>
      <c r="Z303" s="79"/>
      <c r="AA303" s="82" t="s">
        <v>1906</v>
      </c>
      <c r="AB303" s="79"/>
      <c r="AC303" s="79" t="b">
        <v>0</v>
      </c>
      <c r="AD303" s="79">
        <v>0</v>
      </c>
      <c r="AE303" s="82" t="s">
        <v>1938</v>
      </c>
      <c r="AF303" s="79" t="b">
        <v>0</v>
      </c>
      <c r="AG303" s="79" t="s">
        <v>1948</v>
      </c>
      <c r="AH303" s="79"/>
      <c r="AI303" s="82" t="s">
        <v>1938</v>
      </c>
      <c r="AJ303" s="79" t="b">
        <v>0</v>
      </c>
      <c r="AK303" s="79">
        <v>0</v>
      </c>
      <c r="AL303" s="82" t="s">
        <v>1938</v>
      </c>
      <c r="AM303" s="79" t="s">
        <v>1962</v>
      </c>
      <c r="AN303" s="79" t="b">
        <v>0</v>
      </c>
      <c r="AO303" s="82" t="s">
        <v>1906</v>
      </c>
      <c r="AP303" s="79" t="s">
        <v>176</v>
      </c>
      <c r="AQ303" s="79">
        <v>0</v>
      </c>
      <c r="AR303" s="79">
        <v>0</v>
      </c>
      <c r="AS303" s="79"/>
      <c r="AT303" s="79"/>
      <c r="AU303" s="79"/>
      <c r="AV303" s="79"/>
      <c r="AW303" s="79"/>
      <c r="AX303" s="79"/>
      <c r="AY303" s="79"/>
      <c r="AZ303" s="79"/>
      <c r="BA303">
        <v>7</v>
      </c>
      <c r="BB303" s="78" t="str">
        <f>REPLACE(INDEX(GroupVertices[Group],MATCH(Edges25[[#This Row],[Vertex 1]],GroupVertices[Vertex],0)),1,1,"")</f>
        <v>6</v>
      </c>
      <c r="BC303" s="78" t="str">
        <f>REPLACE(INDEX(GroupVertices[Group],MATCH(Edges25[[#This Row],[Vertex 2]],GroupVertices[Vertex],0)),1,1,"")</f>
        <v>6</v>
      </c>
      <c r="BD303" s="48">
        <v>0</v>
      </c>
      <c r="BE303" s="49">
        <v>0</v>
      </c>
      <c r="BF303" s="48">
        <v>0</v>
      </c>
      <c r="BG303" s="49">
        <v>0</v>
      </c>
      <c r="BH303" s="48">
        <v>0</v>
      </c>
      <c r="BI303" s="49">
        <v>0</v>
      </c>
      <c r="BJ303" s="48">
        <v>31</v>
      </c>
      <c r="BK303" s="49">
        <v>100</v>
      </c>
      <c r="BL303" s="48">
        <v>31</v>
      </c>
    </row>
    <row r="304" spans="1:64" ht="15">
      <c r="A304" s="64" t="s">
        <v>418</v>
      </c>
      <c r="B304" s="64" t="s">
        <v>418</v>
      </c>
      <c r="C304" s="65"/>
      <c r="D304" s="66"/>
      <c r="E304" s="67"/>
      <c r="F304" s="68"/>
      <c r="G304" s="65"/>
      <c r="H304" s="69"/>
      <c r="I304" s="70"/>
      <c r="J304" s="70"/>
      <c r="K304" s="34" t="s">
        <v>65</v>
      </c>
      <c r="L304" s="77">
        <v>408</v>
      </c>
      <c r="M304" s="77"/>
      <c r="N304" s="72"/>
      <c r="O304" s="79" t="s">
        <v>176</v>
      </c>
      <c r="P304" s="81">
        <v>43682.44652777778</v>
      </c>
      <c r="Q304" s="79" t="s">
        <v>714</v>
      </c>
      <c r="R304" s="84" t="s">
        <v>817</v>
      </c>
      <c r="S304" s="79" t="s">
        <v>879</v>
      </c>
      <c r="T304" s="79" t="s">
        <v>1012</v>
      </c>
      <c r="U304" s="84" t="s">
        <v>1108</v>
      </c>
      <c r="V304" s="84" t="s">
        <v>1108</v>
      </c>
      <c r="W304" s="81">
        <v>43682.44652777778</v>
      </c>
      <c r="X304" s="84" t="s">
        <v>1586</v>
      </c>
      <c r="Y304" s="79"/>
      <c r="Z304" s="79"/>
      <c r="AA304" s="82" t="s">
        <v>1907</v>
      </c>
      <c r="AB304" s="79"/>
      <c r="AC304" s="79" t="b">
        <v>0</v>
      </c>
      <c r="AD304" s="79">
        <v>0</v>
      </c>
      <c r="AE304" s="82" t="s">
        <v>1938</v>
      </c>
      <c r="AF304" s="79" t="b">
        <v>0</v>
      </c>
      <c r="AG304" s="79" t="s">
        <v>1948</v>
      </c>
      <c r="AH304" s="79"/>
      <c r="AI304" s="82" t="s">
        <v>1938</v>
      </c>
      <c r="AJ304" s="79" t="b">
        <v>0</v>
      </c>
      <c r="AK304" s="79">
        <v>0</v>
      </c>
      <c r="AL304" s="82" t="s">
        <v>1938</v>
      </c>
      <c r="AM304" s="79" t="s">
        <v>1962</v>
      </c>
      <c r="AN304" s="79" t="b">
        <v>0</v>
      </c>
      <c r="AO304" s="82" t="s">
        <v>1907</v>
      </c>
      <c r="AP304" s="79" t="s">
        <v>176</v>
      </c>
      <c r="AQ304" s="79">
        <v>0</v>
      </c>
      <c r="AR304" s="79">
        <v>0</v>
      </c>
      <c r="AS304" s="79"/>
      <c r="AT304" s="79"/>
      <c r="AU304" s="79"/>
      <c r="AV304" s="79"/>
      <c r="AW304" s="79"/>
      <c r="AX304" s="79"/>
      <c r="AY304" s="79"/>
      <c r="AZ304" s="79"/>
      <c r="BA304">
        <v>7</v>
      </c>
      <c r="BB304" s="78" t="str">
        <f>REPLACE(INDEX(GroupVertices[Group],MATCH(Edges25[[#This Row],[Vertex 1]],GroupVertices[Vertex],0)),1,1,"")</f>
        <v>6</v>
      </c>
      <c r="BC304" s="78" t="str">
        <f>REPLACE(INDEX(GroupVertices[Group],MATCH(Edges25[[#This Row],[Vertex 2]],GroupVertices[Vertex],0)),1,1,"")</f>
        <v>6</v>
      </c>
      <c r="BD304" s="48">
        <v>0</v>
      </c>
      <c r="BE304" s="49">
        <v>0</v>
      </c>
      <c r="BF304" s="48">
        <v>2</v>
      </c>
      <c r="BG304" s="49">
        <v>6.666666666666667</v>
      </c>
      <c r="BH304" s="48">
        <v>0</v>
      </c>
      <c r="BI304" s="49">
        <v>0</v>
      </c>
      <c r="BJ304" s="48">
        <v>28</v>
      </c>
      <c r="BK304" s="49">
        <v>93.33333333333333</v>
      </c>
      <c r="BL304" s="48">
        <v>30</v>
      </c>
    </row>
    <row r="305" spans="1:64" ht="15">
      <c r="A305" s="64" t="s">
        <v>418</v>
      </c>
      <c r="B305" s="64" t="s">
        <v>418</v>
      </c>
      <c r="C305" s="65"/>
      <c r="D305" s="66"/>
      <c r="E305" s="67"/>
      <c r="F305" s="68"/>
      <c r="G305" s="65"/>
      <c r="H305" s="69"/>
      <c r="I305" s="70"/>
      <c r="J305" s="70"/>
      <c r="K305" s="34" t="s">
        <v>65</v>
      </c>
      <c r="L305" s="77">
        <v>409</v>
      </c>
      <c r="M305" s="77"/>
      <c r="N305" s="72"/>
      <c r="O305" s="79" t="s">
        <v>176</v>
      </c>
      <c r="P305" s="81">
        <v>43684.285787037035</v>
      </c>
      <c r="Q305" s="79" t="s">
        <v>715</v>
      </c>
      <c r="R305" s="84" t="s">
        <v>818</v>
      </c>
      <c r="S305" s="79" t="s">
        <v>880</v>
      </c>
      <c r="T305" s="79" t="s">
        <v>1013</v>
      </c>
      <c r="U305" s="84" t="s">
        <v>1109</v>
      </c>
      <c r="V305" s="84" t="s">
        <v>1109</v>
      </c>
      <c r="W305" s="81">
        <v>43684.285787037035</v>
      </c>
      <c r="X305" s="84" t="s">
        <v>1587</v>
      </c>
      <c r="Y305" s="79"/>
      <c r="Z305" s="79"/>
      <c r="AA305" s="82" t="s">
        <v>1908</v>
      </c>
      <c r="AB305" s="79"/>
      <c r="AC305" s="79" t="b">
        <v>0</v>
      </c>
      <c r="AD305" s="79">
        <v>0</v>
      </c>
      <c r="AE305" s="82" t="s">
        <v>1938</v>
      </c>
      <c r="AF305" s="79" t="b">
        <v>0</v>
      </c>
      <c r="AG305" s="79" t="s">
        <v>1948</v>
      </c>
      <c r="AH305" s="79"/>
      <c r="AI305" s="82" t="s">
        <v>1938</v>
      </c>
      <c r="AJ305" s="79" t="b">
        <v>0</v>
      </c>
      <c r="AK305" s="79">
        <v>0</v>
      </c>
      <c r="AL305" s="82" t="s">
        <v>1938</v>
      </c>
      <c r="AM305" s="79" t="s">
        <v>1962</v>
      </c>
      <c r="AN305" s="79" t="b">
        <v>0</v>
      </c>
      <c r="AO305" s="82" t="s">
        <v>1908</v>
      </c>
      <c r="AP305" s="79" t="s">
        <v>176</v>
      </c>
      <c r="AQ305" s="79">
        <v>0</v>
      </c>
      <c r="AR305" s="79">
        <v>0</v>
      </c>
      <c r="AS305" s="79"/>
      <c r="AT305" s="79"/>
      <c r="AU305" s="79"/>
      <c r="AV305" s="79"/>
      <c r="AW305" s="79"/>
      <c r="AX305" s="79"/>
      <c r="AY305" s="79"/>
      <c r="AZ305" s="79"/>
      <c r="BA305">
        <v>7</v>
      </c>
      <c r="BB305" s="78" t="str">
        <f>REPLACE(INDEX(GroupVertices[Group],MATCH(Edges25[[#This Row],[Vertex 1]],GroupVertices[Vertex],0)),1,1,"")</f>
        <v>6</v>
      </c>
      <c r="BC305" s="78" t="str">
        <f>REPLACE(INDEX(GroupVertices[Group],MATCH(Edges25[[#This Row],[Vertex 2]],GroupVertices[Vertex],0)),1,1,"")</f>
        <v>6</v>
      </c>
      <c r="BD305" s="48">
        <v>0</v>
      </c>
      <c r="BE305" s="49">
        <v>0</v>
      </c>
      <c r="BF305" s="48">
        <v>1</v>
      </c>
      <c r="BG305" s="49">
        <v>7.142857142857143</v>
      </c>
      <c r="BH305" s="48">
        <v>0</v>
      </c>
      <c r="BI305" s="49">
        <v>0</v>
      </c>
      <c r="BJ305" s="48">
        <v>13</v>
      </c>
      <c r="BK305" s="49">
        <v>92.85714285714286</v>
      </c>
      <c r="BL305" s="48">
        <v>14</v>
      </c>
    </row>
    <row r="306" spans="1:64" ht="15">
      <c r="A306" s="64" t="s">
        <v>418</v>
      </c>
      <c r="B306" s="64" t="s">
        <v>418</v>
      </c>
      <c r="C306" s="65"/>
      <c r="D306" s="66"/>
      <c r="E306" s="67"/>
      <c r="F306" s="68"/>
      <c r="G306" s="65"/>
      <c r="H306" s="69"/>
      <c r="I306" s="70"/>
      <c r="J306" s="70"/>
      <c r="K306" s="34" t="s">
        <v>65</v>
      </c>
      <c r="L306" s="77">
        <v>410</v>
      </c>
      <c r="M306" s="77"/>
      <c r="N306" s="72"/>
      <c r="O306" s="79" t="s">
        <v>176</v>
      </c>
      <c r="P306" s="81">
        <v>43685.29851851852</v>
      </c>
      <c r="Q306" s="79" t="s">
        <v>716</v>
      </c>
      <c r="R306" s="84" t="s">
        <v>819</v>
      </c>
      <c r="S306" s="79" t="s">
        <v>881</v>
      </c>
      <c r="T306" s="79" t="s">
        <v>1014</v>
      </c>
      <c r="U306" s="84" t="s">
        <v>1110</v>
      </c>
      <c r="V306" s="84" t="s">
        <v>1110</v>
      </c>
      <c r="W306" s="81">
        <v>43685.29851851852</v>
      </c>
      <c r="X306" s="84" t="s">
        <v>1588</v>
      </c>
      <c r="Y306" s="79"/>
      <c r="Z306" s="79"/>
      <c r="AA306" s="82" t="s">
        <v>1909</v>
      </c>
      <c r="AB306" s="79"/>
      <c r="AC306" s="79" t="b">
        <v>0</v>
      </c>
      <c r="AD306" s="79">
        <v>0</v>
      </c>
      <c r="AE306" s="82" t="s">
        <v>1938</v>
      </c>
      <c r="AF306" s="79" t="b">
        <v>0</v>
      </c>
      <c r="AG306" s="79" t="s">
        <v>1948</v>
      </c>
      <c r="AH306" s="79"/>
      <c r="AI306" s="82" t="s">
        <v>1938</v>
      </c>
      <c r="AJ306" s="79" t="b">
        <v>0</v>
      </c>
      <c r="AK306" s="79">
        <v>0</v>
      </c>
      <c r="AL306" s="82" t="s">
        <v>1938</v>
      </c>
      <c r="AM306" s="79" t="s">
        <v>1962</v>
      </c>
      <c r="AN306" s="79" t="b">
        <v>0</v>
      </c>
      <c r="AO306" s="82" t="s">
        <v>1909</v>
      </c>
      <c r="AP306" s="79" t="s">
        <v>176</v>
      </c>
      <c r="AQ306" s="79">
        <v>0</v>
      </c>
      <c r="AR306" s="79">
        <v>0</v>
      </c>
      <c r="AS306" s="79"/>
      <c r="AT306" s="79"/>
      <c r="AU306" s="79"/>
      <c r="AV306" s="79"/>
      <c r="AW306" s="79"/>
      <c r="AX306" s="79"/>
      <c r="AY306" s="79"/>
      <c r="AZ306" s="79"/>
      <c r="BA306">
        <v>7</v>
      </c>
      <c r="BB306" s="78" t="str">
        <f>REPLACE(INDEX(GroupVertices[Group],MATCH(Edges25[[#This Row],[Vertex 1]],GroupVertices[Vertex],0)),1,1,"")</f>
        <v>6</v>
      </c>
      <c r="BC306" s="78" t="str">
        <f>REPLACE(INDEX(GroupVertices[Group],MATCH(Edges25[[#This Row],[Vertex 2]],GroupVertices[Vertex],0)),1,1,"")</f>
        <v>6</v>
      </c>
      <c r="BD306" s="48">
        <v>2</v>
      </c>
      <c r="BE306" s="49">
        <v>5.882352941176471</v>
      </c>
      <c r="BF306" s="48">
        <v>4</v>
      </c>
      <c r="BG306" s="49">
        <v>11.764705882352942</v>
      </c>
      <c r="BH306" s="48">
        <v>0</v>
      </c>
      <c r="BI306" s="49">
        <v>0</v>
      </c>
      <c r="BJ306" s="48">
        <v>28</v>
      </c>
      <c r="BK306" s="49">
        <v>82.3529411764706</v>
      </c>
      <c r="BL306" s="48">
        <v>34</v>
      </c>
    </row>
    <row r="307" spans="1:64" ht="15">
      <c r="A307" s="64" t="s">
        <v>418</v>
      </c>
      <c r="B307" s="64" t="s">
        <v>418</v>
      </c>
      <c r="C307" s="65"/>
      <c r="D307" s="66"/>
      <c r="E307" s="67"/>
      <c r="F307" s="68"/>
      <c r="G307" s="65"/>
      <c r="H307" s="69"/>
      <c r="I307" s="70"/>
      <c r="J307" s="70"/>
      <c r="K307" s="34" t="s">
        <v>65</v>
      </c>
      <c r="L307" s="77">
        <v>411</v>
      </c>
      <c r="M307" s="77"/>
      <c r="N307" s="72"/>
      <c r="O307" s="79" t="s">
        <v>176</v>
      </c>
      <c r="P307" s="81">
        <v>43689.08346064815</v>
      </c>
      <c r="Q307" s="79" t="s">
        <v>717</v>
      </c>
      <c r="R307" s="84" t="s">
        <v>820</v>
      </c>
      <c r="S307" s="79" t="s">
        <v>882</v>
      </c>
      <c r="T307" s="79" t="s">
        <v>1011</v>
      </c>
      <c r="U307" s="84" t="s">
        <v>1111</v>
      </c>
      <c r="V307" s="84" t="s">
        <v>1111</v>
      </c>
      <c r="W307" s="81">
        <v>43689.08346064815</v>
      </c>
      <c r="X307" s="84" t="s">
        <v>1589</v>
      </c>
      <c r="Y307" s="79"/>
      <c r="Z307" s="79"/>
      <c r="AA307" s="82" t="s">
        <v>1910</v>
      </c>
      <c r="AB307" s="79"/>
      <c r="AC307" s="79" t="b">
        <v>0</v>
      </c>
      <c r="AD307" s="79">
        <v>0</v>
      </c>
      <c r="AE307" s="82" t="s">
        <v>1938</v>
      </c>
      <c r="AF307" s="79" t="b">
        <v>0</v>
      </c>
      <c r="AG307" s="79" t="s">
        <v>1948</v>
      </c>
      <c r="AH307" s="79"/>
      <c r="AI307" s="82" t="s">
        <v>1938</v>
      </c>
      <c r="AJ307" s="79" t="b">
        <v>0</v>
      </c>
      <c r="AK307" s="79">
        <v>0</v>
      </c>
      <c r="AL307" s="82" t="s">
        <v>1938</v>
      </c>
      <c r="AM307" s="79" t="s">
        <v>1962</v>
      </c>
      <c r="AN307" s="79" t="b">
        <v>0</v>
      </c>
      <c r="AO307" s="82" t="s">
        <v>1910</v>
      </c>
      <c r="AP307" s="79" t="s">
        <v>176</v>
      </c>
      <c r="AQ307" s="79">
        <v>0</v>
      </c>
      <c r="AR307" s="79">
        <v>0</v>
      </c>
      <c r="AS307" s="79"/>
      <c r="AT307" s="79"/>
      <c r="AU307" s="79"/>
      <c r="AV307" s="79"/>
      <c r="AW307" s="79"/>
      <c r="AX307" s="79"/>
      <c r="AY307" s="79"/>
      <c r="AZ307" s="79"/>
      <c r="BA307">
        <v>7</v>
      </c>
      <c r="BB307" s="78" t="str">
        <f>REPLACE(INDEX(GroupVertices[Group],MATCH(Edges25[[#This Row],[Vertex 1]],GroupVertices[Vertex],0)),1,1,"")</f>
        <v>6</v>
      </c>
      <c r="BC307" s="78" t="str">
        <f>REPLACE(INDEX(GroupVertices[Group],MATCH(Edges25[[#This Row],[Vertex 2]],GroupVertices[Vertex],0)),1,1,"")</f>
        <v>6</v>
      </c>
      <c r="BD307" s="48">
        <v>1</v>
      </c>
      <c r="BE307" s="49">
        <v>3.5714285714285716</v>
      </c>
      <c r="BF307" s="48">
        <v>1</v>
      </c>
      <c r="BG307" s="49">
        <v>3.5714285714285716</v>
      </c>
      <c r="BH307" s="48">
        <v>0</v>
      </c>
      <c r="BI307" s="49">
        <v>0</v>
      </c>
      <c r="BJ307" s="48">
        <v>26</v>
      </c>
      <c r="BK307" s="49">
        <v>92.85714285714286</v>
      </c>
      <c r="BL307" s="48">
        <v>28</v>
      </c>
    </row>
    <row r="308" spans="1:64" ht="15">
      <c r="A308" s="64" t="s">
        <v>418</v>
      </c>
      <c r="B308" s="64" t="s">
        <v>418</v>
      </c>
      <c r="C308" s="65"/>
      <c r="D308" s="66"/>
      <c r="E308" s="67"/>
      <c r="F308" s="68"/>
      <c r="G308" s="65"/>
      <c r="H308" s="69"/>
      <c r="I308" s="70"/>
      <c r="J308" s="70"/>
      <c r="K308" s="34" t="s">
        <v>65</v>
      </c>
      <c r="L308" s="77">
        <v>412</v>
      </c>
      <c r="M308" s="77"/>
      <c r="N308" s="72"/>
      <c r="O308" s="79" t="s">
        <v>176</v>
      </c>
      <c r="P308" s="81">
        <v>43690.58467592593</v>
      </c>
      <c r="Q308" s="79" t="s">
        <v>718</v>
      </c>
      <c r="R308" s="84" t="s">
        <v>821</v>
      </c>
      <c r="S308" s="79" t="s">
        <v>883</v>
      </c>
      <c r="T308" s="79" t="s">
        <v>1015</v>
      </c>
      <c r="U308" s="79"/>
      <c r="V308" s="84" t="s">
        <v>1282</v>
      </c>
      <c r="W308" s="81">
        <v>43690.58467592593</v>
      </c>
      <c r="X308" s="84" t="s">
        <v>1590</v>
      </c>
      <c r="Y308" s="79"/>
      <c r="Z308" s="79"/>
      <c r="AA308" s="82" t="s">
        <v>1911</v>
      </c>
      <c r="AB308" s="79"/>
      <c r="AC308" s="79" t="b">
        <v>0</v>
      </c>
      <c r="AD308" s="79">
        <v>0</v>
      </c>
      <c r="AE308" s="82" t="s">
        <v>1938</v>
      </c>
      <c r="AF308" s="79" t="b">
        <v>0</v>
      </c>
      <c r="AG308" s="79" t="s">
        <v>1948</v>
      </c>
      <c r="AH308" s="79"/>
      <c r="AI308" s="82" t="s">
        <v>1938</v>
      </c>
      <c r="AJ308" s="79" t="b">
        <v>0</v>
      </c>
      <c r="AK308" s="79">
        <v>0</v>
      </c>
      <c r="AL308" s="82" t="s">
        <v>1938</v>
      </c>
      <c r="AM308" s="79" t="s">
        <v>1962</v>
      </c>
      <c r="AN308" s="79" t="b">
        <v>0</v>
      </c>
      <c r="AO308" s="82" t="s">
        <v>1911</v>
      </c>
      <c r="AP308" s="79" t="s">
        <v>176</v>
      </c>
      <c r="AQ308" s="79">
        <v>0</v>
      </c>
      <c r="AR308" s="79">
        <v>0</v>
      </c>
      <c r="AS308" s="79"/>
      <c r="AT308" s="79"/>
      <c r="AU308" s="79"/>
      <c r="AV308" s="79"/>
      <c r="AW308" s="79"/>
      <c r="AX308" s="79"/>
      <c r="AY308" s="79"/>
      <c r="AZ308" s="79"/>
      <c r="BA308">
        <v>7</v>
      </c>
      <c r="BB308" s="78" t="str">
        <f>REPLACE(INDEX(GroupVertices[Group],MATCH(Edges25[[#This Row],[Vertex 1]],GroupVertices[Vertex],0)),1,1,"")</f>
        <v>6</v>
      </c>
      <c r="BC308" s="78" t="str">
        <f>REPLACE(INDEX(GroupVertices[Group],MATCH(Edges25[[#This Row],[Vertex 2]],GroupVertices[Vertex],0)),1,1,"")</f>
        <v>6</v>
      </c>
      <c r="BD308" s="48">
        <v>0</v>
      </c>
      <c r="BE308" s="49">
        <v>0</v>
      </c>
      <c r="BF308" s="48">
        <v>1</v>
      </c>
      <c r="BG308" s="49">
        <v>3.8461538461538463</v>
      </c>
      <c r="BH308" s="48">
        <v>0</v>
      </c>
      <c r="BI308" s="49">
        <v>0</v>
      </c>
      <c r="BJ308" s="48">
        <v>25</v>
      </c>
      <c r="BK308" s="49">
        <v>96.15384615384616</v>
      </c>
      <c r="BL308" s="48">
        <v>26</v>
      </c>
    </row>
    <row r="309" spans="1:64" ht="15">
      <c r="A309" s="64" t="s">
        <v>418</v>
      </c>
      <c r="B309" s="64" t="s">
        <v>418</v>
      </c>
      <c r="C309" s="65"/>
      <c r="D309" s="66"/>
      <c r="E309" s="67"/>
      <c r="F309" s="68"/>
      <c r="G309" s="65"/>
      <c r="H309" s="69"/>
      <c r="I309" s="70"/>
      <c r="J309" s="70"/>
      <c r="K309" s="34" t="s">
        <v>65</v>
      </c>
      <c r="L309" s="77">
        <v>413</v>
      </c>
      <c r="M309" s="77"/>
      <c r="N309" s="72"/>
      <c r="O309" s="79" t="s">
        <v>176</v>
      </c>
      <c r="P309" s="81">
        <v>43690.584756944445</v>
      </c>
      <c r="Q309" s="79" t="s">
        <v>719</v>
      </c>
      <c r="R309" s="84" t="s">
        <v>822</v>
      </c>
      <c r="S309" s="79" t="s">
        <v>827</v>
      </c>
      <c r="T309" s="79" t="s">
        <v>1016</v>
      </c>
      <c r="U309" s="79"/>
      <c r="V309" s="84" t="s">
        <v>1282</v>
      </c>
      <c r="W309" s="81">
        <v>43690.584756944445</v>
      </c>
      <c r="X309" s="84" t="s">
        <v>1591</v>
      </c>
      <c r="Y309" s="79"/>
      <c r="Z309" s="79"/>
      <c r="AA309" s="82" t="s">
        <v>1912</v>
      </c>
      <c r="AB309" s="79"/>
      <c r="AC309" s="79" t="b">
        <v>0</v>
      </c>
      <c r="AD309" s="79">
        <v>0</v>
      </c>
      <c r="AE309" s="82" t="s">
        <v>1938</v>
      </c>
      <c r="AF309" s="79" t="b">
        <v>0</v>
      </c>
      <c r="AG309" s="79" t="s">
        <v>1948</v>
      </c>
      <c r="AH309" s="79"/>
      <c r="AI309" s="82" t="s">
        <v>1938</v>
      </c>
      <c r="AJ309" s="79" t="b">
        <v>0</v>
      </c>
      <c r="AK309" s="79">
        <v>1</v>
      </c>
      <c r="AL309" s="82" t="s">
        <v>1938</v>
      </c>
      <c r="AM309" s="79" t="s">
        <v>1962</v>
      </c>
      <c r="AN309" s="79" t="b">
        <v>0</v>
      </c>
      <c r="AO309" s="82" t="s">
        <v>1912</v>
      </c>
      <c r="AP309" s="79" t="s">
        <v>176</v>
      </c>
      <c r="AQ309" s="79">
        <v>0</v>
      </c>
      <c r="AR309" s="79">
        <v>0</v>
      </c>
      <c r="AS309" s="79"/>
      <c r="AT309" s="79"/>
      <c r="AU309" s="79"/>
      <c r="AV309" s="79"/>
      <c r="AW309" s="79"/>
      <c r="AX309" s="79"/>
      <c r="AY309" s="79"/>
      <c r="AZ309" s="79"/>
      <c r="BA309">
        <v>7</v>
      </c>
      <c r="BB309" s="78" t="str">
        <f>REPLACE(INDEX(GroupVertices[Group],MATCH(Edges25[[#This Row],[Vertex 1]],GroupVertices[Vertex],0)),1,1,"")</f>
        <v>6</v>
      </c>
      <c r="BC309" s="78" t="str">
        <f>REPLACE(INDEX(GroupVertices[Group],MATCH(Edges25[[#This Row],[Vertex 2]],GroupVertices[Vertex],0)),1,1,"")</f>
        <v>6</v>
      </c>
      <c r="BD309" s="48">
        <v>0</v>
      </c>
      <c r="BE309" s="49">
        <v>0</v>
      </c>
      <c r="BF309" s="48">
        <v>2</v>
      </c>
      <c r="BG309" s="49">
        <v>8.695652173913043</v>
      </c>
      <c r="BH309" s="48">
        <v>0</v>
      </c>
      <c r="BI309" s="49">
        <v>0</v>
      </c>
      <c r="BJ309" s="48">
        <v>21</v>
      </c>
      <c r="BK309" s="49">
        <v>91.30434782608695</v>
      </c>
      <c r="BL309" s="48">
        <v>23</v>
      </c>
    </row>
    <row r="310" spans="1:64" ht="15">
      <c r="A310" s="64" t="s">
        <v>417</v>
      </c>
      <c r="B310" s="64" t="s">
        <v>418</v>
      </c>
      <c r="C310" s="65"/>
      <c r="D310" s="66"/>
      <c r="E310" s="67"/>
      <c r="F310" s="68"/>
      <c r="G310" s="65"/>
      <c r="H310" s="69"/>
      <c r="I310" s="70"/>
      <c r="J310" s="70"/>
      <c r="K310" s="34" t="s">
        <v>65</v>
      </c>
      <c r="L310" s="77">
        <v>414</v>
      </c>
      <c r="M310" s="77"/>
      <c r="N310" s="72"/>
      <c r="O310" s="79" t="s">
        <v>495</v>
      </c>
      <c r="P310" s="81">
        <v>43690.98502314815</v>
      </c>
      <c r="Q310" s="79" t="s">
        <v>720</v>
      </c>
      <c r="R310" s="84" t="s">
        <v>822</v>
      </c>
      <c r="S310" s="79" t="s">
        <v>827</v>
      </c>
      <c r="T310" s="79" t="s">
        <v>893</v>
      </c>
      <c r="U310" s="79"/>
      <c r="V310" s="84" t="s">
        <v>1281</v>
      </c>
      <c r="W310" s="81">
        <v>43690.98502314815</v>
      </c>
      <c r="X310" s="84" t="s">
        <v>1592</v>
      </c>
      <c r="Y310" s="79"/>
      <c r="Z310" s="79"/>
      <c r="AA310" s="82" t="s">
        <v>1913</v>
      </c>
      <c r="AB310" s="79"/>
      <c r="AC310" s="79" t="b">
        <v>0</v>
      </c>
      <c r="AD310" s="79">
        <v>0</v>
      </c>
      <c r="AE310" s="82" t="s">
        <v>1938</v>
      </c>
      <c r="AF310" s="79" t="b">
        <v>0</v>
      </c>
      <c r="AG310" s="79" t="s">
        <v>1948</v>
      </c>
      <c r="AH310" s="79"/>
      <c r="AI310" s="82" t="s">
        <v>1938</v>
      </c>
      <c r="AJ310" s="79" t="b">
        <v>0</v>
      </c>
      <c r="AK310" s="79">
        <v>1</v>
      </c>
      <c r="AL310" s="82" t="s">
        <v>1912</v>
      </c>
      <c r="AM310" s="79" t="s">
        <v>1959</v>
      </c>
      <c r="AN310" s="79" t="b">
        <v>0</v>
      </c>
      <c r="AO310" s="82" t="s">
        <v>1912</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6</v>
      </c>
      <c r="BC310" s="78" t="str">
        <f>REPLACE(INDEX(GroupVertices[Group],MATCH(Edges25[[#This Row],[Vertex 2]],GroupVertices[Vertex],0)),1,1,"")</f>
        <v>6</v>
      </c>
      <c r="BD310" s="48">
        <v>0</v>
      </c>
      <c r="BE310" s="49">
        <v>0</v>
      </c>
      <c r="BF310" s="48">
        <v>1</v>
      </c>
      <c r="BG310" s="49">
        <v>4.761904761904762</v>
      </c>
      <c r="BH310" s="48">
        <v>0</v>
      </c>
      <c r="BI310" s="49">
        <v>0</v>
      </c>
      <c r="BJ310" s="48">
        <v>20</v>
      </c>
      <c r="BK310" s="49">
        <v>95.23809523809524</v>
      </c>
      <c r="BL310" s="48">
        <v>21</v>
      </c>
    </row>
    <row r="311" spans="1:64" ht="15">
      <c r="A311" s="64" t="s">
        <v>404</v>
      </c>
      <c r="B311" s="64" t="s">
        <v>404</v>
      </c>
      <c r="C311" s="65"/>
      <c r="D311" s="66"/>
      <c r="E311" s="67"/>
      <c r="F311" s="68"/>
      <c r="G311" s="65"/>
      <c r="H311" s="69"/>
      <c r="I311" s="70"/>
      <c r="J311" s="70"/>
      <c r="K311" s="34" t="s">
        <v>65</v>
      </c>
      <c r="L311" s="77">
        <v>415</v>
      </c>
      <c r="M311" s="77"/>
      <c r="N311" s="72"/>
      <c r="O311" s="79" t="s">
        <v>176</v>
      </c>
      <c r="P311" s="81">
        <v>43690.479525462964</v>
      </c>
      <c r="Q311" s="79" t="s">
        <v>721</v>
      </c>
      <c r="R311" s="79"/>
      <c r="S311" s="79"/>
      <c r="T311" s="79" t="s">
        <v>996</v>
      </c>
      <c r="U311" s="84" t="s">
        <v>1112</v>
      </c>
      <c r="V311" s="84" t="s">
        <v>1112</v>
      </c>
      <c r="W311" s="81">
        <v>43690.479525462964</v>
      </c>
      <c r="X311" s="84" t="s">
        <v>1593</v>
      </c>
      <c r="Y311" s="79"/>
      <c r="Z311" s="79"/>
      <c r="AA311" s="82" t="s">
        <v>1914</v>
      </c>
      <c r="AB311" s="79"/>
      <c r="AC311" s="79" t="b">
        <v>0</v>
      </c>
      <c r="AD311" s="79">
        <v>1</v>
      </c>
      <c r="AE311" s="82" t="s">
        <v>1938</v>
      </c>
      <c r="AF311" s="79" t="b">
        <v>0</v>
      </c>
      <c r="AG311" s="79" t="s">
        <v>1948</v>
      </c>
      <c r="AH311" s="79"/>
      <c r="AI311" s="82" t="s">
        <v>1938</v>
      </c>
      <c r="AJ311" s="79" t="b">
        <v>0</v>
      </c>
      <c r="AK311" s="79">
        <v>0</v>
      </c>
      <c r="AL311" s="82" t="s">
        <v>1938</v>
      </c>
      <c r="AM311" s="79" t="s">
        <v>1962</v>
      </c>
      <c r="AN311" s="79" t="b">
        <v>0</v>
      </c>
      <c r="AO311" s="82" t="s">
        <v>1914</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1</v>
      </c>
      <c r="BC311" s="78" t="str">
        <f>REPLACE(INDEX(GroupVertices[Group],MATCH(Edges25[[#This Row],[Vertex 2]],GroupVertices[Vertex],0)),1,1,"")</f>
        <v>1</v>
      </c>
      <c r="BD311" s="48">
        <v>0</v>
      </c>
      <c r="BE311" s="49">
        <v>0</v>
      </c>
      <c r="BF311" s="48">
        <v>1</v>
      </c>
      <c r="BG311" s="49">
        <v>3.3333333333333335</v>
      </c>
      <c r="BH311" s="48">
        <v>0</v>
      </c>
      <c r="BI311" s="49">
        <v>0</v>
      </c>
      <c r="BJ311" s="48">
        <v>29</v>
      </c>
      <c r="BK311" s="49">
        <v>96.66666666666667</v>
      </c>
      <c r="BL311" s="48">
        <v>30</v>
      </c>
    </row>
    <row r="312" spans="1:64" ht="15">
      <c r="A312" s="64" t="s">
        <v>417</v>
      </c>
      <c r="B312" s="64" t="s">
        <v>404</v>
      </c>
      <c r="C312" s="65"/>
      <c r="D312" s="66"/>
      <c r="E312" s="67"/>
      <c r="F312" s="68"/>
      <c r="G312" s="65"/>
      <c r="H312" s="69"/>
      <c r="I312" s="70"/>
      <c r="J312" s="70"/>
      <c r="K312" s="34" t="s">
        <v>65</v>
      </c>
      <c r="L312" s="77">
        <v>416</v>
      </c>
      <c r="M312" s="77"/>
      <c r="N312" s="72"/>
      <c r="O312" s="79" t="s">
        <v>495</v>
      </c>
      <c r="P312" s="81">
        <v>43690.985185185185</v>
      </c>
      <c r="Q312" s="79" t="s">
        <v>692</v>
      </c>
      <c r="R312" s="79"/>
      <c r="S312" s="79"/>
      <c r="T312" s="79"/>
      <c r="U312" s="79"/>
      <c r="V312" s="84" t="s">
        <v>1281</v>
      </c>
      <c r="W312" s="81">
        <v>43690.985185185185</v>
      </c>
      <c r="X312" s="84" t="s">
        <v>1594</v>
      </c>
      <c r="Y312" s="79"/>
      <c r="Z312" s="79"/>
      <c r="AA312" s="82" t="s">
        <v>1915</v>
      </c>
      <c r="AB312" s="79"/>
      <c r="AC312" s="79" t="b">
        <v>0</v>
      </c>
      <c r="AD312" s="79">
        <v>0</v>
      </c>
      <c r="AE312" s="82" t="s">
        <v>1938</v>
      </c>
      <c r="AF312" s="79" t="b">
        <v>0</v>
      </c>
      <c r="AG312" s="79" t="s">
        <v>1948</v>
      </c>
      <c r="AH312" s="79"/>
      <c r="AI312" s="82" t="s">
        <v>1938</v>
      </c>
      <c r="AJ312" s="79" t="b">
        <v>0</v>
      </c>
      <c r="AK312" s="79">
        <v>2</v>
      </c>
      <c r="AL312" s="82" t="s">
        <v>1914</v>
      </c>
      <c r="AM312" s="79" t="s">
        <v>1959</v>
      </c>
      <c r="AN312" s="79" t="b">
        <v>0</v>
      </c>
      <c r="AO312" s="82" t="s">
        <v>1914</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6</v>
      </c>
      <c r="BC312" s="78" t="str">
        <f>REPLACE(INDEX(GroupVertices[Group],MATCH(Edges25[[#This Row],[Vertex 2]],GroupVertices[Vertex],0)),1,1,"")</f>
        <v>1</v>
      </c>
      <c r="BD312" s="48">
        <v>0</v>
      </c>
      <c r="BE312" s="49">
        <v>0</v>
      </c>
      <c r="BF312" s="48">
        <v>1</v>
      </c>
      <c r="BG312" s="49">
        <v>3.8461538461538463</v>
      </c>
      <c r="BH312" s="48">
        <v>0</v>
      </c>
      <c r="BI312" s="49">
        <v>0</v>
      </c>
      <c r="BJ312" s="48">
        <v>25</v>
      </c>
      <c r="BK312" s="49">
        <v>96.15384615384616</v>
      </c>
      <c r="BL312" s="48">
        <v>26</v>
      </c>
    </row>
    <row r="313" spans="1:64" ht="15">
      <c r="A313" s="64" t="s">
        <v>419</v>
      </c>
      <c r="B313" s="64" t="s">
        <v>419</v>
      </c>
      <c r="C313" s="65"/>
      <c r="D313" s="66"/>
      <c r="E313" s="67"/>
      <c r="F313" s="68"/>
      <c r="G313" s="65"/>
      <c r="H313" s="69"/>
      <c r="I313" s="70"/>
      <c r="J313" s="70"/>
      <c r="K313" s="34" t="s">
        <v>65</v>
      </c>
      <c r="L313" s="77">
        <v>417</v>
      </c>
      <c r="M313" s="77"/>
      <c r="N313" s="72"/>
      <c r="O313" s="79" t="s">
        <v>176</v>
      </c>
      <c r="P313" s="81">
        <v>43689.76111111111</v>
      </c>
      <c r="Q313" s="79" t="s">
        <v>722</v>
      </c>
      <c r="R313" s="84" t="s">
        <v>823</v>
      </c>
      <c r="S313" s="79" t="s">
        <v>884</v>
      </c>
      <c r="T313" s="79" t="s">
        <v>1017</v>
      </c>
      <c r="U313" s="79"/>
      <c r="V313" s="84" t="s">
        <v>1283</v>
      </c>
      <c r="W313" s="81">
        <v>43689.76111111111</v>
      </c>
      <c r="X313" s="84" t="s">
        <v>1595</v>
      </c>
      <c r="Y313" s="79"/>
      <c r="Z313" s="79"/>
      <c r="AA313" s="82" t="s">
        <v>1916</v>
      </c>
      <c r="AB313" s="79"/>
      <c r="AC313" s="79" t="b">
        <v>0</v>
      </c>
      <c r="AD313" s="79">
        <v>1</v>
      </c>
      <c r="AE313" s="82" t="s">
        <v>1938</v>
      </c>
      <c r="AF313" s="79" t="b">
        <v>0</v>
      </c>
      <c r="AG313" s="79" t="s">
        <v>1948</v>
      </c>
      <c r="AH313" s="79"/>
      <c r="AI313" s="82" t="s">
        <v>1938</v>
      </c>
      <c r="AJ313" s="79" t="b">
        <v>0</v>
      </c>
      <c r="AK313" s="79">
        <v>0</v>
      </c>
      <c r="AL313" s="82" t="s">
        <v>1938</v>
      </c>
      <c r="AM313" s="79" t="s">
        <v>1983</v>
      </c>
      <c r="AN313" s="79" t="b">
        <v>0</v>
      </c>
      <c r="AO313" s="82" t="s">
        <v>1916</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6</v>
      </c>
      <c r="BC313" s="78" t="str">
        <f>REPLACE(INDEX(GroupVertices[Group],MATCH(Edges25[[#This Row],[Vertex 2]],GroupVertices[Vertex],0)),1,1,"")</f>
        <v>6</v>
      </c>
      <c r="BD313" s="48">
        <v>0</v>
      </c>
      <c r="BE313" s="49">
        <v>0</v>
      </c>
      <c r="BF313" s="48">
        <v>2</v>
      </c>
      <c r="BG313" s="49">
        <v>8</v>
      </c>
      <c r="BH313" s="48">
        <v>0</v>
      </c>
      <c r="BI313" s="49">
        <v>0</v>
      </c>
      <c r="BJ313" s="48">
        <v>23</v>
      </c>
      <c r="BK313" s="49">
        <v>92</v>
      </c>
      <c r="BL313" s="48">
        <v>25</v>
      </c>
    </row>
    <row r="314" spans="1:64" ht="15">
      <c r="A314" s="64" t="s">
        <v>417</v>
      </c>
      <c r="B314" s="64" t="s">
        <v>419</v>
      </c>
      <c r="C314" s="65"/>
      <c r="D314" s="66"/>
      <c r="E314" s="67"/>
      <c r="F314" s="68"/>
      <c r="G314" s="65"/>
      <c r="H314" s="69"/>
      <c r="I314" s="70"/>
      <c r="J314" s="70"/>
      <c r="K314" s="34" t="s">
        <v>65</v>
      </c>
      <c r="L314" s="77">
        <v>418</v>
      </c>
      <c r="M314" s="77"/>
      <c r="N314" s="72"/>
      <c r="O314" s="79" t="s">
        <v>495</v>
      </c>
      <c r="P314" s="81">
        <v>43690.98725694444</v>
      </c>
      <c r="Q314" s="79" t="s">
        <v>723</v>
      </c>
      <c r="R314" s="79"/>
      <c r="S314" s="79"/>
      <c r="T314" s="79" t="s">
        <v>1018</v>
      </c>
      <c r="U314" s="79"/>
      <c r="V314" s="84" t="s">
        <v>1281</v>
      </c>
      <c r="W314" s="81">
        <v>43690.98725694444</v>
      </c>
      <c r="X314" s="84" t="s">
        <v>1596</v>
      </c>
      <c r="Y314" s="79"/>
      <c r="Z314" s="79"/>
      <c r="AA314" s="82" t="s">
        <v>1917</v>
      </c>
      <c r="AB314" s="79"/>
      <c r="AC314" s="79" t="b">
        <v>0</v>
      </c>
      <c r="AD314" s="79">
        <v>0</v>
      </c>
      <c r="AE314" s="82" t="s">
        <v>1938</v>
      </c>
      <c r="AF314" s="79" t="b">
        <v>0</v>
      </c>
      <c r="AG314" s="79" t="s">
        <v>1948</v>
      </c>
      <c r="AH314" s="79"/>
      <c r="AI314" s="82" t="s">
        <v>1938</v>
      </c>
      <c r="AJ314" s="79" t="b">
        <v>0</v>
      </c>
      <c r="AK314" s="79">
        <v>1</v>
      </c>
      <c r="AL314" s="82" t="s">
        <v>1916</v>
      </c>
      <c r="AM314" s="79" t="s">
        <v>1959</v>
      </c>
      <c r="AN314" s="79" t="b">
        <v>0</v>
      </c>
      <c r="AO314" s="82" t="s">
        <v>1916</v>
      </c>
      <c r="AP314" s="79" t="s">
        <v>176</v>
      </c>
      <c r="AQ314" s="79">
        <v>0</v>
      </c>
      <c r="AR314" s="79">
        <v>0</v>
      </c>
      <c r="AS314" s="79"/>
      <c r="AT314" s="79"/>
      <c r="AU314" s="79"/>
      <c r="AV314" s="79"/>
      <c r="AW314" s="79"/>
      <c r="AX314" s="79"/>
      <c r="AY314" s="79"/>
      <c r="AZ314" s="79"/>
      <c r="BA314">
        <v>1</v>
      </c>
      <c r="BB314" s="78" t="str">
        <f>REPLACE(INDEX(GroupVertices[Group],MATCH(Edges25[[#This Row],[Vertex 1]],GroupVertices[Vertex],0)),1,1,"")</f>
        <v>6</v>
      </c>
      <c r="BC314" s="78" t="str">
        <f>REPLACE(INDEX(GroupVertices[Group],MATCH(Edges25[[#This Row],[Vertex 2]],GroupVertices[Vertex],0)),1,1,"")</f>
        <v>6</v>
      </c>
      <c r="BD314" s="48">
        <v>0</v>
      </c>
      <c r="BE314" s="49">
        <v>0</v>
      </c>
      <c r="BF314" s="48">
        <v>2</v>
      </c>
      <c r="BG314" s="49">
        <v>11.764705882352942</v>
      </c>
      <c r="BH314" s="48">
        <v>0</v>
      </c>
      <c r="BI314" s="49">
        <v>0</v>
      </c>
      <c r="BJ314" s="48">
        <v>15</v>
      </c>
      <c r="BK314" s="49">
        <v>88.23529411764706</v>
      </c>
      <c r="BL314" s="48">
        <v>17</v>
      </c>
    </row>
    <row r="315" spans="1:64" ht="15">
      <c r="A315" s="64" t="s">
        <v>417</v>
      </c>
      <c r="B315" s="64" t="s">
        <v>417</v>
      </c>
      <c r="C315" s="65"/>
      <c r="D315" s="66"/>
      <c r="E315" s="67"/>
      <c r="F315" s="68"/>
      <c r="G315" s="65"/>
      <c r="H315" s="69"/>
      <c r="I315" s="70"/>
      <c r="J315" s="70"/>
      <c r="K315" s="34" t="s">
        <v>65</v>
      </c>
      <c r="L315" s="77">
        <v>419</v>
      </c>
      <c r="M315" s="77"/>
      <c r="N315" s="72"/>
      <c r="O315" s="79" t="s">
        <v>176</v>
      </c>
      <c r="P315" s="81">
        <v>43678.48127314815</v>
      </c>
      <c r="Q315" s="79" t="s">
        <v>724</v>
      </c>
      <c r="R315" s="84" t="s">
        <v>795</v>
      </c>
      <c r="S315" s="79" t="s">
        <v>828</v>
      </c>
      <c r="T315" s="79" t="s">
        <v>1019</v>
      </c>
      <c r="U315" s="79"/>
      <c r="V315" s="84" t="s">
        <v>1281</v>
      </c>
      <c r="W315" s="81">
        <v>43678.48127314815</v>
      </c>
      <c r="X315" s="84" t="s">
        <v>1597</v>
      </c>
      <c r="Y315" s="79"/>
      <c r="Z315" s="79"/>
      <c r="AA315" s="82" t="s">
        <v>1918</v>
      </c>
      <c r="AB315" s="79"/>
      <c r="AC315" s="79" t="b">
        <v>0</v>
      </c>
      <c r="AD315" s="79">
        <v>1</v>
      </c>
      <c r="AE315" s="82" t="s">
        <v>1938</v>
      </c>
      <c r="AF315" s="79" t="b">
        <v>0</v>
      </c>
      <c r="AG315" s="79" t="s">
        <v>1948</v>
      </c>
      <c r="AH315" s="79"/>
      <c r="AI315" s="82" t="s">
        <v>1938</v>
      </c>
      <c r="AJ315" s="79" t="b">
        <v>0</v>
      </c>
      <c r="AK315" s="79">
        <v>1</v>
      </c>
      <c r="AL315" s="82" t="s">
        <v>1938</v>
      </c>
      <c r="AM315" s="79" t="s">
        <v>1959</v>
      </c>
      <c r="AN315" s="79" t="b">
        <v>0</v>
      </c>
      <c r="AO315" s="82" t="s">
        <v>1918</v>
      </c>
      <c r="AP315" s="79" t="s">
        <v>176</v>
      </c>
      <c r="AQ315" s="79">
        <v>0</v>
      </c>
      <c r="AR315" s="79">
        <v>0</v>
      </c>
      <c r="AS315" s="79"/>
      <c r="AT315" s="79"/>
      <c r="AU315" s="79"/>
      <c r="AV315" s="79"/>
      <c r="AW315" s="79"/>
      <c r="AX315" s="79"/>
      <c r="AY315" s="79"/>
      <c r="AZ315" s="79"/>
      <c r="BA315">
        <v>7</v>
      </c>
      <c r="BB315" s="78" t="str">
        <f>REPLACE(INDEX(GroupVertices[Group],MATCH(Edges25[[#This Row],[Vertex 1]],GroupVertices[Vertex],0)),1,1,"")</f>
        <v>6</v>
      </c>
      <c r="BC315" s="78" t="str">
        <f>REPLACE(INDEX(GroupVertices[Group],MATCH(Edges25[[#This Row],[Vertex 2]],GroupVertices[Vertex],0)),1,1,"")</f>
        <v>6</v>
      </c>
      <c r="BD315" s="48">
        <v>0</v>
      </c>
      <c r="BE315" s="49">
        <v>0</v>
      </c>
      <c r="BF315" s="48">
        <v>0</v>
      </c>
      <c r="BG315" s="49">
        <v>0</v>
      </c>
      <c r="BH315" s="48">
        <v>0</v>
      </c>
      <c r="BI315" s="49">
        <v>0</v>
      </c>
      <c r="BJ315" s="48">
        <v>22</v>
      </c>
      <c r="BK315" s="49">
        <v>100</v>
      </c>
      <c r="BL315" s="48">
        <v>22</v>
      </c>
    </row>
    <row r="316" spans="1:64" ht="15">
      <c r="A316" s="64" t="s">
        <v>417</v>
      </c>
      <c r="B316" s="64" t="s">
        <v>417</v>
      </c>
      <c r="C316" s="65"/>
      <c r="D316" s="66"/>
      <c r="E316" s="67"/>
      <c r="F316" s="68"/>
      <c r="G316" s="65"/>
      <c r="H316" s="69"/>
      <c r="I316" s="70"/>
      <c r="J316" s="70"/>
      <c r="K316" s="34" t="s">
        <v>65</v>
      </c>
      <c r="L316" s="77">
        <v>420</v>
      </c>
      <c r="M316" s="77"/>
      <c r="N316" s="72"/>
      <c r="O316" s="79" t="s">
        <v>176</v>
      </c>
      <c r="P316" s="81">
        <v>43682.46548611111</v>
      </c>
      <c r="Q316" s="79" t="s">
        <v>725</v>
      </c>
      <c r="R316" s="84" t="s">
        <v>793</v>
      </c>
      <c r="S316" s="79" t="s">
        <v>871</v>
      </c>
      <c r="T316" s="79" t="s">
        <v>904</v>
      </c>
      <c r="U316" s="79"/>
      <c r="V316" s="84" t="s">
        <v>1281</v>
      </c>
      <c r="W316" s="81">
        <v>43682.46548611111</v>
      </c>
      <c r="X316" s="84" t="s">
        <v>1598</v>
      </c>
      <c r="Y316" s="79"/>
      <c r="Z316" s="79"/>
      <c r="AA316" s="82" t="s">
        <v>1919</v>
      </c>
      <c r="AB316" s="79"/>
      <c r="AC316" s="79" t="b">
        <v>0</v>
      </c>
      <c r="AD316" s="79">
        <v>0</v>
      </c>
      <c r="AE316" s="82" t="s">
        <v>1938</v>
      </c>
      <c r="AF316" s="79" t="b">
        <v>0</v>
      </c>
      <c r="AG316" s="79" t="s">
        <v>1948</v>
      </c>
      <c r="AH316" s="79"/>
      <c r="AI316" s="82" t="s">
        <v>1938</v>
      </c>
      <c r="AJ316" s="79" t="b">
        <v>0</v>
      </c>
      <c r="AK316" s="79">
        <v>0</v>
      </c>
      <c r="AL316" s="82" t="s">
        <v>1938</v>
      </c>
      <c r="AM316" s="79" t="s">
        <v>1959</v>
      </c>
      <c r="AN316" s="79" t="b">
        <v>0</v>
      </c>
      <c r="AO316" s="82" t="s">
        <v>1919</v>
      </c>
      <c r="AP316" s="79" t="s">
        <v>176</v>
      </c>
      <c r="AQ316" s="79">
        <v>0</v>
      </c>
      <c r="AR316" s="79">
        <v>0</v>
      </c>
      <c r="AS316" s="79"/>
      <c r="AT316" s="79"/>
      <c r="AU316" s="79"/>
      <c r="AV316" s="79"/>
      <c r="AW316" s="79"/>
      <c r="AX316" s="79"/>
      <c r="AY316" s="79"/>
      <c r="AZ316" s="79"/>
      <c r="BA316">
        <v>7</v>
      </c>
      <c r="BB316" s="78" t="str">
        <f>REPLACE(INDEX(GroupVertices[Group],MATCH(Edges25[[#This Row],[Vertex 1]],GroupVertices[Vertex],0)),1,1,"")</f>
        <v>6</v>
      </c>
      <c r="BC316" s="78" t="str">
        <f>REPLACE(INDEX(GroupVertices[Group],MATCH(Edges25[[#This Row],[Vertex 2]],GroupVertices[Vertex],0)),1,1,"")</f>
        <v>6</v>
      </c>
      <c r="BD316" s="48">
        <v>1</v>
      </c>
      <c r="BE316" s="49">
        <v>5.2631578947368425</v>
      </c>
      <c r="BF316" s="48">
        <v>0</v>
      </c>
      <c r="BG316" s="49">
        <v>0</v>
      </c>
      <c r="BH316" s="48">
        <v>0</v>
      </c>
      <c r="BI316" s="49">
        <v>0</v>
      </c>
      <c r="BJ316" s="48">
        <v>18</v>
      </c>
      <c r="BK316" s="49">
        <v>94.73684210526316</v>
      </c>
      <c r="BL316" s="48">
        <v>19</v>
      </c>
    </row>
    <row r="317" spans="1:64" ht="15">
      <c r="A317" s="64" t="s">
        <v>417</v>
      </c>
      <c r="B317" s="64" t="s">
        <v>417</v>
      </c>
      <c r="C317" s="65"/>
      <c r="D317" s="66"/>
      <c r="E317" s="67"/>
      <c r="F317" s="68"/>
      <c r="G317" s="65"/>
      <c r="H317" s="69"/>
      <c r="I317" s="70"/>
      <c r="J317" s="70"/>
      <c r="K317" s="34" t="s">
        <v>65</v>
      </c>
      <c r="L317" s="77">
        <v>421</v>
      </c>
      <c r="M317" s="77"/>
      <c r="N317" s="72"/>
      <c r="O317" s="79" t="s">
        <v>176</v>
      </c>
      <c r="P317" s="81">
        <v>43688.6215625</v>
      </c>
      <c r="Q317" s="79" t="s">
        <v>726</v>
      </c>
      <c r="R317" s="84" t="s">
        <v>793</v>
      </c>
      <c r="S317" s="79" t="s">
        <v>871</v>
      </c>
      <c r="T317" s="79" t="s">
        <v>1020</v>
      </c>
      <c r="U317" s="79"/>
      <c r="V317" s="84" t="s">
        <v>1281</v>
      </c>
      <c r="W317" s="81">
        <v>43688.6215625</v>
      </c>
      <c r="X317" s="84" t="s">
        <v>1599</v>
      </c>
      <c r="Y317" s="79"/>
      <c r="Z317" s="79"/>
      <c r="AA317" s="82" t="s">
        <v>1920</v>
      </c>
      <c r="AB317" s="79"/>
      <c r="AC317" s="79" t="b">
        <v>0</v>
      </c>
      <c r="AD317" s="79">
        <v>0</v>
      </c>
      <c r="AE317" s="82" t="s">
        <v>1938</v>
      </c>
      <c r="AF317" s="79" t="b">
        <v>0</v>
      </c>
      <c r="AG317" s="79" t="s">
        <v>1948</v>
      </c>
      <c r="AH317" s="79"/>
      <c r="AI317" s="82" t="s">
        <v>1938</v>
      </c>
      <c r="AJ317" s="79" t="b">
        <v>0</v>
      </c>
      <c r="AK317" s="79">
        <v>0</v>
      </c>
      <c r="AL317" s="82" t="s">
        <v>1938</v>
      </c>
      <c r="AM317" s="79" t="s">
        <v>1959</v>
      </c>
      <c r="AN317" s="79" t="b">
        <v>0</v>
      </c>
      <c r="AO317" s="82" t="s">
        <v>1920</v>
      </c>
      <c r="AP317" s="79" t="s">
        <v>176</v>
      </c>
      <c r="AQ317" s="79">
        <v>0</v>
      </c>
      <c r="AR317" s="79">
        <v>0</v>
      </c>
      <c r="AS317" s="79"/>
      <c r="AT317" s="79"/>
      <c r="AU317" s="79"/>
      <c r="AV317" s="79"/>
      <c r="AW317" s="79"/>
      <c r="AX317" s="79"/>
      <c r="AY317" s="79"/>
      <c r="AZ317" s="79"/>
      <c r="BA317">
        <v>7</v>
      </c>
      <c r="BB317" s="78" t="str">
        <f>REPLACE(INDEX(GroupVertices[Group],MATCH(Edges25[[#This Row],[Vertex 1]],GroupVertices[Vertex],0)),1,1,"")</f>
        <v>6</v>
      </c>
      <c r="BC317" s="78" t="str">
        <f>REPLACE(INDEX(GroupVertices[Group],MATCH(Edges25[[#This Row],[Vertex 2]],GroupVertices[Vertex],0)),1,1,"")</f>
        <v>6</v>
      </c>
      <c r="BD317" s="48">
        <v>1</v>
      </c>
      <c r="BE317" s="49">
        <v>4.761904761904762</v>
      </c>
      <c r="BF317" s="48">
        <v>0</v>
      </c>
      <c r="BG317" s="49">
        <v>0</v>
      </c>
      <c r="BH317" s="48">
        <v>0</v>
      </c>
      <c r="BI317" s="49">
        <v>0</v>
      </c>
      <c r="BJ317" s="48">
        <v>20</v>
      </c>
      <c r="BK317" s="49">
        <v>95.23809523809524</v>
      </c>
      <c r="BL317" s="48">
        <v>21</v>
      </c>
    </row>
    <row r="318" spans="1:64" ht="15">
      <c r="A318" s="64" t="s">
        <v>417</v>
      </c>
      <c r="B318" s="64" t="s">
        <v>417</v>
      </c>
      <c r="C318" s="65"/>
      <c r="D318" s="66"/>
      <c r="E318" s="67"/>
      <c r="F318" s="68"/>
      <c r="G318" s="65"/>
      <c r="H318" s="69"/>
      <c r="I318" s="70"/>
      <c r="J318" s="70"/>
      <c r="K318" s="34" t="s">
        <v>65</v>
      </c>
      <c r="L318" s="77">
        <v>422</v>
      </c>
      <c r="M318" s="77"/>
      <c r="N318" s="72"/>
      <c r="O318" s="79" t="s">
        <v>176</v>
      </c>
      <c r="P318" s="81">
        <v>43689.834965277776</v>
      </c>
      <c r="Q318" s="79" t="s">
        <v>727</v>
      </c>
      <c r="R318" s="84" t="s">
        <v>793</v>
      </c>
      <c r="S318" s="79" t="s">
        <v>871</v>
      </c>
      <c r="T318" s="79" t="s">
        <v>1021</v>
      </c>
      <c r="U318" s="79"/>
      <c r="V318" s="84" t="s">
        <v>1281</v>
      </c>
      <c r="W318" s="81">
        <v>43689.834965277776</v>
      </c>
      <c r="X318" s="84" t="s">
        <v>1600</v>
      </c>
      <c r="Y318" s="79"/>
      <c r="Z318" s="79"/>
      <c r="AA318" s="82" t="s">
        <v>1921</v>
      </c>
      <c r="AB318" s="79"/>
      <c r="AC318" s="79" t="b">
        <v>0</v>
      </c>
      <c r="AD318" s="79">
        <v>1</v>
      </c>
      <c r="AE318" s="82" t="s">
        <v>1938</v>
      </c>
      <c r="AF318" s="79" t="b">
        <v>0</v>
      </c>
      <c r="AG318" s="79" t="s">
        <v>1948</v>
      </c>
      <c r="AH318" s="79"/>
      <c r="AI318" s="82" t="s">
        <v>1938</v>
      </c>
      <c r="AJ318" s="79" t="b">
        <v>0</v>
      </c>
      <c r="AK318" s="79">
        <v>2</v>
      </c>
      <c r="AL318" s="82" t="s">
        <v>1938</v>
      </c>
      <c r="AM318" s="79" t="s">
        <v>1959</v>
      </c>
      <c r="AN318" s="79" t="b">
        <v>0</v>
      </c>
      <c r="AO318" s="82" t="s">
        <v>1921</v>
      </c>
      <c r="AP318" s="79" t="s">
        <v>176</v>
      </c>
      <c r="AQ318" s="79">
        <v>0</v>
      </c>
      <c r="AR318" s="79">
        <v>0</v>
      </c>
      <c r="AS318" s="79"/>
      <c r="AT318" s="79"/>
      <c r="AU318" s="79"/>
      <c r="AV318" s="79"/>
      <c r="AW318" s="79"/>
      <c r="AX318" s="79"/>
      <c r="AY318" s="79"/>
      <c r="AZ318" s="79"/>
      <c r="BA318">
        <v>7</v>
      </c>
      <c r="BB318" s="78" t="str">
        <f>REPLACE(INDEX(GroupVertices[Group],MATCH(Edges25[[#This Row],[Vertex 1]],GroupVertices[Vertex],0)),1,1,"")</f>
        <v>6</v>
      </c>
      <c r="BC318" s="78" t="str">
        <f>REPLACE(INDEX(GroupVertices[Group],MATCH(Edges25[[#This Row],[Vertex 2]],GroupVertices[Vertex],0)),1,1,"")</f>
        <v>6</v>
      </c>
      <c r="BD318" s="48">
        <v>1</v>
      </c>
      <c r="BE318" s="49">
        <v>5</v>
      </c>
      <c r="BF318" s="48">
        <v>0</v>
      </c>
      <c r="BG318" s="49">
        <v>0</v>
      </c>
      <c r="BH318" s="48">
        <v>0</v>
      </c>
      <c r="BI318" s="49">
        <v>0</v>
      </c>
      <c r="BJ318" s="48">
        <v>19</v>
      </c>
      <c r="BK318" s="49">
        <v>95</v>
      </c>
      <c r="BL318" s="48">
        <v>20</v>
      </c>
    </row>
    <row r="319" spans="1:64" ht="15">
      <c r="A319" s="64" t="s">
        <v>417</v>
      </c>
      <c r="B319" s="64" t="s">
        <v>417</v>
      </c>
      <c r="C319" s="65"/>
      <c r="D319" s="66"/>
      <c r="E319" s="67"/>
      <c r="F319" s="68"/>
      <c r="G319" s="65"/>
      <c r="H319" s="69"/>
      <c r="I319" s="70"/>
      <c r="J319" s="70"/>
      <c r="K319" s="34" t="s">
        <v>65</v>
      </c>
      <c r="L319" s="77">
        <v>423</v>
      </c>
      <c r="M319" s="77"/>
      <c r="N319" s="72"/>
      <c r="O319" s="79" t="s">
        <v>176</v>
      </c>
      <c r="P319" s="81">
        <v>43690.98403935185</v>
      </c>
      <c r="Q319" s="79" t="s">
        <v>728</v>
      </c>
      <c r="R319" s="84" t="s">
        <v>793</v>
      </c>
      <c r="S319" s="79" t="s">
        <v>871</v>
      </c>
      <c r="T319" s="79" t="s">
        <v>1022</v>
      </c>
      <c r="U319" s="79"/>
      <c r="V319" s="84" t="s">
        <v>1281</v>
      </c>
      <c r="W319" s="81">
        <v>43690.98403935185</v>
      </c>
      <c r="X319" s="84" t="s">
        <v>1601</v>
      </c>
      <c r="Y319" s="79"/>
      <c r="Z319" s="79"/>
      <c r="AA319" s="82" t="s">
        <v>1922</v>
      </c>
      <c r="AB319" s="79"/>
      <c r="AC319" s="79" t="b">
        <v>0</v>
      </c>
      <c r="AD319" s="79">
        <v>0</v>
      </c>
      <c r="AE319" s="82" t="s">
        <v>1938</v>
      </c>
      <c r="AF319" s="79" t="b">
        <v>0</v>
      </c>
      <c r="AG319" s="79" t="s">
        <v>1948</v>
      </c>
      <c r="AH319" s="79"/>
      <c r="AI319" s="82" t="s">
        <v>1938</v>
      </c>
      <c r="AJ319" s="79" t="b">
        <v>0</v>
      </c>
      <c r="AK319" s="79">
        <v>1</v>
      </c>
      <c r="AL319" s="82" t="s">
        <v>1938</v>
      </c>
      <c r="AM319" s="79" t="s">
        <v>1959</v>
      </c>
      <c r="AN319" s="79" t="b">
        <v>0</v>
      </c>
      <c r="AO319" s="82" t="s">
        <v>1922</v>
      </c>
      <c r="AP319" s="79" t="s">
        <v>176</v>
      </c>
      <c r="AQ319" s="79">
        <v>0</v>
      </c>
      <c r="AR319" s="79">
        <v>0</v>
      </c>
      <c r="AS319" s="79"/>
      <c r="AT319" s="79"/>
      <c r="AU319" s="79"/>
      <c r="AV319" s="79"/>
      <c r="AW319" s="79"/>
      <c r="AX319" s="79"/>
      <c r="AY319" s="79"/>
      <c r="AZ319" s="79"/>
      <c r="BA319">
        <v>7</v>
      </c>
      <c r="BB319" s="78" t="str">
        <f>REPLACE(INDEX(GroupVertices[Group],MATCH(Edges25[[#This Row],[Vertex 1]],GroupVertices[Vertex],0)),1,1,"")</f>
        <v>6</v>
      </c>
      <c r="BC319" s="78" t="str">
        <f>REPLACE(INDEX(GroupVertices[Group],MATCH(Edges25[[#This Row],[Vertex 2]],GroupVertices[Vertex],0)),1,1,"")</f>
        <v>6</v>
      </c>
      <c r="BD319" s="48">
        <v>1</v>
      </c>
      <c r="BE319" s="49">
        <v>4.761904761904762</v>
      </c>
      <c r="BF319" s="48">
        <v>0</v>
      </c>
      <c r="BG319" s="49">
        <v>0</v>
      </c>
      <c r="BH319" s="48">
        <v>0</v>
      </c>
      <c r="BI319" s="49">
        <v>0</v>
      </c>
      <c r="BJ319" s="48">
        <v>20</v>
      </c>
      <c r="BK319" s="49">
        <v>95.23809523809524</v>
      </c>
      <c r="BL319" s="48">
        <v>21</v>
      </c>
    </row>
    <row r="320" spans="1:64" ht="15">
      <c r="A320" s="64" t="s">
        <v>417</v>
      </c>
      <c r="B320" s="64" t="s">
        <v>417</v>
      </c>
      <c r="C320" s="65"/>
      <c r="D320" s="66"/>
      <c r="E320" s="67"/>
      <c r="F320" s="68"/>
      <c r="G320" s="65"/>
      <c r="H320" s="69"/>
      <c r="I320" s="70"/>
      <c r="J320" s="70"/>
      <c r="K320" s="34" t="s">
        <v>65</v>
      </c>
      <c r="L320" s="77">
        <v>424</v>
      </c>
      <c r="M320" s="77"/>
      <c r="N320" s="72"/>
      <c r="O320" s="79" t="s">
        <v>176</v>
      </c>
      <c r="P320" s="81">
        <v>43690.99219907408</v>
      </c>
      <c r="Q320" s="79" t="s">
        <v>729</v>
      </c>
      <c r="R320" s="84" t="s">
        <v>824</v>
      </c>
      <c r="S320" s="79" t="s">
        <v>841</v>
      </c>
      <c r="T320" s="79" t="s">
        <v>893</v>
      </c>
      <c r="U320" s="79"/>
      <c r="V320" s="84" t="s">
        <v>1281</v>
      </c>
      <c r="W320" s="81">
        <v>43690.99219907408</v>
      </c>
      <c r="X320" s="84" t="s">
        <v>1602</v>
      </c>
      <c r="Y320" s="79"/>
      <c r="Z320" s="79"/>
      <c r="AA320" s="82" t="s">
        <v>1923</v>
      </c>
      <c r="AB320" s="79"/>
      <c r="AC320" s="79" t="b">
        <v>0</v>
      </c>
      <c r="AD320" s="79">
        <v>1</v>
      </c>
      <c r="AE320" s="82" t="s">
        <v>1938</v>
      </c>
      <c r="AF320" s="79" t="b">
        <v>1</v>
      </c>
      <c r="AG320" s="79" t="s">
        <v>1948</v>
      </c>
      <c r="AH320" s="79"/>
      <c r="AI320" s="82" t="s">
        <v>1958</v>
      </c>
      <c r="AJ320" s="79" t="b">
        <v>0</v>
      </c>
      <c r="AK320" s="79">
        <v>0</v>
      </c>
      <c r="AL320" s="82" t="s">
        <v>1938</v>
      </c>
      <c r="AM320" s="79" t="s">
        <v>1959</v>
      </c>
      <c r="AN320" s="79" t="b">
        <v>0</v>
      </c>
      <c r="AO320" s="82" t="s">
        <v>1923</v>
      </c>
      <c r="AP320" s="79" t="s">
        <v>176</v>
      </c>
      <c r="AQ320" s="79">
        <v>0</v>
      </c>
      <c r="AR320" s="79">
        <v>0</v>
      </c>
      <c r="AS320" s="79"/>
      <c r="AT320" s="79"/>
      <c r="AU320" s="79"/>
      <c r="AV320" s="79"/>
      <c r="AW320" s="79"/>
      <c r="AX320" s="79"/>
      <c r="AY320" s="79"/>
      <c r="AZ320" s="79"/>
      <c r="BA320">
        <v>7</v>
      </c>
      <c r="BB320" s="78" t="str">
        <f>REPLACE(INDEX(GroupVertices[Group],MATCH(Edges25[[#This Row],[Vertex 1]],GroupVertices[Vertex],0)),1,1,"")</f>
        <v>6</v>
      </c>
      <c r="BC320" s="78" t="str">
        <f>REPLACE(INDEX(GroupVertices[Group],MATCH(Edges25[[#This Row],[Vertex 2]],GroupVertices[Vertex],0)),1,1,"")</f>
        <v>6</v>
      </c>
      <c r="BD320" s="48">
        <v>1</v>
      </c>
      <c r="BE320" s="49">
        <v>3.7037037037037037</v>
      </c>
      <c r="BF320" s="48">
        <v>0</v>
      </c>
      <c r="BG320" s="49">
        <v>0</v>
      </c>
      <c r="BH320" s="48">
        <v>0</v>
      </c>
      <c r="BI320" s="49">
        <v>0</v>
      </c>
      <c r="BJ320" s="48">
        <v>26</v>
      </c>
      <c r="BK320" s="49">
        <v>96.29629629629629</v>
      </c>
      <c r="BL320" s="48">
        <v>27</v>
      </c>
    </row>
    <row r="321" spans="1:64" ht="15">
      <c r="A321" s="64" t="s">
        <v>417</v>
      </c>
      <c r="B321" s="64" t="s">
        <v>417</v>
      </c>
      <c r="C321" s="65"/>
      <c r="D321" s="66"/>
      <c r="E321" s="67"/>
      <c r="F321" s="68"/>
      <c r="G321" s="65"/>
      <c r="H321" s="69"/>
      <c r="I321" s="70"/>
      <c r="J321" s="70"/>
      <c r="K321" s="34" t="s">
        <v>65</v>
      </c>
      <c r="L321" s="77">
        <v>425</v>
      </c>
      <c r="M321" s="77"/>
      <c r="N321" s="72"/>
      <c r="O321" s="79" t="s">
        <v>176</v>
      </c>
      <c r="P321" s="81">
        <v>43690.99317129629</v>
      </c>
      <c r="Q321" s="79" t="s">
        <v>730</v>
      </c>
      <c r="R321" s="84" t="s">
        <v>825</v>
      </c>
      <c r="S321" s="79" t="s">
        <v>885</v>
      </c>
      <c r="T321" s="79" t="s">
        <v>1023</v>
      </c>
      <c r="U321" s="79"/>
      <c r="V321" s="84" t="s">
        <v>1281</v>
      </c>
      <c r="W321" s="81">
        <v>43690.99317129629</v>
      </c>
      <c r="X321" s="84" t="s">
        <v>1603</v>
      </c>
      <c r="Y321" s="79"/>
      <c r="Z321" s="79"/>
      <c r="AA321" s="82" t="s">
        <v>1924</v>
      </c>
      <c r="AB321" s="79"/>
      <c r="AC321" s="79" t="b">
        <v>0</v>
      </c>
      <c r="AD321" s="79">
        <v>0</v>
      </c>
      <c r="AE321" s="82" t="s">
        <v>1938</v>
      </c>
      <c r="AF321" s="79" t="b">
        <v>0</v>
      </c>
      <c r="AG321" s="79" t="s">
        <v>1948</v>
      </c>
      <c r="AH321" s="79"/>
      <c r="AI321" s="82" t="s">
        <v>1938</v>
      </c>
      <c r="AJ321" s="79" t="b">
        <v>0</v>
      </c>
      <c r="AK321" s="79">
        <v>1</v>
      </c>
      <c r="AL321" s="82" t="s">
        <v>1938</v>
      </c>
      <c r="AM321" s="79" t="s">
        <v>1959</v>
      </c>
      <c r="AN321" s="79" t="b">
        <v>0</v>
      </c>
      <c r="AO321" s="82" t="s">
        <v>1924</v>
      </c>
      <c r="AP321" s="79" t="s">
        <v>176</v>
      </c>
      <c r="AQ321" s="79">
        <v>0</v>
      </c>
      <c r="AR321" s="79">
        <v>0</v>
      </c>
      <c r="AS321" s="79"/>
      <c r="AT321" s="79"/>
      <c r="AU321" s="79"/>
      <c r="AV321" s="79"/>
      <c r="AW321" s="79"/>
      <c r="AX321" s="79"/>
      <c r="AY321" s="79"/>
      <c r="AZ321" s="79"/>
      <c r="BA321">
        <v>7</v>
      </c>
      <c r="BB321" s="78" t="str">
        <f>REPLACE(INDEX(GroupVertices[Group],MATCH(Edges25[[#This Row],[Vertex 1]],GroupVertices[Vertex],0)),1,1,"")</f>
        <v>6</v>
      </c>
      <c r="BC321" s="78" t="str">
        <f>REPLACE(INDEX(GroupVertices[Group],MATCH(Edges25[[#This Row],[Vertex 2]],GroupVertices[Vertex],0)),1,1,"")</f>
        <v>6</v>
      </c>
      <c r="BD321" s="48">
        <v>0</v>
      </c>
      <c r="BE321" s="49">
        <v>0</v>
      </c>
      <c r="BF321" s="48">
        <v>0</v>
      </c>
      <c r="BG321" s="49">
        <v>0</v>
      </c>
      <c r="BH321" s="48">
        <v>0</v>
      </c>
      <c r="BI321" s="49">
        <v>0</v>
      </c>
      <c r="BJ321" s="48">
        <v>17</v>
      </c>
      <c r="BK321" s="49">
        <v>100</v>
      </c>
      <c r="BL321" s="48">
        <v>17</v>
      </c>
    </row>
    <row r="322" spans="1:64" ht="15">
      <c r="A322" s="64" t="s">
        <v>420</v>
      </c>
      <c r="B322" s="64" t="s">
        <v>417</v>
      </c>
      <c r="C322" s="65"/>
      <c r="D322" s="66"/>
      <c r="E322" s="67"/>
      <c r="F322" s="68"/>
      <c r="G322" s="65"/>
      <c r="H322" s="69"/>
      <c r="I322" s="70"/>
      <c r="J322" s="70"/>
      <c r="K322" s="34" t="s">
        <v>65</v>
      </c>
      <c r="L322" s="77">
        <v>426</v>
      </c>
      <c r="M322" s="77"/>
      <c r="N322" s="72"/>
      <c r="O322" s="79" t="s">
        <v>495</v>
      </c>
      <c r="P322" s="81">
        <v>43690.993576388886</v>
      </c>
      <c r="Q322" s="79" t="s">
        <v>731</v>
      </c>
      <c r="R322" s="84" t="s">
        <v>825</v>
      </c>
      <c r="S322" s="79" t="s">
        <v>885</v>
      </c>
      <c r="T322" s="79" t="s">
        <v>1024</v>
      </c>
      <c r="U322" s="79"/>
      <c r="V322" s="84" t="s">
        <v>1284</v>
      </c>
      <c r="W322" s="81">
        <v>43690.993576388886</v>
      </c>
      <c r="X322" s="84" t="s">
        <v>1604</v>
      </c>
      <c r="Y322" s="79"/>
      <c r="Z322" s="79"/>
      <c r="AA322" s="82" t="s">
        <v>1925</v>
      </c>
      <c r="AB322" s="79"/>
      <c r="AC322" s="79" t="b">
        <v>0</v>
      </c>
      <c r="AD322" s="79">
        <v>0</v>
      </c>
      <c r="AE322" s="82" t="s">
        <v>1938</v>
      </c>
      <c r="AF322" s="79" t="b">
        <v>0</v>
      </c>
      <c r="AG322" s="79" t="s">
        <v>1948</v>
      </c>
      <c r="AH322" s="79"/>
      <c r="AI322" s="82" t="s">
        <v>1938</v>
      </c>
      <c r="AJ322" s="79" t="b">
        <v>0</v>
      </c>
      <c r="AK322" s="79">
        <v>1</v>
      </c>
      <c r="AL322" s="82" t="s">
        <v>1924</v>
      </c>
      <c r="AM322" s="79" t="s">
        <v>1984</v>
      </c>
      <c r="AN322" s="79" t="b">
        <v>0</v>
      </c>
      <c r="AO322" s="82" t="s">
        <v>1924</v>
      </c>
      <c r="AP322" s="79" t="s">
        <v>176</v>
      </c>
      <c r="AQ322" s="79">
        <v>0</v>
      </c>
      <c r="AR322" s="79">
        <v>0</v>
      </c>
      <c r="AS322" s="79"/>
      <c r="AT322" s="79"/>
      <c r="AU322" s="79"/>
      <c r="AV322" s="79"/>
      <c r="AW322" s="79"/>
      <c r="AX322" s="79"/>
      <c r="AY322" s="79"/>
      <c r="AZ322" s="79"/>
      <c r="BA322">
        <v>2</v>
      </c>
      <c r="BB322" s="78" t="str">
        <f>REPLACE(INDEX(GroupVertices[Group],MATCH(Edges25[[#This Row],[Vertex 1]],GroupVertices[Vertex],0)),1,1,"")</f>
        <v>6</v>
      </c>
      <c r="BC322" s="78" t="str">
        <f>REPLACE(INDEX(GroupVertices[Group],MATCH(Edges25[[#This Row],[Vertex 2]],GroupVertices[Vertex],0)),1,1,"")</f>
        <v>6</v>
      </c>
      <c r="BD322" s="48">
        <v>0</v>
      </c>
      <c r="BE322" s="49">
        <v>0</v>
      </c>
      <c r="BF322" s="48">
        <v>0</v>
      </c>
      <c r="BG322" s="49">
        <v>0</v>
      </c>
      <c r="BH322" s="48">
        <v>0</v>
      </c>
      <c r="BI322" s="49">
        <v>0</v>
      </c>
      <c r="BJ322" s="48">
        <v>14</v>
      </c>
      <c r="BK322" s="49">
        <v>100</v>
      </c>
      <c r="BL322" s="48">
        <v>14</v>
      </c>
    </row>
    <row r="323" spans="1:64" ht="15">
      <c r="A323" s="64" t="s">
        <v>420</v>
      </c>
      <c r="B323" s="64" t="s">
        <v>417</v>
      </c>
      <c r="C323" s="65"/>
      <c r="D323" s="66"/>
      <c r="E323" s="67"/>
      <c r="F323" s="68"/>
      <c r="G323" s="65"/>
      <c r="H323" s="69"/>
      <c r="I323" s="70"/>
      <c r="J323" s="70"/>
      <c r="K323" s="34" t="s">
        <v>65</v>
      </c>
      <c r="L323" s="77">
        <v>427</v>
      </c>
      <c r="M323" s="77"/>
      <c r="N323" s="72"/>
      <c r="O323" s="79" t="s">
        <v>495</v>
      </c>
      <c r="P323" s="81">
        <v>43690.99377314815</v>
      </c>
      <c r="Q323" s="79" t="s">
        <v>732</v>
      </c>
      <c r="R323" s="84" t="s">
        <v>793</v>
      </c>
      <c r="S323" s="79" t="s">
        <v>871</v>
      </c>
      <c r="T323" s="79" t="s">
        <v>1025</v>
      </c>
      <c r="U323" s="79"/>
      <c r="V323" s="84" t="s">
        <v>1284</v>
      </c>
      <c r="W323" s="81">
        <v>43690.99377314815</v>
      </c>
      <c r="X323" s="84" t="s">
        <v>1605</v>
      </c>
      <c r="Y323" s="79"/>
      <c r="Z323" s="79"/>
      <c r="AA323" s="82" t="s">
        <v>1926</v>
      </c>
      <c r="AB323" s="79"/>
      <c r="AC323" s="79" t="b">
        <v>0</v>
      </c>
      <c r="AD323" s="79">
        <v>0</v>
      </c>
      <c r="AE323" s="82" t="s">
        <v>1938</v>
      </c>
      <c r="AF323" s="79" t="b">
        <v>0</v>
      </c>
      <c r="AG323" s="79" t="s">
        <v>1948</v>
      </c>
      <c r="AH323" s="79"/>
      <c r="AI323" s="82" t="s">
        <v>1938</v>
      </c>
      <c r="AJ323" s="79" t="b">
        <v>0</v>
      </c>
      <c r="AK323" s="79">
        <v>1</v>
      </c>
      <c r="AL323" s="82" t="s">
        <v>1922</v>
      </c>
      <c r="AM323" s="79" t="s">
        <v>1984</v>
      </c>
      <c r="AN323" s="79" t="b">
        <v>0</v>
      </c>
      <c r="AO323" s="82" t="s">
        <v>1922</v>
      </c>
      <c r="AP323" s="79" t="s">
        <v>176</v>
      </c>
      <c r="AQ323" s="79">
        <v>0</v>
      </c>
      <c r="AR323" s="79">
        <v>0</v>
      </c>
      <c r="AS323" s="79"/>
      <c r="AT323" s="79"/>
      <c r="AU323" s="79"/>
      <c r="AV323" s="79"/>
      <c r="AW323" s="79"/>
      <c r="AX323" s="79"/>
      <c r="AY323" s="79"/>
      <c r="AZ323" s="79"/>
      <c r="BA323">
        <v>2</v>
      </c>
      <c r="BB323" s="78" t="str">
        <f>REPLACE(INDEX(GroupVertices[Group],MATCH(Edges25[[#This Row],[Vertex 1]],GroupVertices[Vertex],0)),1,1,"")</f>
        <v>6</v>
      </c>
      <c r="BC323" s="78" t="str">
        <f>REPLACE(INDEX(GroupVertices[Group],MATCH(Edges25[[#This Row],[Vertex 2]],GroupVertices[Vertex],0)),1,1,"")</f>
        <v>6</v>
      </c>
      <c r="BD323" s="48">
        <v>1</v>
      </c>
      <c r="BE323" s="49">
        <v>7.6923076923076925</v>
      </c>
      <c r="BF323" s="48">
        <v>0</v>
      </c>
      <c r="BG323" s="49">
        <v>0</v>
      </c>
      <c r="BH323" s="48">
        <v>0</v>
      </c>
      <c r="BI323" s="49">
        <v>0</v>
      </c>
      <c r="BJ323" s="48">
        <v>12</v>
      </c>
      <c r="BK323" s="49">
        <v>92.3076923076923</v>
      </c>
      <c r="BL323" s="48">
        <v>13</v>
      </c>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allowBlank="1" showInputMessage="1" showErrorMessage="1" promptTitle="Vertex 2 Name" prompt="Enter the name of the edge's second vertex." sqref="B3:B323"/>
    <dataValidation allowBlank="1" showInputMessage="1" showErrorMessage="1" promptTitle="Vertex 1 Name" prompt="Enter the name of the edge's first vertex." sqref="A3:A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Color" prompt="To select an optional edge color, right-click and select Select Color on the right-click menu." sqref="C3:C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ErrorMessage="1" sqref="N2:N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s>
  <hyperlinks>
    <hyperlink ref="R3" r:id="rId1" display="https://www.meeproductions.com/ebfbdb/"/>
    <hyperlink ref="R4" r:id="rId2" display="https://www.meeproductions.com/ebfbdb/"/>
    <hyperlink ref="R5" r:id="rId3" display="https://www.meeproductions.com/ebfbdb/"/>
    <hyperlink ref="R6" r:id="rId4" display="https://www.gov.uk/government/consultations/further-advertising-restrictions-for-products-high-in-fat-salt-and-sugar"/>
    <hyperlink ref="R8" r:id="rId5" display="https://www.youtube.com/watch?v=g4QVkoQZgCE&amp;feature=youtu.be"/>
    <hyperlink ref="R11" r:id="rId6" display="http://healthykidsblog.org/for-children-exercise-is-the-key-to-battling-obesity/"/>
    <hyperlink ref="R12" r:id="rId7" display="http://healthykidsblog.org/for-children-exercise-is-the-key-to-battling-obesity/"/>
    <hyperlink ref="R16" r:id="rId8" display="http://ow.ly/XLEq50vd6uG"/>
    <hyperlink ref="R22" r:id="rId9" display="https://www.mghclaycenter.org/parenting-concerns/families/tv-doesnt-necessarily-make-kids-fat/"/>
    <hyperlink ref="R25" r:id="rId10" display="https://www.epicpc.com/news/infographics/overweight-and-obesity-how-to-raise-healthy-kids/"/>
    <hyperlink ref="R28" r:id="rId11" display="https://www.meeproductions.com/ebfbdb/"/>
    <hyperlink ref="R33" r:id="rId12" display="https://thrivingschools.kaiserpermanente.org/tackling-root-causes-of-childhood-obesity/"/>
    <hyperlink ref="R35" r:id="rId13" display="https://votesmart.org/public-statement/983523/issue-position-shawna-sterling-will-put-ice-cream-back-in-the-schools#.XUWFEt8pA0M"/>
    <hyperlink ref="R37" r:id="rId14" display="https://www.instagram.com/p/B0vzOOqnl7A/?igshid=y4ehhhv4kjci"/>
    <hyperlink ref="R38" r:id="rId15" display="https://www.linkedin.com/slink?code=gfVx7AK"/>
    <hyperlink ref="R39" r:id="rId16" display="https://t.co/yM0CnZH7b3#KidsFitness"/>
    <hyperlink ref="R40" r:id="rId17" display="https://t.co/yM0CnZH7b3#KidsFitness"/>
    <hyperlink ref="R65" r:id="rId18" display="https://www.cityam.com/ad-industry-urges-boris-johnson-to-ditch-onerous-junk-food-ad-ban/"/>
    <hyperlink ref="R75" r:id="rId19" display="http://hubs.ly/H0jBtsH0"/>
    <hyperlink ref="R76" r:id="rId20" display="http://hubs.ly/H0jBtsH0"/>
    <hyperlink ref="R78" r:id="rId21" display="https://twitter.com/apiplay/status/1157603279884496896"/>
    <hyperlink ref="R79" r:id="rId22" display="https://twitter.com/apiplay/status/1158399844945448960"/>
    <hyperlink ref="R86" r:id="rId23" display="https://www.shorturl.at/wKPR6"/>
    <hyperlink ref="R87" r:id="rId24" display="https://www.relainstitute.com/blog/childhood-obesity/"/>
    <hyperlink ref="R93" r:id="rId25" display="http://www.infantandtoddlerforum.org/toddlers-to-preschool/healthy-eating-5/how-much-to-feed"/>
    <hyperlink ref="R103" r:id="rId26" display="https://twitter.com/ShareAction/status/1159080499001716737"/>
    <hyperlink ref="R106" r:id="rId27" display="https://www.independent.co.uk/news/uk/politics/calorie-tax-campaign-health-food-levy-sugar-soft-drinks-a9044521.html"/>
    <hyperlink ref="R113" r:id="rId28" display="https://twitter.com/jo_kwon/status/1158444108370702337"/>
    <hyperlink ref="R115" r:id="rId29" display="https://www.thestar.com/life/health_wellness/2019/08/06/the-rise-of-sugar-and-why-your-dad-puts-sweetener-on-strawberries.html"/>
    <hyperlink ref="R129" r:id="rId30" display="https://news.sky.com/story/call-for-calorie-tax-on-processed-food-after-success-of-sugar-levy-11779137?utm_source=Greenhouse+Morning+News&amp;utm_campaign=925a7e4c19-Greenhouse_Morning_News_GMN__8th_August_2019&amp;utm_medium=email&amp;utm_term=0_e40c447c1a-925a7e4c19-123998953"/>
    <hyperlink ref="R130" r:id="rId31" display="https://soundcloud.com/radiosputnik/obesity-we-believe-liability-here-is-with-the-food-industry-expert"/>
    <hyperlink ref="R138" r:id="rId32" display="https://www.foodmatterslive.com/visit/2019-schedule/2019-sessions-details-update-the-calorie-and-sugar-reduction-programme"/>
    <hyperlink ref="R139" r:id="rId33" display="https://www.foodmatterslive.com/visit/2019-schedule/2019-sessions-details-update-the-calorie-and-sugar-reduction-programme"/>
    <hyperlink ref="R142" r:id="rId34" display="https://www.sciencedaily.com/releases/2019/07/190725092521.htm"/>
    <hyperlink ref="R143" r:id="rId35" display="https://www.independent.co.uk/news/uk/politics/calorie-tax-campaign-health-food-levy-sugar-soft-drinks-a9044521.html%3Famp"/>
    <hyperlink ref="R146" r:id="rId36" display="https://bmcpublichealth.biomedcentral.com/articles/10.1186/s12889-019-7349-1"/>
    <hyperlink ref="R147" r:id="rId37" display="http://r.socialstudio.radian6.com/69ddb28f-1348-4fb8-b4a9-a777558881ac"/>
    <hyperlink ref="R159" r:id="rId38" display="https://obesityconference.euroscicon.com/"/>
    <hyperlink ref="R160" r:id="rId39" display="https://obesityconference.euroscicon.com/"/>
    <hyperlink ref="R161" r:id="rId40" display="https://obesityconference.euroscicon.com/"/>
    <hyperlink ref="R162" r:id="rId41" display="https://obesityconference.euroscicon.com/"/>
    <hyperlink ref="R163" r:id="rId42" display="https://obesityconference.euroscicon.com/"/>
    <hyperlink ref="R164" r:id="rId43" display="https://obesityconference.euroscicon.com/"/>
    <hyperlink ref="R165" r:id="rId44" display="https://obesityconference.euroscicon.com/"/>
    <hyperlink ref="R167" r:id="rId45" display="https://choicesproject.org/news/choices-partnership-opportunity-announcement-2019/"/>
    <hyperlink ref="R169" r:id="rId46" display="https://www.sciencedaily.com/releases/2019/07/190725092521.htm"/>
    <hyperlink ref="R177" r:id="rId47" display="https://twitter.com/MaritaHennessy/status/1156924968422318081"/>
    <hyperlink ref="R179" r:id="rId48" display="https://www.tandfonline.com/doi/full/10.1080/17437199.2019.1605838?scroll=top&amp;needAccess=true&amp;cookieSet=1"/>
    <hyperlink ref="R180" r:id="rId49" display="https://journals.plos.org/plosone/article?id=10.1371/journal.pone.0220169"/>
    <hyperlink ref="R181" r:id="rId50" display="https://www.sciencedirect.com/science/article/pii/S1471015318304033"/>
    <hyperlink ref="R182" r:id="rId51" display="https://secure.jbs.elsevierhealth.com/action/getSharedSiteSession?redirect=https%3A%2F%2Fwww.nmcd-journal.com%2Farticle%2FS0939-4753%2819%2930161-9%2Fabstract&amp;rc=0"/>
    <hyperlink ref="R183" r:id="rId52" display="https://jamanetwork.com/journals/jamapediatrics/fullarticle/2747328?guestAccessKey=8f525aa4-e5ac-4592-b578-acb2215b984b&amp;utm_source=silverchair&amp;utm_medium=email&amp;utm_campaign=article_alert-jamapediatrics&amp;utm_content=olf&amp;utm_term=080519"/>
    <hyperlink ref="R185" r:id="rId53" display="https://www.tandfonline.com/doi/full/10.1080/19320248.2019.1649777?scroll=top&amp;needAccess=true&amp;cookieSet=1"/>
    <hyperlink ref="R186" r:id="rId54" display="https://www.liebertpub.com/doi/abs/10.1089/chi.2019.0106?rfr_dat=cr_pub%3Dpubmed&amp;url_ver=Z39.88-2003&amp;rfr_id=ori%3Arid%3Acrossref.org&amp;journalCode=chi&amp;cookieSet=1"/>
    <hyperlink ref="R187" r:id="rId55" display="https://bmcpublichealth.biomedcentral.com/articles/10.1186/s12889-019-7410-0"/>
    <hyperlink ref="R188" r:id="rId56" display="https://onlinelibrary.wiley.com/doi/full/10.1111/1753-6405.12928?cookieSet=1"/>
    <hyperlink ref="R190" r:id="rId57" display="https://journals.sagepub.com/doi/full/10.1177/1357633X19864819?cookieSet=1"/>
    <hyperlink ref="R193" r:id="rId58" display="https://twitter.com/Independent/status/1159019693023342592"/>
    <hyperlink ref="R197" r:id="rId59" display="https://www.eypae.com/publication/2019/moving-needle-childhood-obesity"/>
    <hyperlink ref="R199" r:id="rId60" display="https://twitter.com/helenraw/status/1160503824819380224"/>
    <hyperlink ref="R203" r:id="rId61" display="https://www.instagram.com/p/B1CavQMhzLE/?igshid=4c1qo817bggw"/>
    <hyperlink ref="R204" r:id="rId62" display="http://www.thechildrensbookreview.com/weblog/2016/06/if-it-does-not-grow-say-no-eatable-activities-for-kids-dedicated-review.html/"/>
    <hyperlink ref="R209" r:id="rId63" display="https://www.gasolfoundation.org/en/gasol-foundation-in-the-childhood-obesity-conference-2019/#more-10766"/>
    <hyperlink ref="R212" r:id="rId64" display="https://www.linkedin.com/slink?code=eWWeuf9"/>
    <hyperlink ref="R219" r:id="rId65" display="https://www.foodwatch.org/de/aktuelle-nachrichten/2019/am-12-august-ist-kinder-ueberzuckerungstag/"/>
    <hyperlink ref="R224" r:id="rId66" display="http://www.washingtonpost.com/health/students-bored-by-cafeteria-fare-love-food-delivery-services-schools-dont/2019/06/07/2568d12c-8617-11e9-98c1-e945ae5db8fb_story.html?tid=ss_tw"/>
    <hyperlink ref="R226" r:id="rId67" display="https://www.youtube.com/watch?v=cqYyOEA5PxU"/>
    <hyperlink ref="R230" r:id="rId68" display="https://www.instagram.com/p/B1EzaIsgSj9/?igshid=1076i5outcbup"/>
    <hyperlink ref="R231" r:id="rId69" display="https://www.linkedin.com/slink?code=fsD2Cf8"/>
    <hyperlink ref="R232" r:id="rId70" display="https://www.linkedin.com/posts/loriboxer_weightloss-health-fitness-activity-6564868228844138496-AsA0"/>
    <hyperlink ref="R233" r:id="rId71" display="https://www.pinterest.com/"/>
    <hyperlink ref="R234" r:id="rId72" display="https://www.healthydrivenchicago.com/childrens-health/taking-steps-to-address-childhood-obesity/"/>
    <hyperlink ref="R235" r:id="rId73" display="https://www.healthydrivenchicago.com/childrens-health/taking-steps-to-address-childhood-obesity/"/>
    <hyperlink ref="R236" r:id="rId74" display="https://www.youtube.com/watch?v=8QvCAHRjFXw&amp;feature=youtu.be"/>
    <hyperlink ref="R237" r:id="rId75" display="https://www.pinterest.com/"/>
    <hyperlink ref="R238" r:id="rId76" display="https://www.pinterest.com/"/>
    <hyperlink ref="R241" r:id="rId77" display="https://www.gsttcharity.org.uk/get-involved/news-and-opinion/news/programmes-roundup-may-june-2019"/>
    <hyperlink ref="R242" r:id="rId78" display="https://shareaction.org/uk-government-clips-the-wings-of-energy-drinks/"/>
    <hyperlink ref="R244" r:id="rId79" display="https://twitter.com/ShareAction/status/1159080499001716737"/>
    <hyperlink ref="R248" r:id="rId80" display="https://www.julierevelant.com/10-best-tips-for-packing-a-healthy-school-lunch/"/>
    <hyperlink ref="R249" r:id="rId81" display="https://www.julierevelant.com/ask-childs-pediatrician-nutritional-advice/"/>
    <hyperlink ref="R250" r:id="rId82" display="https://www.julierevelant.com/how-to-pick-a-healthy-peanut-butter-for-kids-best-brands/"/>
    <hyperlink ref="R254" r:id="rId83" display="https://bmcpediatr.biomedcentral.com/articles/10.1186/s12887-019-1647-8"/>
    <hyperlink ref="R255" r:id="rId84" display="https://bmcpublichealth.biomedcentral.com/articles/10.1186/s12889-019-7406-9"/>
    <hyperlink ref="R256" r:id="rId85" display="https://bmcpublichealth.biomedcentral.com/articles/10.1186/s12889-019-7349-1"/>
    <hyperlink ref="R257" r:id="rId86" display="https://www.sciencedirect.com/science/article/abs/pii/S1871402119304783"/>
    <hyperlink ref="R258" r:id="rId87" display="https://www.liebertpub.com/doi/10.1089/chi.2019.0064?cookieSet=1"/>
    <hyperlink ref="R259" r:id="rId88" display="https://www.cambridge.org/core/journals/journal-of-developmental-origins-of-health-and-disease/article/feasibility-of-conducting-an-early-pregnancy-diet-and-lifestyle-ehealth-intervention-the-pregnancy-lifestyle-activity-nutrition-plan-project/3A370AF04F1FC628B0A1809D236CF61D#fndtn-information"/>
    <hyperlink ref="R262" r:id="rId89" display="https://www.foodmatterslive.com/visit/2019-schedule/2019-sessions-details-update-the-calorie-and-sugar-reduction-programme"/>
    <hyperlink ref="R264" r:id="rId90" display="https://www.foodmatterslive.com/visit/2019-schedule/2019-sessions-details-reformulation-and-portion-size-approaches-to-meeting-calorie-and-sugar-reduction-targets"/>
    <hyperlink ref="R267" r:id="rId91" display="https://twitter.com/CRUK_Policy/status/1156509256658706432"/>
    <hyperlink ref="R276" r:id="rId92" display="https://hsph.me/choicesy5rfp"/>
    <hyperlink ref="R277" r:id="rId93" display="https://hsph.me/choicesy5rfp"/>
    <hyperlink ref="R280" r:id="rId94" display="https://hsph.me/choicesy5rfp"/>
    <hyperlink ref="R281" r:id="rId95" display="https://twitter.com/CHOICESproject/status/1157002436525117441"/>
    <hyperlink ref="R282" r:id="rId96" display="https://hsph.me/choicesy5rfp"/>
    <hyperlink ref="R283" r:id="rId97" display="https://twitter.com/nathanirr/status/1161236383119208449"/>
    <hyperlink ref="R288" r:id="rId98" display="https://www.feedinghungryminds.co.uk/rethinking-healthy-eating-in-lambeth-southwark-with-the-soil-association/"/>
    <hyperlink ref="R290" r:id="rId99" display="https://twitter.com/CHOICESproject/status/1159841058638798848"/>
    <hyperlink ref="R293" r:id="rId100" display="https://www.gsttcharity.org.uk/what-we-do/our-programmes/childhood-obesity-0"/>
    <hyperlink ref="R294" r:id="rId101" display="https://www.gsttcharity.org.uk/content/our-place-based-approach-improving-urban-health#2"/>
    <hyperlink ref="R295" r:id="rId102" display="https://www.linkedin.com/pulse/dear-parents-lori-boxer-/"/>
    <hyperlink ref="R296" r:id="rId103" display="https://www.linkedin.com/pulse/dear-parents-lori-boxer-/"/>
    <hyperlink ref="R297" r:id="rId104" display="https://www.linkedin.com/pulse/dear-parents-lori-boxer-/"/>
    <hyperlink ref="R298" r:id="rId105" display="https://www.linkedin.com/pulse/dear-parents-lori-boxer-/"/>
    <hyperlink ref="R299" r:id="rId106" display="https://www.linkedin.com/pulse/dear-parents-lori-boxer-/"/>
    <hyperlink ref="R300" r:id="rId107" display="https://www.linkedin.com/posts/loriboxer_weightloss-health-fitness-activity-6564868228844138496-AsA0"/>
    <hyperlink ref="R301" r:id="rId108" display="https://www.linkedin.com/posts/loriboxer_weightloss-health-fitness-activity-6564868228844138496-AsA0"/>
    <hyperlink ref="R303" r:id="rId109" display="https://www.medicalnewsbulletin.com/bpa-substitutes-causing-childhood-obesity/"/>
    <hyperlink ref="R304" r:id="rId110" display="https://www.mrt.com/business/healthy_living/article/Childhood-obesity-can-be-remedied-14273829.php"/>
    <hyperlink ref="R305" r:id="rId111" display="https://www.healio.com/endocrinology/obesity/news/online/%7Bb2a8ae3f-3689-4174-a52c-22b9b49a8d1d%7D/parental-education-levels-bmi-influence-childhood-obesity-risk"/>
    <hyperlink ref="R306" r:id="rId112" display="http://www.newindianexpress.com/lifestyle/health/2019/aug/08/childhood-obesity-can-lead-to-bullying-2015614.html"/>
    <hyperlink ref="R307" r:id="rId113" display="http://www.nst.com.my/opinion/columnists/2019/08/509728/we-are-facing-childhood-obesity-emergency"/>
    <hyperlink ref="R308" r:id="rId114" display="https://www.ndtv.com/food/childhood-obesity-may-up-risk-of-hip-disease-in-teenage-what-to-eat-and-avoid-in-obesity-1935637"/>
    <hyperlink ref="R309" r:id="rId115" display="https://www.gov.uk/government/news/record-high-levels-of-severe-obesity-found-in-year-6-children"/>
    <hyperlink ref="R310" r:id="rId116" display="https://www.gov.uk/government/news/record-high-levels-of-severe-obesity-found-in-year-6-children"/>
    <hyperlink ref="R313" r:id="rId117" display="https://schoolsimprovement.net/why-are-school-lunches-still-so-unhealthy/"/>
    <hyperlink ref="R315" r:id="rId118" display="https://www.youtube.com/watch?v=8QvCAHRjFXw&amp;feature=youtu.be"/>
    <hyperlink ref="R316" r:id="rId119" display="https://www.pinterest.com/"/>
    <hyperlink ref="R317" r:id="rId120" display="https://www.pinterest.com/"/>
    <hyperlink ref="R318" r:id="rId121" display="https://www.pinterest.com/"/>
    <hyperlink ref="R319" r:id="rId122" display="https://www.pinterest.com/"/>
    <hyperlink ref="R320" r:id="rId123" display="https://twitter.com/BBSRadio/status/1158097009821257728"/>
    <hyperlink ref="R321" r:id="rId124" display="http://syossetjerichotribune.com/2018/12/18/intergalactic-fitness-for-kids/"/>
    <hyperlink ref="R322" r:id="rId125" display="http://syossetjerichotribune.com/2018/12/18/intergalactic-fitness-for-kids/"/>
    <hyperlink ref="R323" r:id="rId126" display="https://www.pinterest.com/"/>
    <hyperlink ref="U3" r:id="rId127" display="https://pbs.twimg.com/media/EA1Il1oW4AAd_II.jpg"/>
    <hyperlink ref="U4" r:id="rId128" display="https://pbs.twimg.com/media/EA1I8WRWwAAx-hw.jpg"/>
    <hyperlink ref="U5" r:id="rId129" display="https://pbs.twimg.com/media/EA1D1hkXoAElfnZ.jpg"/>
    <hyperlink ref="U6" r:id="rId130" display="https://pbs.twimg.com/amplify_video_thumb/1123207785813020673/img/mcAFROj9OoLJIdiu.jpg"/>
    <hyperlink ref="U9" r:id="rId131" display="https://pbs.twimg.com/media/EA40NlCXYAAa39a.jpg"/>
    <hyperlink ref="U10" r:id="rId132" display="https://pbs.twimg.com/media/EA5EZxjWsAAJG-8.jpg"/>
    <hyperlink ref="U11" r:id="rId133" display="https://pbs.twimg.com/media/EA06O4hXYAE-yiv.jpg"/>
    <hyperlink ref="U16" r:id="rId134" display="https://pbs.twimg.com/media/EAqIPJTX4AM-IDU.jpg"/>
    <hyperlink ref="U18" r:id="rId135" display="https://pbs.twimg.com/media/EAivAfbXkAEJ0kq.jpg"/>
    <hyperlink ref="U25" r:id="rId136" display="https://pbs.twimg.com/media/EA-TOmVXoAAcg62.jpg"/>
    <hyperlink ref="U28" r:id="rId137" display="https://pbs.twimg.com/media/EA1DlRUXYAA-sYr.jpg"/>
    <hyperlink ref="U36" r:id="rId138" display="https://pbs.twimg.com/media/EBE6wzrUIAAAgU3.jpg"/>
    <hyperlink ref="U41" r:id="rId139" display="https://pbs.twimg.com/media/EBNGy4VXkAAXLJo.jpg"/>
    <hyperlink ref="U75" r:id="rId140" display="https://pbs.twimg.com/media/D-8Prn8XkAAhXwy.jpg"/>
    <hyperlink ref="U84" r:id="rId141" display="https://pbs.twimg.com/media/EBR0FOxXsAEJr8F.jpg"/>
    <hyperlink ref="U86" r:id="rId142" display="https://pbs.twimg.com/media/EBSK1m6U0AAyp-E.jpg"/>
    <hyperlink ref="U87" r:id="rId143" display="https://pbs.twimg.com/media/EBSQCRCXUAAMs7K.jpg"/>
    <hyperlink ref="U90" r:id="rId144" display="https://pbs.twimg.com/media/EBSrar0X4AAgimV.jpg"/>
    <hyperlink ref="U92" r:id="rId145" display="https://pbs.twimg.com/media/EBTGBh2WsAA_uPX.jpg"/>
    <hyperlink ref="U93" r:id="rId146" display="https://pbs.twimg.com/media/EBTiy6uXoAAd1DF.png"/>
    <hyperlink ref="U99" r:id="rId147" display="https://pbs.twimg.com/media/EBXnTQxXkAAUEt-.jpg"/>
    <hyperlink ref="U100" r:id="rId148" display="https://pbs.twimg.com/media/EBXnqHNWsAIKasM.png"/>
    <hyperlink ref="U139" r:id="rId149" display="https://pbs.twimg.com/media/EBRZSn-WsAAaMtV.png"/>
    <hyperlink ref="U141" r:id="rId150" display="https://pbs.twimg.com/media/EBdkaWAWsAAX0ER.jpg"/>
    <hyperlink ref="U147" r:id="rId151" display="https://pbs.twimg.com/media/EBfjb3vXoAAtQiB.jpg"/>
    <hyperlink ref="U149" r:id="rId152" display="https://pbs.twimg.com/media/D_vM-nAU0AATDr_.jpg"/>
    <hyperlink ref="U150" r:id="rId153" display="https://pbs.twimg.com/media/D_fJetXUIAIg-qh.jpg"/>
    <hyperlink ref="U151" r:id="rId154" display="https://pbs.twimg.com/media/D_KsoQqVAAEZ1Tk.jpg"/>
    <hyperlink ref="U152" r:id="rId155" display="https://pbs.twimg.com/media/D_F-_kcVUAA_PD5.jpg"/>
    <hyperlink ref="U153" r:id="rId156" display="https://pbs.twimg.com/media/EBNG17jUwAARPw2.jpg"/>
    <hyperlink ref="U154" r:id="rId157" display="https://pbs.twimg.com/media/EBRMgPyU8AASvkA.jpg"/>
    <hyperlink ref="U155" r:id="rId158" display="https://pbs.twimg.com/media/EBVqGPmU4AAD9cA.jpg"/>
    <hyperlink ref="U156" r:id="rId159" display="https://pbs.twimg.com/media/EBa8UucU0AEF-NI.jpg"/>
    <hyperlink ref="U159" r:id="rId160" display="https://pbs.twimg.com/media/EBcLo3YUIAABuI6.jpg"/>
    <hyperlink ref="U160" r:id="rId161" display="https://pbs.twimg.com/media/EA5ci_qUYAEkFHh.jpg"/>
    <hyperlink ref="U161" r:id="rId162" display="https://pbs.twimg.com/media/EA9pczHU4AEhXaD.jpg"/>
    <hyperlink ref="U162" r:id="rId163" display="https://pbs.twimg.com/media/EBN9kvRU8AAQ1qS.jpg"/>
    <hyperlink ref="U163" r:id="rId164" display="https://pbs.twimg.com/media/EBOABqKUwAITc_v.jpg"/>
    <hyperlink ref="U164" r:id="rId165" display="https://pbs.twimg.com/media/EBYZr9pUEAA23ei.jpg"/>
    <hyperlink ref="U165" r:id="rId166" display="https://pbs.twimg.com/media/EBhezydVAAAbLqM.jpg"/>
    <hyperlink ref="U167" r:id="rId167" display="https://pbs.twimg.com/media/EA6dD6aX4AAu3I5.png"/>
    <hyperlink ref="U169" r:id="rId168" display="https://pbs.twimg.com/media/EBiWdkrUcAIzbQK.jpg"/>
    <hyperlink ref="U173" r:id="rId169" display="https://pbs.twimg.com/media/EBM6dQAXoAAUG7f.jpg"/>
    <hyperlink ref="U174" r:id="rId170" display="https://pbs.twimg.com/media/EBmpUanXUAALQqq.jpg"/>
    <hyperlink ref="U175" r:id="rId171" display="https://pbs.twimg.com/media/EBM5wPtXkAE73Gw.jpg"/>
    <hyperlink ref="U176" r:id="rId172" display="https://pbs.twimg.com/media/EBmqDVuWsAA34JE.jpg"/>
    <hyperlink ref="U179" r:id="rId173" display="https://pbs.twimg.com/media/EA45H0-XsAATIcU.jpg"/>
    <hyperlink ref="U196" r:id="rId174" display="https://pbs.twimg.com/media/EBoz2pwU0AAsscY.jpg"/>
    <hyperlink ref="U197" r:id="rId175" display="https://pbs.twimg.com/media/EBo0zIHU8AAGt6y.jpg"/>
    <hyperlink ref="U201" r:id="rId176" display="https://pbs.twimg.com/media/EBtdFHIX4AEMh1g.jpg"/>
    <hyperlink ref="U204" r:id="rId177" display="https://pbs.twimg.com/media/EBfqWEZWkAEXiG4.jpg"/>
    <hyperlink ref="U208" r:id="rId178" display="https://pbs.twimg.com/media/EBxKX9pXsAAMM55.jpg"/>
    <hyperlink ref="U218" r:id="rId179" display="https://pbs.twimg.com/media/EBwUx8hWwAEpGPG.jpg"/>
    <hyperlink ref="U219" r:id="rId180" display="https://pbs.twimg.com/media/EBxOcyvXUAAtMg5.jpg"/>
    <hyperlink ref="U223" r:id="rId181" display="https://pbs.twimg.com/media/EByPKI4W4AAVYqA.jpg"/>
    <hyperlink ref="U224" r:id="rId182" display="https://pbs.twimg.com/media/EByWO6_XYAURW3P.jpg"/>
    <hyperlink ref="U235" r:id="rId183" display="https://pbs.twimg.com/media/EBzHDFOWwAAFq3b.jpg"/>
    <hyperlink ref="U239" r:id="rId184" display="https://pbs.twimg.com/tweet_video_thumb/EB1cQRYUIAEuGD0.jpg"/>
    <hyperlink ref="U241" r:id="rId185" display="https://pbs.twimg.com/media/EA4bRxdXkAE7KPn.jpg"/>
    <hyperlink ref="U245" r:id="rId186" display="https://pbs.twimg.com/media/EBNQQMGWwAA7xe7.jpg"/>
    <hyperlink ref="U248" r:id="rId187" display="https://pbs.twimg.com/media/EBhRgP6WwAEHQ8F.jpg"/>
    <hyperlink ref="U250" r:id="rId188" display="https://pbs.twimg.com/media/EB13zFpX4AAjp-s.jpg"/>
    <hyperlink ref="U253" r:id="rId189" display="https://pbs.twimg.com/media/EByBNPQXoAgs7SZ.png"/>
    <hyperlink ref="U259" r:id="rId190" display="https://pbs.twimg.com/media/EBnEMKQXkAAU3PA.jpg"/>
    <hyperlink ref="U264" r:id="rId191" display="https://pbs.twimg.com/media/EBcxD-gXYAAbt3x.jpg"/>
    <hyperlink ref="U265" r:id="rId192" display="https://pbs.twimg.com/media/EBW2K8JWsAEcbl0.jpg"/>
    <hyperlink ref="U268" r:id="rId193" display="https://pbs.twimg.com/media/EA4q-wpWwAA-sQd.jpg"/>
    <hyperlink ref="U269" r:id="rId194" display="https://pbs.twimg.com/media/EBC-J9KW4AA8GQU.jpg"/>
    <hyperlink ref="U270" r:id="rId195" display="https://pbs.twimg.com/media/EBNRZj8XYAE3g9z.jpg"/>
    <hyperlink ref="U271" r:id="rId196" display="https://pbs.twimg.com/media/EBXkgx2XoAAMFvP.jpg"/>
    <hyperlink ref="U272" r:id="rId197" display="https://pbs.twimg.com/media/EBh3s8CXUAIu0Fz.jpg"/>
    <hyperlink ref="U273" r:id="rId198" display="https://pbs.twimg.com/media/EBsK31FXoAM1GNX.jpg"/>
    <hyperlink ref="U274" r:id="rId199" display="https://pbs.twimg.com/media/EB2eDiyW4AE1f_4.jpg"/>
    <hyperlink ref="U277" r:id="rId200" display="https://pbs.twimg.com/media/EA5-9NhXkAEOi4x.jpg"/>
    <hyperlink ref="U280" r:id="rId201" display="https://pbs.twimg.com/media/EA5_lClXsAEkBYB.jpg"/>
    <hyperlink ref="U282" r:id="rId202" display="https://pbs.twimg.com/media/EBjet0JUwAAc4mb.jpg"/>
    <hyperlink ref="U287" r:id="rId203" display="https://pbs.twimg.com/media/EBXW2e7WsAEpFPS.jpg"/>
    <hyperlink ref="U288" r:id="rId204" display="https://pbs.twimg.com/media/EB3elBdWwAAt9j5.jpg"/>
    <hyperlink ref="U292" r:id="rId205" display="https://pbs.twimg.com/media/EB2Y-EbXkAM1SO5.jpg"/>
    <hyperlink ref="U293" r:id="rId206" display="https://pbs.twimg.com/media/EBNecAoW4AYAyyl.jpg"/>
    <hyperlink ref="U294" r:id="rId207" display="https://pbs.twimg.com/tweet_video_thumb/EB1khG5XkAAc0Ys.jpg"/>
    <hyperlink ref="U303" r:id="rId208" display="https://pbs.twimg.com/media/EA4MDqDXkAAnIKJ.jpg"/>
    <hyperlink ref="U304" r:id="rId209" display="https://pbs.twimg.com/media/EBM0wW8WkAAmgy4.jpg"/>
    <hyperlink ref="U305" r:id="rId210" display="https://pbs.twimg.com/media/EBWS9WCXUAESALH.jpg"/>
    <hyperlink ref="U306" r:id="rId211" display="https://pbs.twimg.com/media/EBbgvtYW4AEO7nD.jpg"/>
    <hyperlink ref="U307" r:id="rId212" display="https://pbs.twimg.com/media/EBvAOTvXkAAsHp9.jpg"/>
    <hyperlink ref="U311" r:id="rId213" display="https://pbs.twimg.com/media/EB2MWkSX4AEP5AW.jpg"/>
    <hyperlink ref="V3" r:id="rId214" display="https://pbs.twimg.com/media/EA1Il1oW4AAd_II.jpg"/>
    <hyperlink ref="V4" r:id="rId215" display="https://pbs.twimg.com/media/EA1I8WRWwAAx-hw.jpg"/>
    <hyperlink ref="V5" r:id="rId216" display="https://pbs.twimg.com/media/EA1D1hkXoAElfnZ.jpg"/>
    <hyperlink ref="V6" r:id="rId217" display="https://pbs.twimg.com/amplify_video_thumb/1123207785813020673/img/mcAFROj9OoLJIdiu.jpg"/>
    <hyperlink ref="V7" r:id="rId218" display="http://pbs.twimg.com/profile_images/1108025351429652481/TVNIvC1m_normal.jpg"/>
    <hyperlink ref="V8" r:id="rId219" display="http://pbs.twimg.com/profile_images/769763389161762816/4QqLZ_4S_normal.jpg"/>
    <hyperlink ref="V9" r:id="rId220" display="https://pbs.twimg.com/media/EA40NlCXYAAa39a.jpg"/>
    <hyperlink ref="V10" r:id="rId221" display="https://pbs.twimg.com/media/EA5EZxjWsAAJG-8.jpg"/>
    <hyperlink ref="V11" r:id="rId222" display="https://pbs.twimg.com/media/EA06O4hXYAE-yiv.jpg"/>
    <hyperlink ref="V12" r:id="rId223" display="http://pbs.twimg.com/profile_images/1036666276255416320/AKQ3bO7S_normal.jpg"/>
    <hyperlink ref="V13" r:id="rId224" display="http://pbs.twimg.com/profile_images/941763655271665667/M0ENFXBK_normal.jpg"/>
    <hyperlink ref="V14" r:id="rId225" display="http://pbs.twimg.com/profile_images/953242880319152129/eWCE-H5i_normal.jpg"/>
    <hyperlink ref="V15" r:id="rId226" display="http://pbs.twimg.com/profile_images/616731175332151296/04LgOcoW_normal.png"/>
    <hyperlink ref="V16" r:id="rId227" display="https://pbs.twimg.com/media/EAqIPJTX4AM-IDU.jpg"/>
    <hyperlink ref="V17" r:id="rId228" display="http://pbs.twimg.com/profile_images/848004580491366401/pBNfRIyD_normal.jpg"/>
    <hyperlink ref="V18" r:id="rId229" display="https://pbs.twimg.com/media/EAivAfbXkAEJ0kq.jpg"/>
    <hyperlink ref="V19" r:id="rId230" display="http://pbs.twimg.com/profile_images/550539498590068736/ImuKJPsS_normal.jpeg"/>
    <hyperlink ref="V20" r:id="rId231" display="http://pbs.twimg.com/profile_images/697110852080693248/l04VTewd_normal.jpg"/>
    <hyperlink ref="V21" r:id="rId232" display="http://pbs.twimg.com/profile_images/707531207995760640/3uZiAiHB_normal.jpg"/>
    <hyperlink ref="V22" r:id="rId233" display="http://pbs.twimg.com/profile_images/1134789340779962368/qntYMNiw_normal.jpg"/>
    <hyperlink ref="V23" r:id="rId234" display="http://pbs.twimg.com/profile_images/1000079425638227970/YBTExDK__normal.jpg"/>
    <hyperlink ref="V24" r:id="rId235" display="http://pbs.twimg.com/profile_images/827584459675410435/gE5qF2LB_normal.jpg"/>
    <hyperlink ref="V25" r:id="rId236" display="https://pbs.twimg.com/media/EA-TOmVXoAAcg62.jpg"/>
    <hyperlink ref="V26" r:id="rId237" display="http://pbs.twimg.com/profile_images/647806494361133056/qGeKSbKp_normal.jpg"/>
    <hyperlink ref="V27" r:id="rId238" display="http://pbs.twimg.com/profile_images/1145703101585854470/dSItZ0KJ_normal.png"/>
    <hyperlink ref="V28" r:id="rId239" display="https://pbs.twimg.com/media/EA1DlRUXYAA-sYr.jpg"/>
    <hyperlink ref="V29" r:id="rId240" display="http://pbs.twimg.com/profile_images/450462164902359040/O1uBndkm_normal.jpeg"/>
    <hyperlink ref="V30" r:id="rId241" display="http://pbs.twimg.com/profile_images/1003286674078457859/imC5pANg_normal.jpg"/>
    <hyperlink ref="V31" r:id="rId242" display="http://pbs.twimg.com/profile_images/927915838568624128/_JxjXf2Y_normal.jpg"/>
    <hyperlink ref="V32" r:id="rId243" display="http://pbs.twimg.com/profile_images/484756288841060352/1ewtdcQT_normal.jpeg"/>
    <hyperlink ref="V33" r:id="rId244" display="http://pbs.twimg.com/profile_images/421042345144881153/_ePhWwmB_normal.jpeg"/>
    <hyperlink ref="V34" r:id="rId245" display="http://pbs.twimg.com/profile_images/481848346135379968/lqSd_4pd_normal.jpeg"/>
    <hyperlink ref="V35" r:id="rId246" display="http://pbs.twimg.com/profile_images/719688849606230016/LmnIPxI5_normal.jpg"/>
    <hyperlink ref="V36" r:id="rId247" display="https://pbs.twimg.com/media/EBE6wzrUIAAAgU3.jpg"/>
    <hyperlink ref="V37" r:id="rId248" display="http://pbs.twimg.com/profile_images/378800000317464153/aca922cbd6727760edeff93a4f6f223d_normal.jpeg"/>
    <hyperlink ref="V38" r:id="rId249" display="http://pbs.twimg.com/profile_images/1017134946295656448/t3nNTTGs_normal.jpg"/>
    <hyperlink ref="V39" r:id="rId250" display="http://pbs.twimg.com/profile_images/1117105155780911104/wHKxyVPI_normal.jpg"/>
    <hyperlink ref="V40" r:id="rId251" display="http://pbs.twimg.com/profile_images/998849399982735360/J0vq8jJ5_normal.jpg"/>
    <hyperlink ref="V41" r:id="rId252" display="https://pbs.twimg.com/media/EBNGy4VXkAAXLJo.jpg"/>
    <hyperlink ref="V42" r:id="rId253" display="http://pbs.twimg.com/profile_images/2696014099/061f29d67362ad158aba8bd38ab6f97b_normal.jpeg"/>
    <hyperlink ref="V43" r:id="rId254" display="http://pbs.twimg.com/profile_images/1126149918018678784/VlyZK3gK_normal.png"/>
    <hyperlink ref="V44" r:id="rId255" display="http://pbs.twimg.com/profile_images/1066427650611265536/2rb68DGI_normal.jpg"/>
    <hyperlink ref="V45" r:id="rId256" display="http://pbs.twimg.com/profile_images/915914219958276096/zEAOnUOJ_normal.jpg"/>
    <hyperlink ref="V46" r:id="rId257" display="http://pbs.twimg.com/profile_images/1062334962626674688/h58jRq-2_normal.jpg"/>
    <hyperlink ref="V47" r:id="rId258" display="http://pbs.twimg.com/profile_images/378800000780676446/f237307ef56d594aa0e943fe03216391_normal.jpeg"/>
    <hyperlink ref="V48" r:id="rId259" display="http://pbs.twimg.com/profile_images/1062334962626674688/h58jRq-2_normal.jpg"/>
    <hyperlink ref="V49" r:id="rId260" display="http://pbs.twimg.com/profile_images/972075883770019840/GUPZ2Z8k_normal.jpg"/>
    <hyperlink ref="V50" r:id="rId261" display="http://pbs.twimg.com/profile_images/1035643441500364800/KO40Wps6_normal.jpg"/>
    <hyperlink ref="V51" r:id="rId262" display="http://pbs.twimg.com/profile_images/648791451372011520/_wVUYtwL_normal.png"/>
    <hyperlink ref="V52" r:id="rId263" display="http://pbs.twimg.com/profile_images/1110353523345145856/BWgyjb_b_normal.jpg"/>
    <hyperlink ref="V53" r:id="rId264" display="http://pbs.twimg.com/profile_images/848637347273080832/yuP-sazu_normal.jpg"/>
    <hyperlink ref="V54" r:id="rId265" display="http://pbs.twimg.com/profile_images/987024801750380544/tBzvT_tj_normal.jpg"/>
    <hyperlink ref="V55" r:id="rId266" display="http://pbs.twimg.com/profile_images/900608823899021316/gTi-uQyJ_normal.jpg"/>
    <hyperlink ref="V56" r:id="rId267" display="http://pbs.twimg.com/profile_images/618861657083658241/3IKF_a-6_normal.png"/>
    <hyperlink ref="V57" r:id="rId268" display="http://pbs.twimg.com/profile_images/1150276175245324288/XOG6oHCK_normal.jpg"/>
    <hyperlink ref="V58" r:id="rId269" display="http://pbs.twimg.com/profile_images/575735462779822083/z41QAqc__normal.jpeg"/>
    <hyperlink ref="V59" r:id="rId270" display="http://pbs.twimg.com/profile_images/1155503106320490497/4LjcmyFe_normal.jpg"/>
    <hyperlink ref="V60" r:id="rId271" display="http://pbs.twimg.com/profile_images/1050684898976120832/jeMWXGTF_normal.jpg"/>
    <hyperlink ref="V61" r:id="rId272" display="http://pbs.twimg.com/profile_images/1105917780635865088/5hO_e8ke_normal.jpg"/>
    <hyperlink ref="V62" r:id="rId273" display="http://pbs.twimg.com/profile_images/799271730116173824/Deqcs150_normal.jpg"/>
    <hyperlink ref="V63" r:id="rId274" display="http://pbs.twimg.com/profile_images/1149665511111704577/dGGh5mQ5_normal.jpg"/>
    <hyperlink ref="V64" r:id="rId275" display="http://pbs.twimg.com/profile_images/666203250002120704/wYFqiQOh_normal.jpg"/>
    <hyperlink ref="V65" r:id="rId276" display="http://pbs.twimg.com/profile_images/1082217758895624192/QZQ_M-VB_normal.jpg"/>
    <hyperlink ref="V66" r:id="rId277" display="http://pbs.twimg.com/profile_images/550682286413594625/lC6sfoXR_normal.jpeg"/>
    <hyperlink ref="V67" r:id="rId278" display="http://pbs.twimg.com/profile_images/986202760881336320/2MRBBaFE_normal.jpg"/>
    <hyperlink ref="V68" r:id="rId279" display="http://pbs.twimg.com/profile_images/986202760881336320/2MRBBaFE_normal.jpg"/>
    <hyperlink ref="V69" r:id="rId280" display="http://pbs.twimg.com/profile_images/838766542468829184/BUSPSPJV_normal.jpg"/>
    <hyperlink ref="V70" r:id="rId281" display="http://pbs.twimg.com/profile_images/1125032533668843520/enVZwmuI_normal.jpg"/>
    <hyperlink ref="V71" r:id="rId282" display="http://pbs.twimg.com/profile_images/968158900490067968/71a4pOal_normal.jpg"/>
    <hyperlink ref="V72" r:id="rId283" display="http://pbs.twimg.com/profile_images/945993432538984449/g7VtvMJt_normal.jpg"/>
    <hyperlink ref="V73" r:id="rId284" display="http://pbs.twimg.com/profile_images/945993432538984449/g7VtvMJt_normal.jpg"/>
    <hyperlink ref="V74" r:id="rId285" display="http://pbs.twimg.com/profile_images/945993432538984449/g7VtvMJt_normal.jpg"/>
    <hyperlink ref="V75" r:id="rId286" display="https://pbs.twimg.com/media/D-8Prn8XkAAhXwy.jpg"/>
    <hyperlink ref="V76" r:id="rId287" display="http://pbs.twimg.com/profile_images/1101263083136339968/Q2vVZblf_normal.jpg"/>
    <hyperlink ref="V77" r:id="rId288" display="http://pbs.twimg.com/profile_images/746486676558651392/fXI24M_9_normal.jpg"/>
    <hyperlink ref="V78" r:id="rId289" display="http://pbs.twimg.com/profile_images/1009800500659834880/Yp2W8sl0_normal.jpg"/>
    <hyperlink ref="V79" r:id="rId290" display="http://pbs.twimg.com/profile_images/1009800500659834880/Yp2W8sl0_normal.jpg"/>
    <hyperlink ref="V80" r:id="rId291" display="http://pbs.twimg.com/profile_images/864776511437647872/5HY790ol_normal.jpg"/>
    <hyperlink ref="V81" r:id="rId292" display="http://pbs.twimg.com/profile_images/864776511437647872/5HY790ol_normal.jpg"/>
    <hyperlink ref="V82" r:id="rId293" display="http://pbs.twimg.com/profile_images/989152799018668032/Su83f-F6_normal.jpg"/>
    <hyperlink ref="V83" r:id="rId294" display="http://pbs.twimg.com/profile_images/850007617804095488/wy4mWmQ__normal.jpg"/>
    <hyperlink ref="V84" r:id="rId295" display="https://pbs.twimg.com/media/EBR0FOxXsAEJr8F.jpg"/>
    <hyperlink ref="V85" r:id="rId296" display="http://pbs.twimg.com/profile_images/780423629473546241/9BjyjaKZ_normal.jpg"/>
    <hyperlink ref="V86" r:id="rId297" display="https://pbs.twimg.com/media/EBSK1m6U0AAyp-E.jpg"/>
    <hyperlink ref="V87" r:id="rId298" display="https://pbs.twimg.com/media/EBSQCRCXUAAMs7K.jpg"/>
    <hyperlink ref="V88" r:id="rId299" display="http://pbs.twimg.com/profile_images/1080380520968716289/E-1zvoMK_normal.jpg"/>
    <hyperlink ref="V89" r:id="rId300" display="http://pbs.twimg.com/profile_images/994566921587712000/sjtMgTIi_normal.jpg"/>
    <hyperlink ref="V90" r:id="rId301" display="https://pbs.twimg.com/media/EBSrar0X4AAgimV.jpg"/>
    <hyperlink ref="V91" r:id="rId302" display="http://pbs.twimg.com/profile_images/486303105240141824/iq21HpXh_normal.jpeg"/>
    <hyperlink ref="V92" r:id="rId303" display="https://pbs.twimg.com/media/EBTGBh2WsAA_uPX.jpg"/>
    <hyperlink ref="V93" r:id="rId304" display="https://pbs.twimg.com/media/EBTiy6uXoAAd1DF.png"/>
    <hyperlink ref="V94" r:id="rId305" display="http://pbs.twimg.com/profile_images/1102508403031764993/rmwy8sPb_normal.jpg"/>
    <hyperlink ref="V95" r:id="rId306" display="http://pbs.twimg.com/profile_images/1147964416304001024/Du8bXwP__normal.png"/>
    <hyperlink ref="V96" r:id="rId307" display="http://pbs.twimg.com/profile_images/1102167968283328512/kADsSB91_normal.jpg"/>
    <hyperlink ref="V97" r:id="rId308" display="http://pbs.twimg.com/profile_images/1139096637714735105/jaRvLh5S_normal.jpg"/>
    <hyperlink ref="V98" r:id="rId309" display="http://pbs.twimg.com/profile_images/1002279562108076035/Ez1pYzTA_normal.jpg"/>
    <hyperlink ref="V99" r:id="rId310" display="https://pbs.twimg.com/media/EBXnTQxXkAAUEt-.jpg"/>
    <hyperlink ref="V100" r:id="rId311" display="https://pbs.twimg.com/media/EBXnqHNWsAIKasM.png"/>
    <hyperlink ref="V101" r:id="rId312" display="http://pbs.twimg.com/profile_images/498884959969763328/5OWIr_NQ_normal.jpeg"/>
    <hyperlink ref="V102" r:id="rId313" display="http://pbs.twimg.com/profile_images/958063733514883072/kGwOIkky_normal.jpg"/>
    <hyperlink ref="V103" r:id="rId314" display="http://pbs.twimg.com/profile_images/1107987698328002561/eIpp9_IE_normal.png"/>
    <hyperlink ref="V104" r:id="rId315" display="http://pbs.twimg.com/profile_images/1107987698328002561/eIpp9_IE_normal.png"/>
    <hyperlink ref="V105" r:id="rId316" display="http://pbs.twimg.com/profile_images/894244711380246529/wiPqZEVI_normal.jpg"/>
    <hyperlink ref="V106" r:id="rId317" display="http://pbs.twimg.com/profile_images/1082222180212109313/2xzatsgu_normal.jpg"/>
    <hyperlink ref="V107" r:id="rId318" display="http://pbs.twimg.com/profile_images/1092703728346501120/7iyWdQu0_normal.jpg"/>
    <hyperlink ref="V108" r:id="rId319" display="http://pbs.twimg.com/profile_images/1128153065692061696/LBpL2e1L_normal.jpg"/>
    <hyperlink ref="V109" r:id="rId320" display="http://pbs.twimg.com/profile_images/1161251273972363264/YkN0iccU_normal.jpg"/>
    <hyperlink ref="V110" r:id="rId321" display="http://pbs.twimg.com/profile_images/372216815/Conwy_Valley_060809_crop_normal.jpg"/>
    <hyperlink ref="V111" r:id="rId322" display="http://pbs.twimg.com/profile_images/1020952512843665408/OHDPM3zA_normal.jpg"/>
    <hyperlink ref="V112" r:id="rId323" display="http://pbs.twimg.com/profile_images/698345662329577473/ej5BMKzI_normal.jpg"/>
    <hyperlink ref="V113" r:id="rId324" display="http://pbs.twimg.com/profile_images/378800000047386640/6e8e019d065547f25b6331dbb353f8a3_normal.jpeg"/>
    <hyperlink ref="V114" r:id="rId325" display="http://pbs.twimg.com/profile_images/717597083000156160/6jKsGYfy_normal.jpg"/>
    <hyperlink ref="V115" r:id="rId326" display="http://pbs.twimg.com/profile_images/1138819582951591937/9CTtXdux_normal.png"/>
    <hyperlink ref="V116" r:id="rId327" display="http://pbs.twimg.com/profile_images/975123423801298944/IoZBc3T6_normal.jpg"/>
    <hyperlink ref="V117" r:id="rId328" display="http://pbs.twimg.com/profile_images/808444491170508801/q_-AuLP9_normal.jpg"/>
    <hyperlink ref="V118" r:id="rId329" display="http://pbs.twimg.com/profile_images/922202723096973313/Q_GKo8Fc_normal.jpg"/>
    <hyperlink ref="V119" r:id="rId330" display="http://pbs.twimg.com/profile_images/922202723096973313/Q_GKo8Fc_normal.jpg"/>
    <hyperlink ref="V120" r:id="rId331" display="http://pbs.twimg.com/profile_images/906266084541595648/vTlT2tLC_normal.jpg"/>
    <hyperlink ref="V121" r:id="rId332" display="http://pbs.twimg.com/profile_images/2998759076/81e8f8eb1d04955a01e988e554baca08_normal.jpeg"/>
    <hyperlink ref="V122" r:id="rId333" display="http://pbs.twimg.com/profile_images/2998759076/81e8f8eb1d04955a01e988e554baca08_normal.jpeg"/>
    <hyperlink ref="V123" r:id="rId334" display="http://pbs.twimg.com/profile_images/2998759076/81e8f8eb1d04955a01e988e554baca08_normal.jpeg"/>
    <hyperlink ref="V124" r:id="rId335" display="http://pbs.twimg.com/profile_images/2998759076/81e8f8eb1d04955a01e988e554baca08_normal.jpeg"/>
    <hyperlink ref="V125" r:id="rId336" display="http://pbs.twimg.com/profile_images/865901096392425472/F6N3KVx2_normal.jpg"/>
    <hyperlink ref="V126" r:id="rId337" display="http://pbs.twimg.com/profile_images/785207304253763586/P99xvrgG_normal.jpg"/>
    <hyperlink ref="V127" r:id="rId338" display="http://pbs.twimg.com/profile_images/3386452415/14f492f309703b0ae4047c39c3a7b8ed_normal.jpeg"/>
    <hyperlink ref="V128" r:id="rId339" display="http://pbs.twimg.com/profile_images/3386452415/14f492f309703b0ae4047c39c3a7b8ed_normal.jpeg"/>
    <hyperlink ref="V129" r:id="rId340" display="http://pbs.twimg.com/profile_images/1018542843504103424/ap3rJlxV_normal.jpg"/>
    <hyperlink ref="V130" r:id="rId341" display="http://pbs.twimg.com/profile_images/785207304253763586/P99xvrgG_normal.jpg"/>
    <hyperlink ref="V131" r:id="rId342" display="http://pbs.twimg.com/profile_images/733658106043981825/uJCejYd__normal.jpg"/>
    <hyperlink ref="V132" r:id="rId343" display="http://pbs.twimg.com/profile_images/1063435487451467777/zicDG6bf_normal.jpg"/>
    <hyperlink ref="V133" r:id="rId344" display="http://pbs.twimg.com/profile_images/865141192194891777/jreOf59z_normal.jpg"/>
    <hyperlink ref="V134" r:id="rId345" display="http://pbs.twimg.com/profile_images/733658106043981825/uJCejYd__normal.jpg"/>
    <hyperlink ref="V135" r:id="rId346" display="http://pbs.twimg.com/profile_images/733658106043981825/uJCejYd__normal.jpg"/>
    <hyperlink ref="V136" r:id="rId347" display="http://pbs.twimg.com/profile_images/785207304253763586/P99xvrgG_normal.jpg"/>
    <hyperlink ref="V137" r:id="rId348" display="http://pbs.twimg.com/profile_images/1112975350185803777/iMd4uyfW_normal.png"/>
    <hyperlink ref="V138" r:id="rId349" display="http://pbs.twimg.com/profile_images/996346887048499200/3YkUS1WQ_normal.jpg"/>
    <hyperlink ref="V139" r:id="rId350" display="https://pbs.twimg.com/media/EBRZSn-WsAAaMtV.png"/>
    <hyperlink ref="V140" r:id="rId351" display="http://pbs.twimg.com/profile_images/3020534095/0e9f10e3b56652032a533a0a9a0bd5e1_normal.png"/>
    <hyperlink ref="V141" r:id="rId352" display="https://pbs.twimg.com/media/EBdkaWAWsAAX0ER.jpg"/>
    <hyperlink ref="V142" r:id="rId353" display="http://pbs.twimg.com/profile_images/978182066318774278/w9YfusGY_normal.jpg"/>
    <hyperlink ref="V143" r:id="rId354" display="http://pbs.twimg.com/profile_images/1061904398178246656/CefBZu_g_normal.jpg"/>
    <hyperlink ref="V144" r:id="rId355" display="http://pbs.twimg.com/profile_images/650279558088802304/Foi8eSvx_normal.jpg"/>
    <hyperlink ref="V145" r:id="rId356" display="http://pbs.twimg.com/profile_images/801503379788861440/M1mPEQhx_normal.jpg"/>
    <hyperlink ref="V146" r:id="rId357" display="http://pbs.twimg.com/profile_images/1087131598711967744/evnpvvV2_normal.jpg"/>
    <hyperlink ref="V147" r:id="rId358" display="https://pbs.twimg.com/media/EBfjb3vXoAAtQiB.jpg"/>
    <hyperlink ref="V148" r:id="rId359" display="http://pbs.twimg.com/profile_images/765198503203274753/UfDOhrbX_normal.jpg"/>
    <hyperlink ref="V149" r:id="rId360" display="https://pbs.twimg.com/media/D_vM-nAU0AATDr_.jpg"/>
    <hyperlink ref="V150" r:id="rId361" display="https://pbs.twimg.com/media/D_fJetXUIAIg-qh.jpg"/>
    <hyperlink ref="V151" r:id="rId362" display="https://pbs.twimg.com/media/D_KsoQqVAAEZ1Tk.jpg"/>
    <hyperlink ref="V152" r:id="rId363" display="https://pbs.twimg.com/media/D_F-_kcVUAA_PD5.jpg"/>
    <hyperlink ref="V153" r:id="rId364" display="https://pbs.twimg.com/media/EBNG17jUwAARPw2.jpg"/>
    <hyperlink ref="V154" r:id="rId365" display="https://pbs.twimg.com/media/EBRMgPyU8AASvkA.jpg"/>
    <hyperlink ref="V155" r:id="rId366" display="https://pbs.twimg.com/media/EBVqGPmU4AAD9cA.jpg"/>
    <hyperlink ref="V156" r:id="rId367" display="https://pbs.twimg.com/media/EBa8UucU0AEF-NI.jpg"/>
    <hyperlink ref="V157" r:id="rId368" display="http://pbs.twimg.com/profile_images/796604927787335680/TLj3BCwz_normal.jpg"/>
    <hyperlink ref="V158" r:id="rId369" display="http://pbs.twimg.com/profile_images/644404106505777154/UdAyero2_normal.jpg"/>
    <hyperlink ref="V159" r:id="rId370" display="https://pbs.twimg.com/media/EBcLo3YUIAABuI6.jpg"/>
    <hyperlink ref="V160" r:id="rId371" display="https://pbs.twimg.com/media/EA5ci_qUYAEkFHh.jpg"/>
    <hyperlink ref="V161" r:id="rId372" display="https://pbs.twimg.com/media/EA9pczHU4AEhXaD.jpg"/>
    <hyperlink ref="V162" r:id="rId373" display="https://pbs.twimg.com/media/EBN9kvRU8AAQ1qS.jpg"/>
    <hyperlink ref="V163" r:id="rId374" display="https://pbs.twimg.com/media/EBOABqKUwAITc_v.jpg"/>
    <hyperlink ref="V164" r:id="rId375" display="https://pbs.twimg.com/media/EBYZr9pUEAA23ei.jpg"/>
    <hyperlink ref="V165" r:id="rId376" display="https://pbs.twimg.com/media/EBhezydVAAAbLqM.jpg"/>
    <hyperlink ref="V166" r:id="rId377" display="http://pbs.twimg.com/profile_images/1135736830169681920/jeMcQbwP_normal.jpg"/>
    <hyperlink ref="V167" r:id="rId378" display="https://pbs.twimg.com/media/EA6dD6aX4AAu3I5.png"/>
    <hyperlink ref="V168" r:id="rId379" display="http://pbs.twimg.com/profile_images/961704619729674240/k0MG4g7w_normal.jpg"/>
    <hyperlink ref="V169" r:id="rId380" display="https://pbs.twimg.com/media/EBiWdkrUcAIzbQK.jpg"/>
    <hyperlink ref="V170" r:id="rId381" display="http://pbs.twimg.com/profile_images/3346678364/df597d5eab11cb408e24b7a2a2a5961d_normal.png"/>
    <hyperlink ref="V171" r:id="rId382" display="http://pbs.twimg.com/profile_images/1112290598562816000/LUwfYINX_normal.jpg"/>
    <hyperlink ref="V172" r:id="rId383" display="http://pbs.twimg.com/profile_images/1384800514/10_normal.jpg"/>
    <hyperlink ref="V173" r:id="rId384" display="https://pbs.twimg.com/media/EBM6dQAXoAAUG7f.jpg"/>
    <hyperlink ref="V174" r:id="rId385" display="https://pbs.twimg.com/media/EBmpUanXUAALQqq.jpg"/>
    <hyperlink ref="V175" r:id="rId386" display="https://pbs.twimg.com/media/EBM5wPtXkAE73Gw.jpg"/>
    <hyperlink ref="V176" r:id="rId387" display="https://pbs.twimg.com/media/EBmqDVuWsAA34JE.jpg"/>
    <hyperlink ref="V177" r:id="rId388" display="http://pbs.twimg.com/profile_images/1133373889772511232/BUGEydvS_normal.jpg"/>
    <hyperlink ref="V178" r:id="rId389" display="http://pbs.twimg.com/profile_images/1133373889772511232/BUGEydvS_normal.jpg"/>
    <hyperlink ref="V179" r:id="rId390" display="https://pbs.twimg.com/media/EA45H0-XsAATIcU.jpg"/>
    <hyperlink ref="V180" r:id="rId391" display="http://pbs.twimg.com/profile_images/896056294246952972/BEWpvdiE_normal.jpg"/>
    <hyperlink ref="V181" r:id="rId392" display="http://pbs.twimg.com/profile_images/896056294246952972/BEWpvdiE_normal.jpg"/>
    <hyperlink ref="V182" r:id="rId393" display="http://pbs.twimg.com/profile_images/896056294246952972/BEWpvdiE_normal.jpg"/>
    <hyperlink ref="V183" r:id="rId394" display="http://pbs.twimg.com/profile_images/896056294246952972/BEWpvdiE_normal.jpg"/>
    <hyperlink ref="V184" r:id="rId395" display="http://pbs.twimg.com/profile_images/678544786337460225/1nS8KxK2_normal.jpg"/>
    <hyperlink ref="V185" r:id="rId396" display="http://pbs.twimg.com/profile_images/896056294246952972/BEWpvdiE_normal.jpg"/>
    <hyperlink ref="V186" r:id="rId397" display="http://pbs.twimg.com/profile_images/896056294246952972/BEWpvdiE_normal.jpg"/>
    <hyperlink ref="V187" r:id="rId398" display="http://pbs.twimg.com/profile_images/896056294246952972/BEWpvdiE_normal.jpg"/>
    <hyperlink ref="V188" r:id="rId399" display="http://pbs.twimg.com/profile_images/896056294246952972/BEWpvdiE_normal.jpg"/>
    <hyperlink ref="V189" r:id="rId400" display="http://pbs.twimg.com/profile_images/727239253529350144/Syga1r2Z_normal.jpg"/>
    <hyperlink ref="V190" r:id="rId401" display="http://pbs.twimg.com/profile_images/896056294246952972/BEWpvdiE_normal.jpg"/>
    <hyperlink ref="V191" r:id="rId402" display="http://pbs.twimg.com/profile_images/804107816646512640/7mOLwBRk_normal.jpg"/>
    <hyperlink ref="V192" r:id="rId403" display="http://pbs.twimg.com/profile_images/998455730821722113/SaWxYhZk_normal.jpg"/>
    <hyperlink ref="V193" r:id="rId404" display="http://pbs.twimg.com/profile_images/974001091141566464/1oc131y8_normal.jpg"/>
    <hyperlink ref="V194" r:id="rId405" display="http://pbs.twimg.com/profile_images/1084366403019300864/7Ud-ppjs_normal.jpg"/>
    <hyperlink ref="V195" r:id="rId406" display="http://pbs.twimg.com/profile_images/1161543864303403010/rFvfBRm8_normal.jpg"/>
    <hyperlink ref="V196" r:id="rId407" display="https://pbs.twimg.com/media/EBoz2pwU0AAsscY.jpg"/>
    <hyperlink ref="V197" r:id="rId408" display="https://pbs.twimg.com/media/EBo0zIHU8AAGt6y.jpg"/>
    <hyperlink ref="V198" r:id="rId409" display="http://pbs.twimg.com/profile_images/986017885842620416/CYUWqMqs_normal.jpg"/>
    <hyperlink ref="V199" r:id="rId410" display="http://pbs.twimg.com/profile_images/1153757498354151424/fErdTQzp_normal.jpg"/>
    <hyperlink ref="V200" r:id="rId411" display="http://pbs.twimg.com/profile_images/560934326851100673/THT1CeYJ_normal.jpeg"/>
    <hyperlink ref="V201" r:id="rId412" display="https://pbs.twimg.com/media/EBtdFHIX4AEMh1g.jpg"/>
    <hyperlink ref="V202" r:id="rId413" display="http://pbs.twimg.com/profile_images/1088926343109201925/PxH-06wx_normal.jpg"/>
    <hyperlink ref="V203" r:id="rId414" display="http://pbs.twimg.com/profile_images/482894891572162560/VLFIJmhI_normal.jpeg"/>
    <hyperlink ref="V204" r:id="rId415" display="https://pbs.twimg.com/media/EBfqWEZWkAEXiG4.jpg"/>
    <hyperlink ref="V205" r:id="rId416" display="http://pbs.twimg.com/profile_images/833164243767853056/o2dAJMXS_normal.jpg"/>
    <hyperlink ref="V206" r:id="rId417" display="http://pbs.twimg.com/profile_images/1057592862748172288/2AGBa2aM_normal.jpg"/>
    <hyperlink ref="V207" r:id="rId418" display="http://pbs.twimg.com/profile_images/984464200339607553/dTVDd5RP_normal.jpg"/>
    <hyperlink ref="V208" r:id="rId419" display="https://pbs.twimg.com/media/EBxKX9pXsAAMM55.jpg"/>
    <hyperlink ref="V209" r:id="rId420" display="http://pbs.twimg.com/profile_images/1133326639067275266/6Qx0P3Oo_normal.jpg"/>
    <hyperlink ref="V210" r:id="rId421" display="http://pbs.twimg.com/profile_images/1034050543818297344/6w_gf2Fu_normal.jpg"/>
    <hyperlink ref="V211" r:id="rId422" display="http://pbs.twimg.com/profile_images/1156668007390830593/7AZw5s0K_normal.jpg"/>
    <hyperlink ref="V212" r:id="rId423" display="http://pbs.twimg.com/profile_images/897133213000364033/v7UIuM9B_normal.jpg"/>
    <hyperlink ref="V213" r:id="rId424" display="http://pbs.twimg.com/profile_images/1064589377299537920/w1Z2j4QJ_normal.jpg"/>
    <hyperlink ref="V214" r:id="rId425" display="http://pbs.twimg.com/profile_images/1024237409427447808/aTNXvrVG_normal.jpg"/>
    <hyperlink ref="V215" r:id="rId426" display="http://pbs.twimg.com/profile_images/1137609831408386050/0U0c3t3x_normal.jpg"/>
    <hyperlink ref="V216" r:id="rId427" display="http://pbs.twimg.com/profile_images/1009364844947083264/GLoDY1Ly_normal.jpg"/>
    <hyperlink ref="V217" r:id="rId428" display="http://pbs.twimg.com/profile_images/605304308393984000/OH6myOtQ_normal.jpg"/>
    <hyperlink ref="V218" r:id="rId429" display="https://pbs.twimg.com/media/EBwUx8hWwAEpGPG.jpg"/>
    <hyperlink ref="V219" r:id="rId430" display="https://pbs.twimg.com/media/EBxOcyvXUAAtMg5.jpg"/>
    <hyperlink ref="V220" r:id="rId431" display="http://pbs.twimg.com/profile_images/1140308518878294017/bsg4JTZI_normal.jpg"/>
    <hyperlink ref="V221" r:id="rId432" display="http://pbs.twimg.com/profile_images/378800000185831643/2750c14aa3a59976c37cfb5871531e0f_normal.jpeg"/>
    <hyperlink ref="V222" r:id="rId433" display="http://pbs.twimg.com/profile_images/378800000663893627/ff16f3fa15b1ee26a0ee4e6eec181a3d_normal.png"/>
    <hyperlink ref="V223" r:id="rId434" display="https://pbs.twimg.com/media/EByPKI4W4AAVYqA.jpg"/>
    <hyperlink ref="V224" r:id="rId435" display="https://pbs.twimg.com/media/EByWO6_XYAURW3P.jpg"/>
    <hyperlink ref="V225" r:id="rId436" display="http://pbs.twimg.com/profile_images/378800000627433881/eca3c64c6491cc9f35df525a08fbacfb_normal.png"/>
    <hyperlink ref="V226" r:id="rId437" display="http://pbs.twimg.com/profile_images/1133326639067275266/6Qx0P3Oo_normal.jpg"/>
    <hyperlink ref="V227" r:id="rId438" display="http://pbs.twimg.com/profile_images/1053532150891536384/QbyT7wl8_normal.jpg"/>
    <hyperlink ref="V228" r:id="rId439" display="http://pbs.twimg.com/profile_images/985187091335163904/_YuA_sqz_normal.jpg"/>
    <hyperlink ref="V229" r:id="rId440" display="http://pbs.twimg.com/profile_images/530298287098568704/-j2_jcR9_normal.jpeg"/>
    <hyperlink ref="V230" r:id="rId441" display="http://pbs.twimg.com/profile_images/1119323664657408000/a8Pg9WCD_normal.jpg"/>
    <hyperlink ref="V231" r:id="rId442" display="http://pbs.twimg.com/profile_images/1119323664657408000/a8Pg9WCD_normal.jpg"/>
    <hyperlink ref="V232" r:id="rId443" display="http://pbs.twimg.com/profile_images/794025292197031936/9axHS1zi_normal.jpg"/>
    <hyperlink ref="V233" r:id="rId444" display="http://pbs.twimg.com/profile_images/1153042894607048707/QhKzkskz_normal.jpg"/>
    <hyperlink ref="V234" r:id="rId445" display="http://pbs.twimg.com/profile_images/923975414082560000/EnfWqZr8_normal.jpg"/>
    <hyperlink ref="V235" r:id="rId446" display="https://pbs.twimg.com/media/EBzHDFOWwAAFq3b.jpg"/>
    <hyperlink ref="V236" r:id="rId447" display="http://pbs.twimg.com/profile_images/1082418140993118208/ZYnsaMVN_normal.jpg"/>
    <hyperlink ref="V237" r:id="rId448" display="http://pbs.twimg.com/profile_images/1082418140993118208/ZYnsaMVN_normal.jpg"/>
    <hyperlink ref="V238" r:id="rId449" display="http://pbs.twimg.com/profile_images/1082418140993118208/ZYnsaMVN_normal.jpg"/>
    <hyperlink ref="V239" r:id="rId450" display="https://pbs.twimg.com/tweet_video_thumb/EB1cQRYUIAEuGD0.jpg"/>
    <hyperlink ref="V240" r:id="rId451" display="http://pbs.twimg.com/profile_images/1152666908371505152/IgTe3ac5_normal.jpg"/>
    <hyperlink ref="V241" r:id="rId452" display="https://pbs.twimg.com/media/EA4bRxdXkAE7KPn.jpg"/>
    <hyperlink ref="V242" r:id="rId453" display="http://pbs.twimg.com/profile_images/1051782880043646976/Dhpa6epq_normal.jpg"/>
    <hyperlink ref="V243" r:id="rId454" display="http://pbs.twimg.com/profile_images/1051782880043646976/Dhpa6epq_normal.jpg"/>
    <hyperlink ref="V244" r:id="rId455" display="http://pbs.twimg.com/profile_images/839104651219861504/ZJGfP22d_normal.jpg"/>
    <hyperlink ref="V245" r:id="rId456" display="https://pbs.twimg.com/media/EBNQQMGWwAA7xe7.jpg"/>
    <hyperlink ref="V246" r:id="rId457" display="http://pbs.twimg.com/profile_images/742725383418728449/qhShxX6Q_normal.jpg"/>
    <hyperlink ref="V247" r:id="rId458" display="http://pbs.twimg.com/profile_images/852506377922674688/CHp65jtE_normal.jpg"/>
    <hyperlink ref="V248" r:id="rId459" display="https://pbs.twimg.com/media/EBhRgP6WwAEHQ8F.jpg"/>
    <hyperlink ref="V249" r:id="rId460" display="http://pbs.twimg.com/profile_images/1103308980724682752/Ue0VOnye_normal.png"/>
    <hyperlink ref="V250" r:id="rId461" display="https://pbs.twimg.com/media/EB13zFpX4AAjp-s.jpg"/>
    <hyperlink ref="V251" r:id="rId462" display="http://pbs.twimg.com/profile_images/1041974561313579008/daZQqTDf_normal.jpg"/>
    <hyperlink ref="V252" r:id="rId463" display="http://pbs.twimg.com/profile_images/1041974561313579008/daZQqTDf_normal.jpg"/>
    <hyperlink ref="V253" r:id="rId464" display="https://pbs.twimg.com/media/EByBNPQXoAgs7SZ.png"/>
    <hyperlink ref="V254" r:id="rId465" display="http://pbs.twimg.com/profile_images/896056294246952972/BEWpvdiE_normal.jpg"/>
    <hyperlink ref="V255" r:id="rId466" display="http://pbs.twimg.com/profile_images/896056294246952972/BEWpvdiE_normal.jpg"/>
    <hyperlink ref="V256" r:id="rId467" display="http://pbs.twimg.com/profile_images/896056294246952972/BEWpvdiE_normal.jpg"/>
    <hyperlink ref="V257" r:id="rId468" display="http://pbs.twimg.com/profile_images/896056294246952972/BEWpvdiE_normal.jpg"/>
    <hyperlink ref="V258" r:id="rId469" display="http://pbs.twimg.com/profile_images/896056294246952972/BEWpvdiE_normal.jpg"/>
    <hyperlink ref="V259" r:id="rId470" display="https://pbs.twimg.com/media/EBnEMKQXkAAU3PA.jpg"/>
    <hyperlink ref="V260" r:id="rId471" display="http://pbs.twimg.com/profile_images/852506377922674688/CHp65jtE_normal.jpg"/>
    <hyperlink ref="V261" r:id="rId472" display="http://pbs.twimg.com/profile_images/1050299903170269184/bdI_Pfq3_normal.jpg"/>
    <hyperlink ref="V262" r:id="rId473" display="http://pbs.twimg.com/profile_images/996346887048499200/3YkUS1WQ_normal.jpg"/>
    <hyperlink ref="V263" r:id="rId474" display="http://pbs.twimg.com/profile_images/996346887048499200/3YkUS1WQ_normal.jpg"/>
    <hyperlink ref="V264" r:id="rId475" display="https://pbs.twimg.com/media/EBcxD-gXYAAbt3x.jpg"/>
    <hyperlink ref="V265" r:id="rId476" display="https://pbs.twimg.com/media/EBW2K8JWsAEcbl0.jpg"/>
    <hyperlink ref="V266" r:id="rId477" display="http://pbs.twimg.com/profile_images/1050299903170269184/bdI_Pfq3_normal.jpg"/>
    <hyperlink ref="V267" r:id="rId478" display="http://pbs.twimg.com/profile_images/852506377922674688/CHp65jtE_normal.jpg"/>
    <hyperlink ref="V268" r:id="rId479" display="https://pbs.twimg.com/media/EA4q-wpWwAA-sQd.jpg"/>
    <hyperlink ref="V269" r:id="rId480" display="https://pbs.twimg.com/media/EBC-J9KW4AA8GQU.jpg"/>
    <hyperlink ref="V270" r:id="rId481" display="https://pbs.twimg.com/media/EBNRZj8XYAE3g9z.jpg"/>
    <hyperlink ref="V271" r:id="rId482" display="https://pbs.twimg.com/media/EBXkgx2XoAAMFvP.jpg"/>
    <hyperlink ref="V272" r:id="rId483" display="https://pbs.twimg.com/media/EBh3s8CXUAIu0Fz.jpg"/>
    <hyperlink ref="V273" r:id="rId484" display="https://pbs.twimg.com/media/EBsK31FXoAM1GNX.jpg"/>
    <hyperlink ref="V274" r:id="rId485" display="https://pbs.twimg.com/media/EB2eDiyW4AE1f_4.jpg"/>
    <hyperlink ref="V275" r:id="rId486" display="http://pbs.twimg.com/profile_images/1024636571121840128/bdycnBbU_normal.jpg"/>
    <hyperlink ref="V276" r:id="rId487" display="http://pbs.twimg.com/profile_images/700468052341575680/TGdi1GLd_normal.jpg"/>
    <hyperlink ref="V277" r:id="rId488" display="https://pbs.twimg.com/media/EA5-9NhXkAEOi4x.jpg"/>
    <hyperlink ref="V278" r:id="rId489" display="http://pbs.twimg.com/profile_images/961704619729674240/k0MG4g7w_normal.jpg"/>
    <hyperlink ref="V279" r:id="rId490" display="http://pbs.twimg.com/profile_images/960911059040243712/J0SInju7_normal.jpg"/>
    <hyperlink ref="V280" r:id="rId491" display="https://pbs.twimg.com/media/EA5_lClXsAEkBYB.jpg"/>
    <hyperlink ref="V281" r:id="rId492" display="http://pbs.twimg.com/profile_images/960911059040243712/J0SInju7_normal.jpg"/>
    <hyperlink ref="V282" r:id="rId493" display="https://pbs.twimg.com/media/EBjet0JUwAAc4mb.jpg"/>
    <hyperlink ref="V283" r:id="rId494" display="http://pbs.twimg.com/profile_images/1034454130620813312/tdzYgnIA_normal.jpg"/>
    <hyperlink ref="V284" r:id="rId495" display="http://pbs.twimg.com/profile_images/827273933145595905/aJPRMTZg_normal.jpg"/>
    <hyperlink ref="V285" r:id="rId496" display="http://pbs.twimg.com/profile_images/870025490576195584/-j8sNx6W_normal.jpg"/>
    <hyperlink ref="V286" r:id="rId497" display="http://pbs.twimg.com/profile_images/870025490576195584/-j8sNx6W_normal.jpg"/>
    <hyperlink ref="V287" r:id="rId498" display="https://pbs.twimg.com/media/EBXW2e7WsAEpFPS.jpg"/>
    <hyperlink ref="V288" r:id="rId499" display="https://pbs.twimg.com/media/EB3elBdWwAAt9j5.jpg"/>
    <hyperlink ref="V289" r:id="rId500" display="http://pbs.twimg.com/profile_images/1075078522287386624/U_YBOgaQ_normal.jpg"/>
    <hyperlink ref="V290" r:id="rId501" display="http://pbs.twimg.com/profile_images/575390676612857857/vmDt14tE_normal.png"/>
    <hyperlink ref="V291" r:id="rId502" display="http://pbs.twimg.com/profile_images/826805867072847873/xOKaCypa_normal.jpg"/>
    <hyperlink ref="V292" r:id="rId503" display="https://pbs.twimg.com/media/EB2Y-EbXkAM1SO5.jpg"/>
    <hyperlink ref="V293" r:id="rId504" display="https://pbs.twimg.com/media/EBNecAoW4AYAyyl.jpg"/>
    <hyperlink ref="V294" r:id="rId505" display="https://pbs.twimg.com/tweet_video_thumb/EB1khG5XkAAc0Ys.jpg"/>
    <hyperlink ref="V295" r:id="rId506" display="http://pbs.twimg.com/profile_images/894425099096477696/fJn6-jg5_normal.jpg"/>
    <hyperlink ref="V296" r:id="rId507" display="http://pbs.twimg.com/profile_images/894425099096477696/fJn6-jg5_normal.jpg"/>
    <hyperlink ref="V297" r:id="rId508" display="http://pbs.twimg.com/profile_images/894425099096477696/fJn6-jg5_normal.jpg"/>
    <hyperlink ref="V298" r:id="rId509" display="http://pbs.twimg.com/profile_images/894425099096477696/fJn6-jg5_normal.jpg"/>
    <hyperlink ref="V299" r:id="rId510" display="http://pbs.twimg.com/profile_images/894425099096477696/fJn6-jg5_normal.jpg"/>
    <hyperlink ref="V300" r:id="rId511" display="http://pbs.twimg.com/profile_images/894425099096477696/fJn6-jg5_normal.jpg"/>
    <hyperlink ref="V301" r:id="rId512" display="http://pbs.twimg.com/profile_images/894425099096477696/fJn6-jg5_normal.jpg"/>
    <hyperlink ref="V302" r:id="rId513" display="http://pbs.twimg.com/profile_images/1144733620889948161/ClpSLhG5_normal.png"/>
    <hyperlink ref="V303" r:id="rId514" display="https://pbs.twimg.com/media/EA4MDqDXkAAnIKJ.jpg"/>
    <hyperlink ref="V304" r:id="rId515" display="https://pbs.twimg.com/media/EBM0wW8WkAAmgy4.jpg"/>
    <hyperlink ref="V305" r:id="rId516" display="https://pbs.twimg.com/media/EBWS9WCXUAESALH.jpg"/>
    <hyperlink ref="V306" r:id="rId517" display="https://pbs.twimg.com/media/EBbgvtYW4AEO7nD.jpg"/>
    <hyperlink ref="V307" r:id="rId518" display="https://pbs.twimg.com/media/EBvAOTvXkAAsHp9.jpg"/>
    <hyperlink ref="V308" r:id="rId519" display="http://pbs.twimg.com/profile_images/1014187347141799936/uM4uI9_2_normal.jpg"/>
    <hyperlink ref="V309" r:id="rId520" display="http://pbs.twimg.com/profile_images/1014187347141799936/uM4uI9_2_normal.jpg"/>
    <hyperlink ref="V310" r:id="rId521" display="http://pbs.twimg.com/profile_images/1144733620889948161/ClpSLhG5_normal.png"/>
    <hyperlink ref="V311" r:id="rId522" display="https://pbs.twimg.com/media/EB2MWkSX4AEP5AW.jpg"/>
    <hyperlink ref="V312" r:id="rId523" display="http://pbs.twimg.com/profile_images/1144733620889948161/ClpSLhG5_normal.png"/>
    <hyperlink ref="V313" r:id="rId524" display="http://pbs.twimg.com/profile_images/595219916803940354/w3PoRo3P_normal.png"/>
    <hyperlink ref="V314" r:id="rId525" display="http://pbs.twimg.com/profile_images/1144733620889948161/ClpSLhG5_normal.png"/>
    <hyperlink ref="V315" r:id="rId526" display="http://pbs.twimg.com/profile_images/1144733620889948161/ClpSLhG5_normal.png"/>
    <hyperlink ref="V316" r:id="rId527" display="http://pbs.twimg.com/profile_images/1144733620889948161/ClpSLhG5_normal.png"/>
    <hyperlink ref="V317" r:id="rId528" display="http://pbs.twimg.com/profile_images/1144733620889948161/ClpSLhG5_normal.png"/>
    <hyperlink ref="V318" r:id="rId529" display="http://pbs.twimg.com/profile_images/1144733620889948161/ClpSLhG5_normal.png"/>
    <hyperlink ref="V319" r:id="rId530" display="http://pbs.twimg.com/profile_images/1144733620889948161/ClpSLhG5_normal.png"/>
    <hyperlink ref="V320" r:id="rId531" display="http://pbs.twimg.com/profile_images/1144733620889948161/ClpSLhG5_normal.png"/>
    <hyperlink ref="V321" r:id="rId532" display="http://pbs.twimg.com/profile_images/1144733620889948161/ClpSLhG5_normal.png"/>
    <hyperlink ref="V322" r:id="rId533" display="http://pbs.twimg.com/profile_images/950552278112591872/BoKnxpg0_normal.jpg"/>
    <hyperlink ref="V323" r:id="rId534" display="http://pbs.twimg.com/profile_images/950552278112591872/BoKnxpg0_normal.jpg"/>
    <hyperlink ref="X3" r:id="rId535" display="https://twitter.com/#!/tfortune_100/status/1156660497263026177"/>
    <hyperlink ref="X4" r:id="rId536" display="https://twitter.com/#!/tfortune_100/status/1156660883650752512"/>
    <hyperlink ref="X5" r:id="rId537" display="https://twitter.com/#!/tfortune_100/status/1156655268819820545"/>
    <hyperlink ref="X6" r:id="rId538" display="https://twitter.com/#!/dhscgovuk/status/1123285894042128387"/>
    <hyperlink ref="X7" r:id="rId539" display="https://twitter.com/#!/elaine_wyllie/status/1156662768856109056"/>
    <hyperlink ref="X8" r:id="rId540" display="https://twitter.com/#!/aharrell2000/status/1156915081126514688"/>
    <hyperlink ref="X9" r:id="rId541" display="https://twitter.com/#!/shift_org/status/1156919570231205888"/>
    <hyperlink ref="X10" r:id="rId542" display="https://twitter.com/#!/missbturner/status/1156937368760397825"/>
    <hyperlink ref="X11" r:id="rId543" display="https://twitter.com/#!/healthykidsblog/status/1156644713308545024"/>
    <hyperlink ref="X12" r:id="rId544" display="https://twitter.com/#!/educationblog/status/1156991604043014146"/>
    <hyperlink ref="X13" r:id="rId545" display="https://twitter.com/#!/hsphnutrition/status/1157008299642015744"/>
    <hyperlink ref="X14" r:id="rId546" display="https://twitter.com/#!/kieronjboyle/status/1157037016820998148"/>
    <hyperlink ref="X15" r:id="rId547" display="https://twitter.com/#!/aboutkp/status/1157053054157373441"/>
    <hyperlink ref="X16" r:id="rId548" display="https://twitter.com/#!/govcanhealth/status/1155886050751000576"/>
    <hyperlink ref="X17" r:id="rId549" display="https://twitter.com/#!/rchilderhose/status/1157091566357532673"/>
    <hyperlink ref="X18" r:id="rId550" display="https://twitter.com/#!/michconstant/status/1155365737889959936"/>
    <hyperlink ref="X19" r:id="rId551" display="https://twitter.com/#!/rletsie77/status/1157194638324895744"/>
    <hyperlink ref="X20" r:id="rId552" display="https://twitter.com/#!/hbcrg/status/1157233230980014083"/>
    <hyperlink ref="X21" r:id="rId553" display="https://twitter.com/#!/kathleen_ryan33/status/1157281142434873344"/>
    <hyperlink ref="X22" r:id="rId554" display="https://twitter.com/#!/mghclaycenter/status/1157279905954095105"/>
    <hyperlink ref="X23" r:id="rId555" display="https://twitter.com/#!/mgh_ri/status/1157293315630538754"/>
    <hyperlink ref="X24" r:id="rId556" display="https://twitter.com/#!/chrissiejuliano/status/1157302367555072002"/>
    <hyperlink ref="X25" r:id="rId557" display="https://twitter.com/#!/epichealthnews/status/1157305509965369345"/>
    <hyperlink ref="X26" r:id="rId558" display="https://twitter.com/#!/pollockmd/status/1157313588417179648"/>
    <hyperlink ref="X27" r:id="rId559" display="https://twitter.com/#!/aapjournals/status/1157317913478598656"/>
    <hyperlink ref="X28" r:id="rId560" display="https://twitter.com/#!/meeproductions/status/1156654989399482369"/>
    <hyperlink ref="X29" r:id="rId561" display="https://twitter.com/#!/ijjuzang/status/1157324736344580101"/>
    <hyperlink ref="X30" r:id="rId562" display="https://twitter.com/#!/gonapsacc/status/1157326952031641600"/>
    <hyperlink ref="X31" r:id="rId563" display="https://twitter.com/#!/jillianreganmph/status/1157349997052157952"/>
    <hyperlink ref="X32" r:id="rId564" display="https://twitter.com/#!/kpscalresearch/status/1157424223779844096"/>
    <hyperlink ref="X33" r:id="rId565" display="https://twitter.com/#!/thrivingschools/status/1157047322834083846"/>
    <hyperlink ref="X34" r:id="rId566" display="https://twitter.com/#!/lisakkillen/status/1157433277264748544"/>
    <hyperlink ref="X35" r:id="rId567" display="https://twitter.com/#!/arnonkrongrad/status/1157637819931774977"/>
    <hyperlink ref="X36" r:id="rId568" display="https://twitter.com/#!/scott_kocher/status/1157771194042470401"/>
    <hyperlink ref="X37" r:id="rId569" display="https://twitter.com/#!/markehardy/status/1158035029357932544"/>
    <hyperlink ref="X38" r:id="rId570" display="https://twitter.com/#!/drderbyshire/status/1158287880042627072"/>
    <hyperlink ref="X39" r:id="rId571" display="https://twitter.com/#!/me_nranjan/status/1158335946766651392"/>
    <hyperlink ref="X40" r:id="rId572" display="https://twitter.com/#!/mehdi_eck/status/1158342329826271233"/>
    <hyperlink ref="X41" r:id="rId573" display="https://twitter.com/#!/noirewellness/status/1158347370435887104"/>
    <hyperlink ref="X42" r:id="rId574" display="https://twitter.com/#!/incensu/status/1158359205864181760"/>
    <hyperlink ref="X43" r:id="rId575" display="https://twitter.com/#!/matt_nutrition/status/1158395436832645121"/>
    <hyperlink ref="X44" r:id="rId576" display="https://twitter.com/#!/dietindetail/status/1158405455082926081"/>
    <hyperlink ref="X45" r:id="rId577" display="https://twitter.com/#!/elmamurwall/status/1158406190239559682"/>
    <hyperlink ref="X46" r:id="rId578" display="https://twitter.com/#!/birdconsultancy/status/1158406165111484417"/>
    <hyperlink ref="X47" r:id="rId579" display="https://twitter.com/#!/debsjkay/status/1158408403921907712"/>
    <hyperlink ref="X48" r:id="rId580" display="https://twitter.com/#!/birdconsultancy/status/1158407468000645121"/>
    <hyperlink ref="X49" r:id="rId581" display="https://twitter.com/#!/mcr_charity/status/1158422896596979712"/>
    <hyperlink ref="X50" r:id="rId582" display="https://twitter.com/#!/tom_gardiner95/status/1158444035935260673"/>
    <hyperlink ref="X51" r:id="rId583" display="https://twitter.com/#!/eadphev/status/1158459266161946624"/>
    <hyperlink ref="X52" r:id="rId584" display="https://twitter.com/#!/rhonaea/status/1158467490319622144"/>
    <hyperlink ref="X53" r:id="rId585" display="https://twitter.com/#!/jasorourke/status/1158481658133303298"/>
    <hyperlink ref="X54" r:id="rId586" display="https://twitter.com/#!/sinclair_tweets/status/1158504591173935105"/>
    <hyperlink ref="X55" r:id="rId587" display="https://twitter.com/#!/lrussellwolpe/status/1158597725723607041"/>
    <hyperlink ref="X56" r:id="rId588" display="https://twitter.com/#!/ihealthvisiting/status/1158615042293735425"/>
    <hyperlink ref="X57" r:id="rId589" display="https://twitter.com/#!/babycatcher09/status/1158617825919062016"/>
    <hyperlink ref="X58" r:id="rId590" display="https://twitter.com/#!/hvecop/status/1158618004592234496"/>
    <hyperlink ref="X59" r:id="rId591" display="https://twitter.com/#!/lizmayessex/status/1158618597117386752"/>
    <hyperlink ref="X60" r:id="rId592" display="https://twitter.com/#!/phplymouth/status/1158619670779486208"/>
    <hyperlink ref="X61" r:id="rId593" display="https://twitter.com/#!/elaineyoungnhs1/status/1158622403704107008"/>
    <hyperlink ref="X62" r:id="rId594" display="https://twitter.com/#!/london_hcc/status/1158623392246960129"/>
    <hyperlink ref="X63" r:id="rId595" display="https://twitter.com/#!/lsharon_smith/status/1158624905551917056"/>
    <hyperlink ref="X64" r:id="rId596" display="https://twitter.com/#!/dr_cscott/status/1158652948718792704"/>
    <hyperlink ref="X65" r:id="rId597" display="https://twitter.com/#!/food_active/status/1158653695749435392"/>
    <hyperlink ref="X66" r:id="rId598" display="https://twitter.com/#!/saphnasharonobe/status/1158654741116858368"/>
    <hyperlink ref="X67" r:id="rId599" display="https://twitter.com/#!/evidencerobot/status/1156928164779712512"/>
    <hyperlink ref="X68" r:id="rId600" display="https://twitter.com/#!/evidencerobot/status/1158656897093918722"/>
    <hyperlink ref="X69" r:id="rId601" display="https://twitter.com/#!/teethteam/status/1158658829854420992"/>
    <hyperlink ref="X70" r:id="rId602" display="https://twitter.com/#!/babyhart/status/1158665078041743360"/>
    <hyperlink ref="X71" r:id="rId603" display="https://twitter.com/#!/lakenutrition/status/1158665699495153666"/>
    <hyperlink ref="X72" r:id="rId604" display="https://twitter.com/#!/bigo_project/status/1156899900984037378"/>
    <hyperlink ref="X73" r:id="rId605" display="https://twitter.com/#!/bigo_project/status/1158668873387917312"/>
    <hyperlink ref="X74" r:id="rId606" display="https://twitter.com/#!/bigo_project/status/1158668994611744769"/>
    <hyperlink ref="X75" r:id="rId607" display="https://twitter.com/#!/thelancetendo/status/1148153723480358912"/>
    <hyperlink ref="X76" r:id="rId608" display="https://twitter.com/#!/mmazariegos_/status/1158673462665318400"/>
    <hyperlink ref="X77" r:id="rId609" display="https://twitter.com/#!/wendynowak/status/1158677682269446144"/>
    <hyperlink ref="X78" r:id="rId610" display="https://twitter.com/#!/sportsandpe/status/1157607546456350720"/>
    <hyperlink ref="X79" r:id="rId611" display="https://twitter.com/#!/sportsandpe/status/1158656196225753088"/>
    <hyperlink ref="X80" r:id="rId612" display="https://twitter.com/#!/jaykatnumberone/status/1157631750773846016"/>
    <hyperlink ref="X81" r:id="rId613" display="https://twitter.com/#!/jaykatnumberone/status/1158678071848964097"/>
    <hyperlink ref="X82" r:id="rId614" display="https://twitter.com/#!/agilechilli/status/1158680362400325632"/>
    <hyperlink ref="X83" r:id="rId615" display="https://twitter.com/#!/prca_ireland/status/1158680696401084416"/>
    <hyperlink ref="X84" r:id="rId616" display="https://twitter.com/#!/hanovertweets/status/1158678639925452801"/>
    <hyperlink ref="X85" r:id="rId617" display="https://twitter.com/#!/foodmfguk/status/1158682254245269509"/>
    <hyperlink ref="X86" r:id="rId618" display="https://twitter.com/#!/meetingsobesity/status/1158703726447611904"/>
    <hyperlink ref="X87" r:id="rId619" display="https://twitter.com/#!/rela_institute/status/1158709374304624640"/>
    <hyperlink ref="X88" r:id="rId620" display="https://twitter.com/#!/robinheg/status/1158721213377785856"/>
    <hyperlink ref="X89" r:id="rId621" display="https://twitter.com/#!/magdalenamuc/status/1158726575346606080"/>
    <hyperlink ref="X90" r:id="rId622" display="https://twitter.com/#!/cpphtx/status/1158739484114128902"/>
    <hyperlink ref="X91" r:id="rId623" display="https://twitter.com/#!/sarahmessiah/status/1158739620735135745"/>
    <hyperlink ref="X92" r:id="rId624" display="https://twitter.com/#!/acpartner/status/1158768741389340675"/>
    <hyperlink ref="X93" r:id="rId625" display="https://twitter.com/#!/inftodforum/status/1158800370195472386"/>
    <hyperlink ref="X94" r:id="rId626" display="https://twitter.com/#!/francescarosep1/status/1159030735296258048"/>
    <hyperlink ref="X95" r:id="rId627" display="https://twitter.com/#!/armandompereira/status/1159030823225561089"/>
    <hyperlink ref="X96" r:id="rId628" display="https://twitter.com/#!/tombspencer/status/1159043298528509953"/>
    <hyperlink ref="X97" r:id="rId629" display="https://twitter.com/#!/dzayski/status/1159072565433794560"/>
    <hyperlink ref="X98" r:id="rId630" display="https://twitter.com/#!/louisaahodge/status/1159085008218394625"/>
    <hyperlink ref="X99" r:id="rId631" display="https://twitter.com/#!/amcaritas/status/1159087052966813696"/>
    <hyperlink ref="X100" r:id="rId632" display="https://twitter.com/#!/selfhelpteam/status/1159087192301625344"/>
    <hyperlink ref="X101" r:id="rId633" display="https://twitter.com/#!/capitoladvocate/status/1159089914211966976"/>
    <hyperlink ref="X102" r:id="rId634" display="https://twitter.com/#!/lineymason/status/1159094638067798017"/>
    <hyperlink ref="X103" r:id="rId635" display="https://twitter.com/#!/iggykain/status/1159085160954044417"/>
    <hyperlink ref="X104" r:id="rId636" display="https://twitter.com/#!/iggykain/status/1159127849938427904"/>
    <hyperlink ref="X105" r:id="rId637" display="https://twitter.com/#!/crisribes/status/1159132976560660482"/>
    <hyperlink ref="X106" r:id="rId638" display="https://twitter.com/#!/healthaction_uk/status/1159132653339254784"/>
    <hyperlink ref="X107" r:id="rId639" display="https://twitter.com/#!/nicole01823312/status/1159134120636817409"/>
    <hyperlink ref="X108" r:id="rId640" display="https://twitter.com/#!/chali4pa/status/1159144877537542144"/>
    <hyperlink ref="X109" r:id="rId641" display="https://twitter.com/#!/neil_play/status/1159170261209571329"/>
    <hyperlink ref="X110" r:id="rId642" display="https://twitter.com/#!/alisonddcox/status/1159171364345057281"/>
    <hyperlink ref="X111" r:id="rId643" display="https://twitter.com/#!/brohannon6/status/1159204410645471233"/>
    <hyperlink ref="X112" r:id="rId644" display="https://twitter.com/#!/salj42/status/1159216098987970560"/>
    <hyperlink ref="X113" r:id="rId645" display="https://twitter.com/#!/sandynesh/status/1159218112585011200"/>
    <hyperlink ref="X114" r:id="rId646" display="https://twitter.com/#!/jo_kwon/status/1159256892306100224"/>
    <hyperlink ref="X115" r:id="rId647" display="https://twitter.com/#!/spalmeri_rd/status/1159280636655538177"/>
    <hyperlink ref="X116" r:id="rId648" display="https://twitter.com/#!/tyleigh64/status/1159306396090998784"/>
    <hyperlink ref="X117" r:id="rId649" display="https://twitter.com/#!/eliseanderson2/status/1159308784310870016"/>
    <hyperlink ref="X118" r:id="rId650" display="https://twitter.com/#!/wilpertwitt/status/1157146312006967296"/>
    <hyperlink ref="X119" r:id="rId651" display="https://twitter.com/#!/wilpertwitt/status/1159308870856118273"/>
    <hyperlink ref="X120" r:id="rId652" display="https://twitter.com/#!/ketogeniccook/status/1159335956949823488"/>
    <hyperlink ref="X121" r:id="rId653" display="https://twitter.com/#!/prcpsdvi/status/1159342610466639872"/>
    <hyperlink ref="X122" r:id="rId654" display="https://twitter.com/#!/prcpsdvi/status/1159342859889328128"/>
    <hyperlink ref="X123" r:id="rId655" display="https://twitter.com/#!/prcpsdvi/status/1159343081356963840"/>
    <hyperlink ref="X124" r:id="rId656" display="https://twitter.com/#!/prcpsdvi/status/1159343185249918976"/>
    <hyperlink ref="X125" r:id="rId657" display="https://twitter.com/#!/2020dentistry3/status/1159373445890793474"/>
    <hyperlink ref="X126" r:id="rId658" display="https://twitter.com/#!/holly_gabe/status/1158684203552301056"/>
    <hyperlink ref="X127" r:id="rId659" display="https://twitter.com/#!/thinkingslimmer/status/1158653862963585024"/>
    <hyperlink ref="X128" r:id="rId660" display="https://twitter.com/#!/thinkingslimmer/status/1159380928277471232"/>
    <hyperlink ref="X129" r:id="rId661" display="https://twitter.com/#!/tessatricks/status/1159393896339841025"/>
    <hyperlink ref="X130" r:id="rId662" display="https://twitter.com/#!/holly_gabe/status/1159374414468833281"/>
    <hyperlink ref="X131" r:id="rId663" display="https://twitter.com/#!/actiononsugar/status/1159374958361006082"/>
    <hyperlink ref="X132" r:id="rId664" display="https://twitter.com/#!/actiononsalt/status/1159388821068406791"/>
    <hyperlink ref="X133" r:id="rId665" display="https://twitter.com/#!/sputniknewsuk/status/1159398932411310081"/>
    <hyperlink ref="X134" r:id="rId666" display="https://twitter.com/#!/actiononsugar/status/1158391260148895744"/>
    <hyperlink ref="X135" r:id="rId667" display="https://twitter.com/#!/actiononsugar/status/1158651925430243329"/>
    <hyperlink ref="X136" r:id="rId668" display="https://twitter.com/#!/holly_gabe/status/1158390970146263042"/>
    <hyperlink ref="X137" r:id="rId669" display="https://twitter.com/#!/k_worldpanel/status/1156828843765829632"/>
    <hyperlink ref="X138" r:id="rId670" display="https://twitter.com/#!/foodmatterslive/status/1156489779275587591"/>
    <hyperlink ref="X139" r:id="rId671" display="https://twitter.com/#!/foodmatterslive/status/1158649182334410752"/>
    <hyperlink ref="X140" r:id="rId672" display="https://twitter.com/#!/ahj_dr/status/1159504895646535680"/>
    <hyperlink ref="X141" r:id="rId673" display="https://twitter.com/#!/alzeinpeds/status/1159505834306678784"/>
    <hyperlink ref="X142" r:id="rId674" display="https://twitter.com/#!/sancroftint/status/1159507083571662848"/>
    <hyperlink ref="X143" r:id="rId675" display="https://twitter.com/#!/saucyaffairraw/status/1159011422237597696"/>
    <hyperlink ref="X144" r:id="rId676" display="https://twitter.com/#!/morecurricular/status/1159567741638103040"/>
    <hyperlink ref="X145" r:id="rId677" display="https://twitter.com/#!/jm10gaiton/status/1159569449730682899"/>
    <hyperlink ref="X146" r:id="rId678" display="https://twitter.com/#!/yuqi2109/status/1159634591809822720"/>
    <hyperlink ref="X147" r:id="rId679" display="https://twitter.com/#!/qutmedia/status/1159645501790273537"/>
    <hyperlink ref="X148" r:id="rId680" display="https://twitter.com/#!/c_springsteen/status/1159666048158904320"/>
    <hyperlink ref="X149" r:id="rId681" display="https://twitter.com/#!/sophiam66540189/status/1151739600139763713"/>
    <hyperlink ref="X150" r:id="rId682" display="https://twitter.com/#!/sophiam66540189/status/1150609788813762560"/>
    <hyperlink ref="X151" r:id="rId683" display="https://twitter.com/#!/sophiam66540189/status/1149170880179666944"/>
    <hyperlink ref="X152" r:id="rId684" display="https://twitter.com/#!/sophiam66540189/status/1148839047386632192"/>
    <hyperlink ref="X153" r:id="rId685" display="https://twitter.com/#!/sophiam66540189/status/1158347430775013376"/>
    <hyperlink ref="X154" r:id="rId686" display="https://twitter.com/#!/sophiam66540189/status/1158635126311358465"/>
    <hyperlink ref="X155" r:id="rId687" display="https://twitter.com/#!/sophiam66540189/status/1158949140170043392"/>
    <hyperlink ref="X156" r:id="rId688" display="https://twitter.com/#!/sophiam66540189/status/1159321027286990849"/>
    <hyperlink ref="X157" r:id="rId689" display="https://twitter.com/#!/milton_theresa/status/1159695987100782592"/>
    <hyperlink ref="X158" r:id="rId690" display="https://twitter.com/#!/kamiladavidson/status/1159719872252661762"/>
    <hyperlink ref="X159" r:id="rId691" display="https://twitter.com/#!/georges75825230/status/1159408230985953287"/>
    <hyperlink ref="X160" r:id="rId692" display="https://twitter.com/#!/georges75825230/status/1156963934676480000"/>
    <hyperlink ref="X161" r:id="rId693" display="https://twitter.com/#!/georges75825230/status/1157259599398916096"/>
    <hyperlink ref="X162" r:id="rId694" display="https://twitter.com/#!/georges75825230/status/1158407606219579393"/>
    <hyperlink ref="X163" r:id="rId695" display="https://twitter.com/#!/georges75825230/status/1158410303966609409"/>
    <hyperlink ref="X164" r:id="rId696" display="https://twitter.com/#!/georges75825230/status/1159142211394498560"/>
    <hyperlink ref="X165" r:id="rId697" display="https://twitter.com/#!/georges75825230/status/1159781160437735425"/>
    <hyperlink ref="X166" r:id="rId698" display="https://twitter.com/#!/raiseddactylion/status/1159835095441661954"/>
    <hyperlink ref="X167" r:id="rId699" display="https://twitter.com/#!/astho/status/1157034846600028168"/>
    <hyperlink ref="X168" r:id="rId700" display="https://twitter.com/#!/harvardprc/status/1157325364215066624"/>
    <hyperlink ref="X169" r:id="rId701" display="https://twitter.com/#!/energykrazed/status/1159842341538025474"/>
    <hyperlink ref="X170" r:id="rId702" display="https://twitter.com/#!/shapeupsville/status/1159854552633528320"/>
    <hyperlink ref="X171" r:id="rId703" display="https://twitter.com/#!/goulding76/status/1159919320698359808"/>
    <hyperlink ref="X172" r:id="rId704" display="https://twitter.com/#!/rfradaeli/status/1159925874382254081"/>
    <hyperlink ref="X173" r:id="rId705" display="https://twitter.com/#!/organicerica/status/1158333804286742528"/>
    <hyperlink ref="X174" r:id="rId706" display="https://twitter.com/#!/organicerica/status/1160144548133265408"/>
    <hyperlink ref="X175" r:id="rId707" display="https://twitter.com/#!/helenlloyd_or/status/1158333031314350080"/>
    <hyperlink ref="X176" r:id="rId708" display="https://twitter.com/#!/helenlloyd_or/status/1160145354328854528"/>
    <hyperlink ref="X177" r:id="rId709" display="https://twitter.com/#!/phdprof1/status/1157243160529121281"/>
    <hyperlink ref="X178" r:id="rId710" display="https://twitter.com/#!/phdprof1/status/1160171223940292608"/>
    <hyperlink ref="X179" r:id="rId711" display="https://twitter.com/#!/maritahennessy/status/1156924968422318081"/>
    <hyperlink ref="X180" r:id="rId712" display="https://twitter.com/#!/maritahennessy/status/1158628630156779520"/>
    <hyperlink ref="X181" r:id="rId713" display="https://twitter.com/#!/maritahennessy/status/1158629382237368320"/>
    <hyperlink ref="X182" r:id="rId714" display="https://twitter.com/#!/maritahennessy/status/1158638759887474688"/>
    <hyperlink ref="X183" r:id="rId715" display="https://twitter.com/#!/maritahennessy/status/1158653341221736448"/>
    <hyperlink ref="X184" r:id="rId716" display="https://twitter.com/#!/globalfoodman/status/1159544971562835968"/>
    <hyperlink ref="X185" r:id="rId717" display="https://twitter.com/#!/maritahennessy/status/1159510036412076032"/>
    <hyperlink ref="X186" r:id="rId718" display="https://twitter.com/#!/maritahennessy/status/1159510768401944579"/>
    <hyperlink ref="X187" r:id="rId719" display="https://twitter.com/#!/maritahennessy/status/1159820301481517056"/>
    <hyperlink ref="X188" r:id="rId720" display="https://twitter.com/#!/maritahennessy/status/1160164410268295168"/>
    <hyperlink ref="X189" r:id="rId721" display="https://twitter.com/#!/caring_mobile/status/1160175832037564416"/>
    <hyperlink ref="X190" r:id="rId722" display="https://twitter.com/#!/maritahennessy/status/1160162510726676480"/>
    <hyperlink ref="X191" r:id="rId723" display="https://twitter.com/#!/mslichai/status/1160178309033951232"/>
    <hyperlink ref="X192" r:id="rId724" display="https://twitter.com/#!/oliverdietitian/status/1160187693478772747"/>
    <hyperlink ref="X193" r:id="rId725" display="https://twitter.com/#!/tomrebair/status/1160192115034525696"/>
    <hyperlink ref="X194" r:id="rId726" display="https://twitter.com/#!/profccollins/status/1160290318559797248"/>
    <hyperlink ref="X195" r:id="rId727" display="https://twitter.com/#!/krishnaradha310/status/1160291047932456960"/>
    <hyperlink ref="X196" r:id="rId728" display="https://twitter.com/#!/drvikramlotwala/status/1160296877880774657"/>
    <hyperlink ref="X197" r:id="rId729" display="https://twitter.com/#!/drvikramlotwala/status/1160297916851900416"/>
    <hyperlink ref="X198" r:id="rId730" display="https://twitter.com/#!/drtracyburrows/status/1160475345268572160"/>
    <hyperlink ref="X199" r:id="rId731" display="https://twitter.com/#!/journo_oliver/status/1160504667069210624"/>
    <hyperlink ref="X200" r:id="rId732" display="https://twitter.com/#!/wendy_allen2/status/1160609198671106048"/>
    <hyperlink ref="X201" r:id="rId733" display="https://twitter.com/#!/bodyhealthcom/status/1160623674136903680"/>
    <hyperlink ref="X202" r:id="rId734" display="https://twitter.com/#!/childofgodlu9/status/1160630345697562626"/>
    <hyperlink ref="X203" r:id="rId735" display="https://twitter.com/#!/icesupreme/status/1160655213591535616"/>
    <hyperlink ref="X204" r:id="rId736" display="https://twitter.com/#!/kerrywekelo/status/1159653096341028864"/>
    <hyperlink ref="X205" r:id="rId737" display="https://twitter.com/#!/fettkeven/status/1160707497516290048"/>
    <hyperlink ref="X206" r:id="rId738" display="https://twitter.com/#!/worldobesity/status/1160850781890842625"/>
    <hyperlink ref="X207" r:id="rId739" display="https://twitter.com/#!/fitbygayle/status/1160879234606219264"/>
    <hyperlink ref="X208" r:id="rId740" display="https://twitter.com/#!/allendersteve/status/1160884584621494272"/>
    <hyperlink ref="X209" r:id="rId741" display="https://twitter.com/#!/gasolfoundation/status/1159087292885143552"/>
    <hyperlink ref="X210" r:id="rId742" display="https://twitter.com/#!/corinnahawkes/status/1160898607551307777"/>
    <hyperlink ref="X211" r:id="rId743" display="https://twitter.com/#!/enriquepalenzue/status/1160900400825978881"/>
    <hyperlink ref="X212" r:id="rId744" display="https://twitter.com/#!/asklorraines/status/1160902314544259072"/>
    <hyperlink ref="X213" r:id="rId745" display="https://twitter.com/#!/ciara_litch/status/1160904958859972608"/>
    <hyperlink ref="X214" r:id="rId746" display="https://twitter.com/#!/team_morelife/status/1160912347986354176"/>
    <hyperlink ref="X215" r:id="rId747" display="https://twitter.com/#!/asolermarin/status/1160912680850468864"/>
    <hyperlink ref="X216" r:id="rId748" display="https://twitter.com/#!/dorofischer/status/1160914941525843969"/>
    <hyperlink ref="X217" r:id="rId749" display="https://twitter.com/#!/ucam_alimenta/status/1160916010364473345"/>
    <hyperlink ref="X218" r:id="rId750" display="https://twitter.com/#!/cemasvlc/status/1160825670508978176"/>
    <hyperlink ref="X219" r:id="rId751" display="https://twitter.com/#!/cemasvlc/status/1160889074724614144"/>
    <hyperlink ref="X220" r:id="rId752" display="https://twitter.com/#!/photographyand6/status/1160927198582386689"/>
    <hyperlink ref="X221" r:id="rId753" display="https://twitter.com/#!/ucam_openred/status/1160944126357049344"/>
    <hyperlink ref="X222" r:id="rId754" display="https://twitter.com/#!/ucam_ciard/status/1160946436361654272"/>
    <hyperlink ref="X223" r:id="rId755" display="https://twitter.com/#!/ketansheth3/status/1160960212750278657"/>
    <hyperlink ref="X224" r:id="rId756" display="https://twitter.com/#!/liebertpub/status/1160967988822061057"/>
    <hyperlink ref="X225" r:id="rId757" display="https://twitter.com/#!/ucam_mu_ard/status/1160970302391771137"/>
    <hyperlink ref="X226" r:id="rId758" display="https://twitter.com/#!/gasolfoundation/status/1160892120422658050"/>
    <hyperlink ref="X227" r:id="rId759" display="https://twitter.com/#!/ucam/status/1160897639363350528"/>
    <hyperlink ref="X228" r:id="rId760" display="https://twitter.com/#!/pedroe_alcaraz/status/1160942701833068545"/>
    <hyperlink ref="X229" r:id="rId761" display="https://twitter.com/#!/ucam_nsca_hps/status/1160970927464693765"/>
    <hyperlink ref="X230" r:id="rId762" display="https://twitter.com/#!/aasthabariatric/status/1160990928250834946"/>
    <hyperlink ref="X231" r:id="rId763" display="https://twitter.com/#!/aasthabariatric/status/1160991144303562752"/>
    <hyperlink ref="X232" r:id="rId764" display="https://twitter.com/#!/diethealth_tips/status/1161004944062930944"/>
    <hyperlink ref="X233" r:id="rId765" display="https://twitter.com/#!/msjoycetarot/status/1161013816076972032"/>
    <hyperlink ref="X234" r:id="rId766" display="https://twitter.com/#!/hlthydrvnchi/status/1158422606007156737"/>
    <hyperlink ref="X235" r:id="rId767" display="https://twitter.com/#!/hlthydrvnchi/status/1161021662806052864"/>
    <hyperlink ref="X236" r:id="rId768" display="https://twitter.com/#!/greatindoor/status/1157086369002377216"/>
    <hyperlink ref="X237" r:id="rId769" display="https://twitter.com/#!/greatindoor/status/1158562592870129664"/>
    <hyperlink ref="X238" r:id="rId770" display="https://twitter.com/#!/greatindoor/status/1161030038948478976"/>
    <hyperlink ref="X239" r:id="rId771" display="https://twitter.com/#!/cecil4allofus/status/1161185723396980736"/>
    <hyperlink ref="X240" r:id="rId772" display="https://twitter.com/#!/cecil4allofus/status/1161186173651263488"/>
    <hyperlink ref="X241" r:id="rId773" display="https://twitter.com/#!/gsttcharity/status/1156892150988193795"/>
    <hyperlink ref="X242" r:id="rId774" display="https://twitter.com/#!/shareaction/status/1159080499001716737"/>
    <hyperlink ref="X243" r:id="rId775" display="https://twitter.com/#!/shareaction/status/1159174860448436226"/>
    <hyperlink ref="X244" r:id="rId776" display="https://twitter.com/#!/gsttcharity/status/1159122688214016002"/>
    <hyperlink ref="X245" r:id="rId777" display="https://twitter.com/#!/oha_updates/status/1158357773463228417"/>
    <hyperlink ref="X246" r:id="rId778" display="https://twitter.com/#!/oha_updates/status/1159032878526869504"/>
    <hyperlink ref="X247" r:id="rId779" display="https://twitter.com/#!/henryhealthy/status/1161205289485557761"/>
    <hyperlink ref="X248" r:id="rId780" display="https://twitter.com/#!/julierevelant/status/1159766520404332545"/>
    <hyperlink ref="X249" r:id="rId781" display="https://twitter.com/#!/julierevelant/status/1160853613431930880"/>
    <hyperlink ref="X250" r:id="rId782" display="https://twitter.com/#!/julierevelant/status/1161216002887180288"/>
    <hyperlink ref="X251" r:id="rId783" display="https://twitter.com/#!/stepits3/status/1158670884971958272"/>
    <hyperlink ref="X252" r:id="rId784" display="https://twitter.com/#!/stepits3/status/1160832623129837570"/>
    <hyperlink ref="X253" r:id="rId785" display="https://twitter.com/#!/stepits3/status/1161238468975968256"/>
    <hyperlink ref="X254" r:id="rId786" display="https://twitter.com/#!/maritahennessy/status/1159134889775706115"/>
    <hyperlink ref="X255" r:id="rId787" display="https://twitter.com/#!/maritahennessy/status/1159141883228168192"/>
    <hyperlink ref="X256" r:id="rId788" display="https://twitter.com/#!/maritahennessy/status/1159516734975598592"/>
    <hyperlink ref="X257" r:id="rId789" display="https://twitter.com/#!/maritahennessy/status/1159812288657969153"/>
    <hyperlink ref="X258" r:id="rId790" display="https://twitter.com/#!/maritahennessy/status/1159914273570807809"/>
    <hyperlink ref="X259" r:id="rId791" display="https://twitter.com/#!/maritahennessy/status/1160174162012491777"/>
    <hyperlink ref="X260" r:id="rId792" display="https://twitter.com/#!/henryhealthy/status/1159821611870146561"/>
    <hyperlink ref="X261" r:id="rId793" display="https://twitter.com/#!/thehuggroup/status/1158671330025324544"/>
    <hyperlink ref="X262" r:id="rId794" display="https://twitter.com/#!/foodmatterslive/status/1157214722468585472"/>
    <hyperlink ref="X263" r:id="rId795" display="https://twitter.com/#!/foodmatterslive/status/1159047023351517184"/>
    <hyperlink ref="X264" r:id="rId796" display="https://twitter.com/#!/foodmatterslive/status/1159449377666142211"/>
    <hyperlink ref="X265" r:id="rId797" display="https://twitter.com/#!/henryhealthy/status/1159032783018348544"/>
    <hyperlink ref="X266" r:id="rId798" display="https://twitter.com/#!/thehuggroup/status/1160832920908697606"/>
    <hyperlink ref="X267" r:id="rId799" display="https://twitter.com/#!/henryhealthy/status/1158738550273130499"/>
    <hyperlink ref="X268" r:id="rId800" display="https://twitter.com/#!/educatormaguk/status/1156909413392887808"/>
    <hyperlink ref="X269" r:id="rId801" display="https://twitter.com/#!/educatormaguk/status/1157634184019660801"/>
    <hyperlink ref="X270" r:id="rId802" display="https://twitter.com/#!/educatormaguk/status/1158359030965919744"/>
    <hyperlink ref="X271" r:id="rId803" display="https://twitter.com/#!/educatormaguk/status/1159083732638347265"/>
    <hyperlink ref="X272" r:id="rId804" display="https://twitter.com/#!/educatormaguk/status/1159808519329210368"/>
    <hyperlink ref="X273" r:id="rId805" display="https://twitter.com/#!/educatormaguk/status/1160533285753294850"/>
    <hyperlink ref="X274" r:id="rId806" display="https://twitter.com/#!/educatormaguk/status/1161258064114278401"/>
    <hyperlink ref="X275" r:id="rId807" display="https://twitter.com/#!/n_q_p_c/status/1161271609551982592"/>
    <hyperlink ref="X276" r:id="rId808" display="https://twitter.com/#!/bigcitieshealth/status/1157290115921842178"/>
    <hyperlink ref="X277" r:id="rId809" display="https://twitter.com/#!/harvardprc/status/1157001762357862400"/>
    <hyperlink ref="X278" r:id="rId810" display="https://twitter.com/#!/harvardprc/status/1159841363082354688"/>
    <hyperlink ref="X279" r:id="rId811" display="https://twitter.com/#!/choicesproject/status/1157325410721501188"/>
    <hyperlink ref="X280" r:id="rId812" display="https://twitter.com/#!/choicesproject/status/1157002436525117441"/>
    <hyperlink ref="X281" r:id="rId813" display="https://twitter.com/#!/choicesproject/status/1159841058638798848"/>
    <hyperlink ref="X282" r:id="rId814" display="https://twitter.com/#!/choicesproject/status/1161276222833397760"/>
    <hyperlink ref="X283" r:id="rId815" display="https://twitter.com/#!/drprasad77/status/1161278974611349506"/>
    <hyperlink ref="X284" r:id="rId816" display="https://twitter.com/#!/nccor/status/1156580277965115392"/>
    <hyperlink ref="X285" r:id="rId817" display="https://twitter.com/#!/monitor_ph/status/1156580311775531008"/>
    <hyperlink ref="X286" r:id="rId818" display="https://twitter.com/#!/monitor_ph/status/1161327096821616645"/>
    <hyperlink ref="X287" r:id="rId819" display="https://twitter.com/#!/ffl_lamsouth/status/1159068713477427200"/>
    <hyperlink ref="X288" r:id="rId820" display="https://twitter.com/#!/ffl_lamsouth/status/1161329047118471169"/>
    <hyperlink ref="X289" r:id="rId821" display="https://twitter.com/#!/ffl_lamsouth/status/1159471951636832258"/>
    <hyperlink ref="X290" r:id="rId822" display="https://twitter.com/#!/harvardchansph/status/1161327056162099207"/>
    <hyperlink ref="X291" r:id="rId823" display="https://twitter.com/#!/cdevalicourt/status/1161331724011397127"/>
    <hyperlink ref="X292" r:id="rId824" display="https://twitter.com/#!/leyfcareers/status/1161347939828035584"/>
    <hyperlink ref="X293" r:id="rId825" display="https://twitter.com/#!/gsttcharity/status/1158373366237188097"/>
    <hyperlink ref="X294" r:id="rId826" display="https://twitter.com/#!/gsttcharity/status/1161194815259910144"/>
    <hyperlink ref="X295" r:id="rId827" display="https://twitter.com/#!/weightnomoredc/status/1158451394564755456"/>
    <hyperlink ref="X296" r:id="rId828" display="https://twitter.com/#!/weightnomoredc/status/1158815475557646337"/>
    <hyperlink ref="X297" r:id="rId829" display="https://twitter.com/#!/weightnomoredc/status/1159176176134447105"/>
    <hyperlink ref="X298" r:id="rId830" display="https://twitter.com/#!/weightnomoredc/status/1159538562695667712"/>
    <hyperlink ref="X299" r:id="rId831" display="https://twitter.com/#!/weightnomoredc/status/1159904744913031168"/>
    <hyperlink ref="X300" r:id="rId832" display="https://twitter.com/#!/weightnomoredc/status/1161004779855896576"/>
    <hyperlink ref="X301" r:id="rId833" display="https://twitter.com/#!/weightnomoredc/status/1161361823783956481"/>
    <hyperlink ref="X302" r:id="rId834" display="https://twitter.com/#!/randirobics/status/1159453265697955840"/>
    <hyperlink ref="X303" r:id="rId835" display="https://twitter.com/#!/skoocofficial/status/1156875412674424832"/>
    <hyperlink ref="X304" r:id="rId836" display="https://twitter.com/#!/skoocofficial/status/1158327536331497472"/>
    <hyperlink ref="X305" r:id="rId837" display="https://twitter.com/#!/skoocofficial/status/1158994063183556608"/>
    <hyperlink ref="X306" r:id="rId838" display="https://twitter.com/#!/skoocofficial/status/1159361065970491392"/>
    <hyperlink ref="X307" r:id="rId839" display="https://twitter.com/#!/skoocofficial/status/1160732682629918720"/>
    <hyperlink ref="X308" r:id="rId840" display="https://twitter.com/#!/skoocofficial/status/1161276705446793216"/>
    <hyperlink ref="X309" r:id="rId841" display="https://twitter.com/#!/skoocofficial/status/1161276733229805571"/>
    <hyperlink ref="X310" r:id="rId842" display="https://twitter.com/#!/randirobics/status/1161421785780371458"/>
    <hyperlink ref="X311" r:id="rId843" display="https://twitter.com/#!/thehuggroup/status/1161238599662280705"/>
    <hyperlink ref="X312" r:id="rId844" display="https://twitter.com/#!/randirobics/status/1161421843057795074"/>
    <hyperlink ref="X313" r:id="rId845" display="https://twitter.com/#!/schoolsimprove/status/1160978253768777728"/>
    <hyperlink ref="X314" r:id="rId846" display="https://twitter.com/#!/randirobics/status/1161422593305587713"/>
    <hyperlink ref="X315" r:id="rId847" display="https://twitter.com/#!/randirobics/status/1156890578405253122"/>
    <hyperlink ref="X316" r:id="rId848" display="https://twitter.com/#!/randirobics/status/1158334408774082560"/>
    <hyperlink ref="X317" r:id="rId849" display="https://twitter.com/#!/randirobics/status/1160565297159577607"/>
    <hyperlink ref="X318" r:id="rId850" display="https://twitter.com/#!/randirobics/status/1161005017295413250"/>
    <hyperlink ref="X319" r:id="rId851" display="https://twitter.com/#!/randirobics/status/1161421429608538114"/>
    <hyperlink ref="X320" r:id="rId852" display="https://twitter.com/#!/randirobics/status/1161424386244718592"/>
    <hyperlink ref="X321" r:id="rId853" display="https://twitter.com/#!/randirobics/status/1161424738088038401"/>
    <hyperlink ref="X322" r:id="rId854" display="https://twitter.com/#!/citywide45/status/1161424885849165833"/>
    <hyperlink ref="X323" r:id="rId855" display="https://twitter.com/#!/citywide45/status/1161424957882195970"/>
    <hyperlink ref="AZ9" r:id="rId856" display="https://api.twitter.com/1.1/geo/id/544762ebf7fda780.json"/>
    <hyperlink ref="AZ230" r:id="rId857" display="https://api.twitter.com/1.1/geo/id/7929cea6bd5b32bd.json"/>
    <hyperlink ref="AZ283" r:id="rId858" display="https://api.twitter.com/1.1/geo/id/7929cea6bd5b32bd.json"/>
  </hyperlinks>
  <printOptions/>
  <pageMargins left="0.7" right="0.7" top="0.75" bottom="0.75" header="0.3" footer="0.3"/>
  <pageSetup horizontalDpi="600" verticalDpi="600" orientation="portrait" r:id="rId862"/>
  <legacyDrawing r:id="rId860"/>
  <tableParts>
    <tablePart r:id="rId86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5513</v>
      </c>
      <c r="B1" s="13" t="s">
        <v>34</v>
      </c>
    </row>
    <row r="2" spans="1:2" ht="15">
      <c r="A2" s="114" t="s">
        <v>353</v>
      </c>
      <c r="B2" s="78">
        <v>10329.333333</v>
      </c>
    </row>
    <row r="3" spans="1:2" ht="15">
      <c r="A3" s="114" t="s">
        <v>400</v>
      </c>
      <c r="B3" s="78">
        <v>6727.2</v>
      </c>
    </row>
    <row r="4" spans="1:2" ht="15">
      <c r="A4" s="114" t="s">
        <v>401</v>
      </c>
      <c r="B4" s="78">
        <v>5558.466667</v>
      </c>
    </row>
    <row r="5" spans="1:2" ht="15">
      <c r="A5" s="114" t="s">
        <v>277</v>
      </c>
      <c r="B5" s="78">
        <v>3920.666667</v>
      </c>
    </row>
    <row r="6" spans="1:2" ht="15">
      <c r="A6" s="114" t="s">
        <v>398</v>
      </c>
      <c r="B6" s="78">
        <v>3088</v>
      </c>
    </row>
    <row r="7" spans="1:2" ht="15">
      <c r="A7" s="114" t="s">
        <v>404</v>
      </c>
      <c r="B7" s="78">
        <v>2443.933333</v>
      </c>
    </row>
    <row r="8" spans="1:2" ht="15">
      <c r="A8" s="114" t="s">
        <v>417</v>
      </c>
      <c r="B8" s="78">
        <v>1832</v>
      </c>
    </row>
    <row r="9" spans="1:2" ht="15">
      <c r="A9" s="114" t="s">
        <v>329</v>
      </c>
      <c r="B9" s="78">
        <v>1585.133333</v>
      </c>
    </row>
    <row r="10" spans="1:2" ht="15">
      <c r="A10" s="114" t="s">
        <v>322</v>
      </c>
      <c r="B10" s="78">
        <v>1249.6</v>
      </c>
    </row>
    <row r="11" spans="1:2" ht="15">
      <c r="A11" s="114" t="s">
        <v>271</v>
      </c>
      <c r="B11" s="78">
        <v>932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5515</v>
      </c>
      <c r="B25" t="s">
        <v>5514</v>
      </c>
    </row>
    <row r="26" spans="1:2" ht="15">
      <c r="A26" s="125" t="s">
        <v>4890</v>
      </c>
      <c r="B26" s="3"/>
    </row>
    <row r="27" spans="1:2" ht="15">
      <c r="A27" s="126" t="s">
        <v>5517</v>
      </c>
      <c r="B27" s="3"/>
    </row>
    <row r="28" spans="1:2" ht="15">
      <c r="A28" s="127" t="s">
        <v>5518</v>
      </c>
      <c r="B28" s="3"/>
    </row>
    <row r="29" spans="1:2" ht="15">
      <c r="A29" s="128" t="s">
        <v>5519</v>
      </c>
      <c r="B29" s="3">
        <v>1</v>
      </c>
    </row>
    <row r="30" spans="1:2" ht="15">
      <c r="A30" s="126" t="s">
        <v>5520</v>
      </c>
      <c r="B30" s="3"/>
    </row>
    <row r="31" spans="1:2" ht="15">
      <c r="A31" s="127" t="s">
        <v>5521</v>
      </c>
      <c r="B31" s="3"/>
    </row>
    <row r="32" spans="1:2" ht="15">
      <c r="A32" s="128" t="s">
        <v>5522</v>
      </c>
      <c r="B32" s="3">
        <v>1</v>
      </c>
    </row>
    <row r="33" spans="1:2" ht="15">
      <c r="A33" s="127" t="s">
        <v>5523</v>
      </c>
      <c r="B33" s="3"/>
    </row>
    <row r="34" spans="1:2" ht="15">
      <c r="A34" s="128" t="s">
        <v>5524</v>
      </c>
      <c r="B34" s="3">
        <v>1</v>
      </c>
    </row>
    <row r="35" spans="1:2" ht="15">
      <c r="A35" s="127" t="s">
        <v>5525</v>
      </c>
      <c r="B35" s="3"/>
    </row>
    <row r="36" spans="1:2" ht="15">
      <c r="A36" s="128" t="s">
        <v>5526</v>
      </c>
      <c r="B36" s="3">
        <v>1</v>
      </c>
    </row>
    <row r="37" spans="1:2" ht="15">
      <c r="A37" s="127" t="s">
        <v>5527</v>
      </c>
      <c r="B37" s="3"/>
    </row>
    <row r="38" spans="1:2" ht="15">
      <c r="A38" s="128" t="s">
        <v>5528</v>
      </c>
      <c r="B38" s="3">
        <v>1</v>
      </c>
    </row>
    <row r="39" spans="1:2" ht="15">
      <c r="A39" s="127" t="s">
        <v>5529</v>
      </c>
      <c r="B39" s="3"/>
    </row>
    <row r="40" spans="1:2" ht="15">
      <c r="A40" s="128" t="s">
        <v>5524</v>
      </c>
      <c r="B40" s="3">
        <v>1</v>
      </c>
    </row>
    <row r="41" spans="1:2" ht="15">
      <c r="A41" s="127" t="s">
        <v>5530</v>
      </c>
      <c r="B41" s="3"/>
    </row>
    <row r="42" spans="1:2" ht="15">
      <c r="A42" s="128" t="s">
        <v>5524</v>
      </c>
      <c r="B42" s="3">
        <v>1</v>
      </c>
    </row>
    <row r="43" spans="1:2" ht="15">
      <c r="A43" s="127" t="s">
        <v>5531</v>
      </c>
      <c r="B43" s="3"/>
    </row>
    <row r="44" spans="1:2" ht="15">
      <c r="A44" s="128" t="s">
        <v>5532</v>
      </c>
      <c r="B44" s="3">
        <v>1</v>
      </c>
    </row>
    <row r="45" spans="1:2" ht="15">
      <c r="A45" s="127" t="s">
        <v>5533</v>
      </c>
      <c r="B45" s="3"/>
    </row>
    <row r="46" spans="1:2" ht="15">
      <c r="A46" s="128" t="s">
        <v>5534</v>
      </c>
      <c r="B46" s="3">
        <v>1</v>
      </c>
    </row>
    <row r="47" spans="1:2" ht="15">
      <c r="A47" s="128" t="s">
        <v>5535</v>
      </c>
      <c r="B47" s="3">
        <v>2</v>
      </c>
    </row>
    <row r="48" spans="1:2" ht="15">
      <c r="A48" s="128" t="s">
        <v>5536</v>
      </c>
      <c r="B48" s="3">
        <v>3</v>
      </c>
    </row>
    <row r="49" spans="1:2" ht="15">
      <c r="A49" s="128" t="s">
        <v>5537</v>
      </c>
      <c r="B49" s="3">
        <v>3</v>
      </c>
    </row>
    <row r="50" spans="1:2" ht="15">
      <c r="A50" s="126" t="s">
        <v>5538</v>
      </c>
      <c r="B50" s="3"/>
    </row>
    <row r="51" spans="1:2" ht="15">
      <c r="A51" s="127" t="s">
        <v>5539</v>
      </c>
      <c r="B51" s="3"/>
    </row>
    <row r="52" spans="1:2" ht="15">
      <c r="A52" s="128" t="s">
        <v>5540</v>
      </c>
      <c r="B52" s="3">
        <v>1</v>
      </c>
    </row>
    <row r="53" spans="1:2" ht="15">
      <c r="A53" s="128" t="s">
        <v>5541</v>
      </c>
      <c r="B53" s="3">
        <v>1</v>
      </c>
    </row>
    <row r="54" spans="1:2" ht="15">
      <c r="A54" s="128" t="s">
        <v>5542</v>
      </c>
      <c r="B54" s="3">
        <v>2</v>
      </c>
    </row>
    <row r="55" spans="1:2" ht="15">
      <c r="A55" s="128" t="s">
        <v>5543</v>
      </c>
      <c r="B55" s="3">
        <v>2</v>
      </c>
    </row>
    <row r="56" spans="1:2" ht="15">
      <c r="A56" s="128" t="s">
        <v>5544</v>
      </c>
      <c r="B56" s="3">
        <v>3</v>
      </c>
    </row>
    <row r="57" spans="1:2" ht="15">
      <c r="A57" s="128" t="s">
        <v>5545</v>
      </c>
      <c r="B57" s="3">
        <v>2</v>
      </c>
    </row>
    <row r="58" spans="1:2" ht="15">
      <c r="A58" s="128" t="s">
        <v>5546</v>
      </c>
      <c r="B58" s="3">
        <v>1</v>
      </c>
    </row>
    <row r="59" spans="1:2" ht="15">
      <c r="A59" s="128" t="s">
        <v>5519</v>
      </c>
      <c r="B59" s="3">
        <v>3</v>
      </c>
    </row>
    <row r="60" spans="1:2" ht="15">
      <c r="A60" s="128" t="s">
        <v>5536</v>
      </c>
      <c r="B60" s="3">
        <v>1</v>
      </c>
    </row>
    <row r="61" spans="1:2" ht="15">
      <c r="A61" s="128" t="s">
        <v>5547</v>
      </c>
      <c r="B61" s="3">
        <v>3</v>
      </c>
    </row>
    <row r="62" spans="1:2" ht="15">
      <c r="A62" s="128" t="s">
        <v>5548</v>
      </c>
      <c r="B62" s="3">
        <v>1</v>
      </c>
    </row>
    <row r="63" spans="1:2" ht="15">
      <c r="A63" s="127" t="s">
        <v>5549</v>
      </c>
      <c r="B63" s="3"/>
    </row>
    <row r="64" spans="1:2" ht="15">
      <c r="A64" s="128" t="s">
        <v>5550</v>
      </c>
      <c r="B64" s="3">
        <v>2</v>
      </c>
    </row>
    <row r="65" spans="1:2" ht="15">
      <c r="A65" s="128" t="s">
        <v>5526</v>
      </c>
      <c r="B65" s="3">
        <v>1</v>
      </c>
    </row>
    <row r="66" spans="1:2" ht="15">
      <c r="A66" s="128" t="s">
        <v>5540</v>
      </c>
      <c r="B66" s="3">
        <v>1</v>
      </c>
    </row>
    <row r="67" spans="1:2" ht="15">
      <c r="A67" s="128" t="s">
        <v>5534</v>
      </c>
      <c r="B67" s="3">
        <v>1</v>
      </c>
    </row>
    <row r="68" spans="1:2" ht="15">
      <c r="A68" s="128" t="s">
        <v>5541</v>
      </c>
      <c r="B68" s="3">
        <v>2</v>
      </c>
    </row>
    <row r="69" spans="1:2" ht="15">
      <c r="A69" s="128" t="s">
        <v>5542</v>
      </c>
      <c r="B69" s="3">
        <v>1</v>
      </c>
    </row>
    <row r="70" spans="1:2" ht="15">
      <c r="A70" s="128" t="s">
        <v>5544</v>
      </c>
      <c r="B70" s="3">
        <v>2</v>
      </c>
    </row>
    <row r="71" spans="1:2" ht="15">
      <c r="A71" s="128" t="s">
        <v>5545</v>
      </c>
      <c r="B71" s="3">
        <v>3</v>
      </c>
    </row>
    <row r="72" spans="1:2" ht="15">
      <c r="A72" s="128" t="s">
        <v>5535</v>
      </c>
      <c r="B72" s="3">
        <v>3</v>
      </c>
    </row>
    <row r="73" spans="1:2" ht="15">
      <c r="A73" s="128" t="s">
        <v>5546</v>
      </c>
      <c r="B73" s="3">
        <v>4</v>
      </c>
    </row>
    <row r="74" spans="1:2" ht="15">
      <c r="A74" s="128" t="s">
        <v>5532</v>
      </c>
      <c r="B74" s="3">
        <v>1</v>
      </c>
    </row>
    <row r="75" spans="1:2" ht="15">
      <c r="A75" s="128" t="s">
        <v>5548</v>
      </c>
      <c r="B75" s="3">
        <v>1</v>
      </c>
    </row>
    <row r="76" spans="1:2" ht="15">
      <c r="A76" s="128" t="s">
        <v>5551</v>
      </c>
      <c r="B76" s="3">
        <v>1</v>
      </c>
    </row>
    <row r="77" spans="1:2" ht="15">
      <c r="A77" s="127" t="s">
        <v>5552</v>
      </c>
      <c r="B77" s="3"/>
    </row>
    <row r="78" spans="1:2" ht="15">
      <c r="A78" s="128" t="s">
        <v>5542</v>
      </c>
      <c r="B78" s="3">
        <v>1</v>
      </c>
    </row>
    <row r="79" spans="1:2" ht="15">
      <c r="A79" s="128" t="s">
        <v>5543</v>
      </c>
      <c r="B79" s="3">
        <v>2</v>
      </c>
    </row>
    <row r="80" spans="1:2" ht="15">
      <c r="A80" s="128" t="s">
        <v>5544</v>
      </c>
      <c r="B80" s="3">
        <v>1</v>
      </c>
    </row>
    <row r="81" spans="1:2" ht="15">
      <c r="A81" s="128" t="s">
        <v>5547</v>
      </c>
      <c r="B81" s="3">
        <v>1</v>
      </c>
    </row>
    <row r="82" spans="1:2" ht="15">
      <c r="A82" s="127" t="s">
        <v>5553</v>
      </c>
      <c r="B82" s="3"/>
    </row>
    <row r="83" spans="1:2" ht="15">
      <c r="A83" s="128" t="s">
        <v>5535</v>
      </c>
      <c r="B83" s="3">
        <v>1</v>
      </c>
    </row>
    <row r="84" spans="1:2" ht="15">
      <c r="A84" s="127" t="s">
        <v>5554</v>
      </c>
      <c r="B84" s="3"/>
    </row>
    <row r="85" spans="1:2" ht="15">
      <c r="A85" s="128" t="s">
        <v>5522</v>
      </c>
      <c r="B85" s="3">
        <v>1</v>
      </c>
    </row>
    <row r="86" spans="1:2" ht="15">
      <c r="A86" s="128" t="s">
        <v>5541</v>
      </c>
      <c r="B86" s="3">
        <v>1</v>
      </c>
    </row>
    <row r="87" spans="1:2" ht="15">
      <c r="A87" s="128" t="s">
        <v>5542</v>
      </c>
      <c r="B87" s="3">
        <v>5</v>
      </c>
    </row>
    <row r="88" spans="1:2" ht="15">
      <c r="A88" s="128" t="s">
        <v>5543</v>
      </c>
      <c r="B88" s="3">
        <v>5</v>
      </c>
    </row>
    <row r="89" spans="1:2" ht="15">
      <c r="A89" s="128" t="s">
        <v>5544</v>
      </c>
      <c r="B89" s="3">
        <v>1</v>
      </c>
    </row>
    <row r="90" spans="1:2" ht="15">
      <c r="A90" s="128" t="s">
        <v>5545</v>
      </c>
      <c r="B90" s="3">
        <v>2</v>
      </c>
    </row>
    <row r="91" spans="1:2" ht="15">
      <c r="A91" s="128" t="s">
        <v>5535</v>
      </c>
      <c r="B91" s="3">
        <v>4</v>
      </c>
    </row>
    <row r="92" spans="1:2" ht="15">
      <c r="A92" s="128" t="s">
        <v>5546</v>
      </c>
      <c r="B92" s="3">
        <v>4</v>
      </c>
    </row>
    <row r="93" spans="1:2" ht="15">
      <c r="A93" s="128" t="s">
        <v>5532</v>
      </c>
      <c r="B93" s="3">
        <v>2</v>
      </c>
    </row>
    <row r="94" spans="1:2" ht="15">
      <c r="A94" s="128" t="s">
        <v>5519</v>
      </c>
      <c r="B94" s="3">
        <v>2</v>
      </c>
    </row>
    <row r="95" spans="1:2" ht="15">
      <c r="A95" s="128" t="s">
        <v>5536</v>
      </c>
      <c r="B95" s="3">
        <v>2</v>
      </c>
    </row>
    <row r="96" spans="1:2" ht="15">
      <c r="A96" s="128" t="s">
        <v>5537</v>
      </c>
      <c r="B96" s="3">
        <v>1</v>
      </c>
    </row>
    <row r="97" spans="1:2" ht="15">
      <c r="A97" s="128" t="s">
        <v>5548</v>
      </c>
      <c r="B97" s="3">
        <v>1</v>
      </c>
    </row>
    <row r="98" spans="1:2" ht="15">
      <c r="A98" s="127" t="s">
        <v>5555</v>
      </c>
      <c r="B98" s="3"/>
    </row>
    <row r="99" spans="1:2" ht="15">
      <c r="A99" s="128" t="s">
        <v>5556</v>
      </c>
      <c r="B99" s="3">
        <v>1</v>
      </c>
    </row>
    <row r="100" spans="1:2" ht="15">
      <c r="A100" s="128" t="s">
        <v>5526</v>
      </c>
      <c r="B100" s="3">
        <v>1</v>
      </c>
    </row>
    <row r="101" spans="1:2" ht="15">
      <c r="A101" s="128" t="s">
        <v>5557</v>
      </c>
      <c r="B101" s="3">
        <v>4</v>
      </c>
    </row>
    <row r="102" spans="1:2" ht="15">
      <c r="A102" s="128" t="s">
        <v>5524</v>
      </c>
      <c r="B102" s="3">
        <v>6</v>
      </c>
    </row>
    <row r="103" spans="1:2" ht="15">
      <c r="A103" s="128" t="s">
        <v>5540</v>
      </c>
      <c r="B103" s="3">
        <v>2</v>
      </c>
    </row>
    <row r="104" spans="1:2" ht="15">
      <c r="A104" s="128" t="s">
        <v>5522</v>
      </c>
      <c r="B104" s="3">
        <v>10</v>
      </c>
    </row>
    <row r="105" spans="1:2" ht="15">
      <c r="A105" s="128" t="s">
        <v>5534</v>
      </c>
      <c r="B105" s="3">
        <v>10</v>
      </c>
    </row>
    <row r="106" spans="1:2" ht="15">
      <c r="A106" s="128" t="s">
        <v>5541</v>
      </c>
      <c r="B106" s="3">
        <v>4</v>
      </c>
    </row>
    <row r="107" spans="1:2" ht="15">
      <c r="A107" s="128" t="s">
        <v>5542</v>
      </c>
      <c r="B107" s="3">
        <v>1</v>
      </c>
    </row>
    <row r="108" spans="1:2" ht="15">
      <c r="A108" s="128" t="s">
        <v>5543</v>
      </c>
      <c r="B108" s="3">
        <v>2</v>
      </c>
    </row>
    <row r="109" spans="1:2" ht="15">
      <c r="A109" s="128" t="s">
        <v>5544</v>
      </c>
      <c r="B109" s="3">
        <v>3</v>
      </c>
    </row>
    <row r="110" spans="1:2" ht="15">
      <c r="A110" s="128" t="s">
        <v>5545</v>
      </c>
      <c r="B110" s="3">
        <v>1</v>
      </c>
    </row>
    <row r="111" spans="1:2" ht="15">
      <c r="A111" s="128" t="s">
        <v>5535</v>
      </c>
      <c r="B111" s="3">
        <v>1</v>
      </c>
    </row>
    <row r="112" spans="1:2" ht="15">
      <c r="A112" s="128" t="s">
        <v>5519</v>
      </c>
      <c r="B112" s="3">
        <v>1</v>
      </c>
    </row>
    <row r="113" spans="1:2" ht="15">
      <c r="A113" s="128" t="s">
        <v>5536</v>
      </c>
      <c r="B113" s="3">
        <v>1</v>
      </c>
    </row>
    <row r="114" spans="1:2" ht="15">
      <c r="A114" s="127" t="s">
        <v>5558</v>
      </c>
      <c r="B114" s="3"/>
    </row>
    <row r="115" spans="1:2" ht="15">
      <c r="A115" s="128" t="s">
        <v>5528</v>
      </c>
      <c r="B115" s="3">
        <v>1</v>
      </c>
    </row>
    <row r="116" spans="1:2" ht="15">
      <c r="A116" s="128" t="s">
        <v>5524</v>
      </c>
      <c r="B116" s="3">
        <v>1</v>
      </c>
    </row>
    <row r="117" spans="1:2" ht="15">
      <c r="A117" s="128" t="s">
        <v>5522</v>
      </c>
      <c r="B117" s="3">
        <v>1</v>
      </c>
    </row>
    <row r="118" spans="1:2" ht="15">
      <c r="A118" s="128" t="s">
        <v>5534</v>
      </c>
      <c r="B118" s="3">
        <v>4</v>
      </c>
    </row>
    <row r="119" spans="1:2" ht="15">
      <c r="A119" s="128" t="s">
        <v>5541</v>
      </c>
      <c r="B119" s="3">
        <v>2</v>
      </c>
    </row>
    <row r="120" spans="1:2" ht="15">
      <c r="A120" s="128" t="s">
        <v>5542</v>
      </c>
      <c r="B120" s="3">
        <v>1</v>
      </c>
    </row>
    <row r="121" spans="1:2" ht="15">
      <c r="A121" s="128" t="s">
        <v>5543</v>
      </c>
      <c r="B121" s="3">
        <v>5</v>
      </c>
    </row>
    <row r="122" spans="1:2" ht="15">
      <c r="A122" s="128" t="s">
        <v>5544</v>
      </c>
      <c r="B122" s="3">
        <v>5</v>
      </c>
    </row>
    <row r="123" spans="1:2" ht="15">
      <c r="A123" s="128" t="s">
        <v>5535</v>
      </c>
      <c r="B123" s="3">
        <v>2</v>
      </c>
    </row>
    <row r="124" spans="1:2" ht="15">
      <c r="A124" s="128" t="s">
        <v>5546</v>
      </c>
      <c r="B124" s="3">
        <v>7</v>
      </c>
    </row>
    <row r="125" spans="1:2" ht="15">
      <c r="A125" s="128" t="s">
        <v>5519</v>
      </c>
      <c r="B125" s="3">
        <v>4</v>
      </c>
    </row>
    <row r="126" spans="1:2" ht="15">
      <c r="A126" s="128" t="s">
        <v>5537</v>
      </c>
      <c r="B126" s="3">
        <v>1</v>
      </c>
    </row>
    <row r="127" spans="1:2" ht="15">
      <c r="A127" s="128" t="s">
        <v>5547</v>
      </c>
      <c r="B127" s="3">
        <v>2</v>
      </c>
    </row>
    <row r="128" spans="1:2" ht="15">
      <c r="A128" s="127" t="s">
        <v>5559</v>
      </c>
      <c r="B128" s="3"/>
    </row>
    <row r="129" spans="1:2" ht="15">
      <c r="A129" s="128" t="s">
        <v>5550</v>
      </c>
      <c r="B129" s="3">
        <v>1</v>
      </c>
    </row>
    <row r="130" spans="1:2" ht="15">
      <c r="A130" s="128" t="s">
        <v>5560</v>
      </c>
      <c r="B130" s="3">
        <v>1</v>
      </c>
    </row>
    <row r="131" spans="1:2" ht="15">
      <c r="A131" s="128" t="s">
        <v>5528</v>
      </c>
      <c r="B131" s="3">
        <v>3</v>
      </c>
    </row>
    <row r="132" spans="1:2" ht="15">
      <c r="A132" s="128" t="s">
        <v>5526</v>
      </c>
      <c r="B132" s="3">
        <v>1</v>
      </c>
    </row>
    <row r="133" spans="1:2" ht="15">
      <c r="A133" s="128" t="s">
        <v>5557</v>
      </c>
      <c r="B133" s="3">
        <v>5</v>
      </c>
    </row>
    <row r="134" spans="1:2" ht="15">
      <c r="A134" s="128" t="s">
        <v>5540</v>
      </c>
      <c r="B134" s="3">
        <v>2</v>
      </c>
    </row>
    <row r="135" spans="1:2" ht="15">
      <c r="A135" s="128" t="s">
        <v>5522</v>
      </c>
      <c r="B135" s="3">
        <v>3</v>
      </c>
    </row>
    <row r="136" spans="1:2" ht="15">
      <c r="A136" s="128" t="s">
        <v>5534</v>
      </c>
      <c r="B136" s="3">
        <v>3</v>
      </c>
    </row>
    <row r="137" spans="1:2" ht="15">
      <c r="A137" s="128" t="s">
        <v>5541</v>
      </c>
      <c r="B137" s="3">
        <v>1</v>
      </c>
    </row>
    <row r="138" spans="1:2" ht="15">
      <c r="A138" s="128" t="s">
        <v>5544</v>
      </c>
      <c r="B138" s="3">
        <v>2</v>
      </c>
    </row>
    <row r="139" spans="1:2" ht="15">
      <c r="A139" s="128" t="s">
        <v>5545</v>
      </c>
      <c r="B139" s="3">
        <v>1</v>
      </c>
    </row>
    <row r="140" spans="1:2" ht="15">
      <c r="A140" s="128" t="s">
        <v>5546</v>
      </c>
      <c r="B140" s="3">
        <v>3</v>
      </c>
    </row>
    <row r="141" spans="1:2" ht="15">
      <c r="A141" s="128" t="s">
        <v>5532</v>
      </c>
      <c r="B141" s="3">
        <v>3</v>
      </c>
    </row>
    <row r="142" spans="1:2" ht="15">
      <c r="A142" s="128" t="s">
        <v>5519</v>
      </c>
      <c r="B142" s="3">
        <v>1</v>
      </c>
    </row>
    <row r="143" spans="1:2" ht="15">
      <c r="A143" s="128" t="s">
        <v>5536</v>
      </c>
      <c r="B143" s="3">
        <v>1</v>
      </c>
    </row>
    <row r="144" spans="1:2" ht="15">
      <c r="A144" s="128" t="s">
        <v>5537</v>
      </c>
      <c r="B144" s="3">
        <v>2</v>
      </c>
    </row>
    <row r="145" spans="1:2" ht="15">
      <c r="A145" s="127" t="s">
        <v>5561</v>
      </c>
      <c r="B145" s="3"/>
    </row>
    <row r="146" spans="1:2" ht="15">
      <c r="A146" s="128" t="s">
        <v>5560</v>
      </c>
      <c r="B146" s="3">
        <v>1</v>
      </c>
    </row>
    <row r="147" spans="1:2" ht="15">
      <c r="A147" s="128" t="s">
        <v>5556</v>
      </c>
      <c r="B147" s="3">
        <v>2</v>
      </c>
    </row>
    <row r="148" spans="1:2" ht="15">
      <c r="A148" s="128" t="s">
        <v>5528</v>
      </c>
      <c r="B148" s="3">
        <v>1</v>
      </c>
    </row>
    <row r="149" spans="1:2" ht="15">
      <c r="A149" s="128" t="s">
        <v>5557</v>
      </c>
      <c r="B149" s="3">
        <v>1</v>
      </c>
    </row>
    <row r="150" spans="1:2" ht="15">
      <c r="A150" s="128" t="s">
        <v>5524</v>
      </c>
      <c r="B150" s="3">
        <v>1</v>
      </c>
    </row>
    <row r="151" spans="1:2" ht="15">
      <c r="A151" s="128" t="s">
        <v>5541</v>
      </c>
      <c r="B151" s="3">
        <v>2</v>
      </c>
    </row>
    <row r="152" spans="1:2" ht="15">
      <c r="A152" s="128" t="s">
        <v>5543</v>
      </c>
      <c r="B152" s="3">
        <v>1</v>
      </c>
    </row>
    <row r="153" spans="1:2" ht="15">
      <c r="A153" s="128" t="s">
        <v>5544</v>
      </c>
      <c r="B153" s="3">
        <v>3</v>
      </c>
    </row>
    <row r="154" spans="1:2" ht="15">
      <c r="A154" s="128" t="s">
        <v>5545</v>
      </c>
      <c r="B154" s="3">
        <v>3</v>
      </c>
    </row>
    <row r="155" spans="1:2" ht="15">
      <c r="A155" s="128" t="s">
        <v>5535</v>
      </c>
      <c r="B155" s="3">
        <v>2</v>
      </c>
    </row>
    <row r="156" spans="1:2" ht="15">
      <c r="A156" s="128" t="s">
        <v>5536</v>
      </c>
      <c r="B156" s="3">
        <v>2</v>
      </c>
    </row>
    <row r="157" spans="1:2" ht="15">
      <c r="A157" s="128" t="s">
        <v>5537</v>
      </c>
      <c r="B157" s="3">
        <v>2</v>
      </c>
    </row>
    <row r="158" spans="1:2" ht="15">
      <c r="A158" s="127" t="s">
        <v>5562</v>
      </c>
      <c r="B158" s="3"/>
    </row>
    <row r="159" spans="1:2" ht="15">
      <c r="A159" s="128" t="s">
        <v>5542</v>
      </c>
      <c r="B159" s="3">
        <v>2</v>
      </c>
    </row>
    <row r="160" spans="1:2" ht="15">
      <c r="A160" s="128" t="s">
        <v>5543</v>
      </c>
      <c r="B160" s="3">
        <v>3</v>
      </c>
    </row>
    <row r="161" spans="1:2" ht="15">
      <c r="A161" s="128" t="s">
        <v>5544</v>
      </c>
      <c r="B161" s="3">
        <v>4</v>
      </c>
    </row>
    <row r="162" spans="1:2" ht="15">
      <c r="A162" s="128" t="s">
        <v>5545</v>
      </c>
      <c r="B162" s="3">
        <v>1</v>
      </c>
    </row>
    <row r="163" spans="1:2" ht="15">
      <c r="A163" s="128" t="s">
        <v>5537</v>
      </c>
      <c r="B163" s="3">
        <v>2</v>
      </c>
    </row>
    <row r="164" spans="1:2" ht="15">
      <c r="A164" s="128" t="s">
        <v>5547</v>
      </c>
      <c r="B164" s="3">
        <v>2</v>
      </c>
    </row>
    <row r="165" spans="1:2" ht="15">
      <c r="A165" s="127" t="s">
        <v>5563</v>
      </c>
      <c r="B165" s="3"/>
    </row>
    <row r="166" spans="1:2" ht="15">
      <c r="A166" s="128" t="s">
        <v>5522</v>
      </c>
      <c r="B166" s="3">
        <v>1</v>
      </c>
    </row>
    <row r="167" spans="1:2" ht="15">
      <c r="A167" s="128" t="s">
        <v>5541</v>
      </c>
      <c r="B167" s="3">
        <v>1</v>
      </c>
    </row>
    <row r="168" spans="1:2" ht="15">
      <c r="A168" s="128" t="s">
        <v>5543</v>
      </c>
      <c r="B168" s="3">
        <v>1</v>
      </c>
    </row>
    <row r="169" spans="1:2" ht="15">
      <c r="A169" s="128" t="s">
        <v>5545</v>
      </c>
      <c r="B169" s="3">
        <v>1</v>
      </c>
    </row>
    <row r="170" spans="1:2" ht="15">
      <c r="A170" s="128" t="s">
        <v>5532</v>
      </c>
      <c r="B170" s="3">
        <v>1</v>
      </c>
    </row>
    <row r="171" spans="1:2" ht="15">
      <c r="A171" s="128" t="s">
        <v>5519</v>
      </c>
      <c r="B171" s="3">
        <v>1</v>
      </c>
    </row>
    <row r="172" spans="1:2" ht="15">
      <c r="A172" s="128" t="s">
        <v>5536</v>
      </c>
      <c r="B172" s="3">
        <v>1</v>
      </c>
    </row>
    <row r="173" spans="1:2" ht="15">
      <c r="A173" s="128" t="s">
        <v>5537</v>
      </c>
      <c r="B173" s="3">
        <v>1</v>
      </c>
    </row>
    <row r="174" spans="1:2" ht="15">
      <c r="A174" s="127" t="s">
        <v>5564</v>
      </c>
      <c r="B174" s="3"/>
    </row>
    <row r="175" spans="1:2" ht="15">
      <c r="A175" s="128" t="s">
        <v>5550</v>
      </c>
      <c r="B175" s="3">
        <v>1</v>
      </c>
    </row>
    <row r="176" spans="1:2" ht="15">
      <c r="A176" s="128" t="s">
        <v>5556</v>
      </c>
      <c r="B176" s="3">
        <v>1</v>
      </c>
    </row>
    <row r="177" spans="1:2" ht="15">
      <c r="A177" s="128" t="s">
        <v>5522</v>
      </c>
      <c r="B177" s="3">
        <v>3</v>
      </c>
    </row>
    <row r="178" spans="1:2" ht="15">
      <c r="A178" s="128" t="s">
        <v>5534</v>
      </c>
      <c r="B178" s="3">
        <v>1</v>
      </c>
    </row>
    <row r="179" spans="1:2" ht="15">
      <c r="A179" s="128" t="s">
        <v>5541</v>
      </c>
      <c r="B179" s="3">
        <v>1</v>
      </c>
    </row>
    <row r="180" spans="1:2" ht="15">
      <c r="A180" s="128" t="s">
        <v>5542</v>
      </c>
      <c r="B180" s="3">
        <v>1</v>
      </c>
    </row>
    <row r="181" spans="1:2" ht="15">
      <c r="A181" s="128" t="s">
        <v>5543</v>
      </c>
      <c r="B181" s="3">
        <v>5</v>
      </c>
    </row>
    <row r="182" spans="1:2" ht="15">
      <c r="A182" s="128" t="s">
        <v>5544</v>
      </c>
      <c r="B182" s="3">
        <v>5</v>
      </c>
    </row>
    <row r="183" spans="1:2" ht="15">
      <c r="A183" s="128" t="s">
        <v>5545</v>
      </c>
      <c r="B183" s="3">
        <v>3</v>
      </c>
    </row>
    <row r="184" spans="1:2" ht="15">
      <c r="A184" s="128" t="s">
        <v>5535</v>
      </c>
      <c r="B184" s="3">
        <v>1</v>
      </c>
    </row>
    <row r="185" spans="1:2" ht="15">
      <c r="A185" s="128" t="s">
        <v>5546</v>
      </c>
      <c r="B185" s="3">
        <v>2</v>
      </c>
    </row>
    <row r="186" spans="1:2" ht="15">
      <c r="A186" s="128" t="s">
        <v>5532</v>
      </c>
      <c r="B186" s="3">
        <v>4</v>
      </c>
    </row>
    <row r="187" spans="1:2" ht="15">
      <c r="A187" s="128" t="s">
        <v>5519</v>
      </c>
      <c r="B187" s="3">
        <v>1</v>
      </c>
    </row>
    <row r="188" spans="1:2" ht="15">
      <c r="A188" s="128" t="s">
        <v>5536</v>
      </c>
      <c r="B188" s="3">
        <v>2</v>
      </c>
    </row>
    <row r="189" spans="1:2" ht="15">
      <c r="A189" s="128" t="s">
        <v>5537</v>
      </c>
      <c r="B189" s="3">
        <v>4</v>
      </c>
    </row>
    <row r="190" spans="1:2" ht="15">
      <c r="A190" s="128" t="s">
        <v>5547</v>
      </c>
      <c r="B190" s="3">
        <v>2</v>
      </c>
    </row>
    <row r="191" spans="1:2" ht="15">
      <c r="A191" s="127" t="s">
        <v>5565</v>
      </c>
      <c r="B191" s="3"/>
    </row>
    <row r="192" spans="1:2" ht="15">
      <c r="A192" s="128" t="s">
        <v>5522</v>
      </c>
      <c r="B192" s="3">
        <v>3</v>
      </c>
    </row>
    <row r="193" spans="1:2" ht="15">
      <c r="A193" s="128" t="s">
        <v>5534</v>
      </c>
      <c r="B193" s="3">
        <v>1</v>
      </c>
    </row>
    <row r="194" spans="1:2" ht="15">
      <c r="A194" s="128" t="s">
        <v>5541</v>
      </c>
      <c r="B194" s="3">
        <v>1</v>
      </c>
    </row>
    <row r="195" spans="1:2" ht="15">
      <c r="A195" s="128" t="s">
        <v>5542</v>
      </c>
      <c r="B195" s="3">
        <v>2</v>
      </c>
    </row>
    <row r="196" spans="1:2" ht="15">
      <c r="A196" s="128" t="s">
        <v>5543</v>
      </c>
      <c r="B196" s="3">
        <v>1</v>
      </c>
    </row>
    <row r="197" spans="1:2" ht="15">
      <c r="A197" s="128" t="s">
        <v>5544</v>
      </c>
      <c r="B197" s="3">
        <v>1</v>
      </c>
    </row>
    <row r="198" spans="1:2" ht="15">
      <c r="A198" s="128" t="s">
        <v>5545</v>
      </c>
      <c r="B198" s="3">
        <v>4</v>
      </c>
    </row>
    <row r="199" spans="1:2" ht="15">
      <c r="A199" s="128" t="s">
        <v>5532</v>
      </c>
      <c r="B199" s="3">
        <v>4</v>
      </c>
    </row>
    <row r="200" spans="1:2" ht="15">
      <c r="A200" s="128" t="s">
        <v>5519</v>
      </c>
      <c r="B200" s="3">
        <v>1</v>
      </c>
    </row>
    <row r="201" spans="1:2" ht="15">
      <c r="A201" s="128" t="s">
        <v>5536</v>
      </c>
      <c r="B201" s="3">
        <v>1</v>
      </c>
    </row>
    <row r="202" spans="1:2" ht="15">
      <c r="A202" s="128" t="s">
        <v>5551</v>
      </c>
      <c r="B202" s="3">
        <v>8</v>
      </c>
    </row>
    <row r="203" spans="1:2" ht="15">
      <c r="A203" s="125" t="s">
        <v>5516</v>
      </c>
      <c r="B203" s="3">
        <v>321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2001</v>
      </c>
      <c r="AE2" s="13" t="s">
        <v>2002</v>
      </c>
      <c r="AF2" s="13" t="s">
        <v>2003</v>
      </c>
      <c r="AG2" s="13" t="s">
        <v>2004</v>
      </c>
      <c r="AH2" s="13" t="s">
        <v>2005</v>
      </c>
      <c r="AI2" s="13" t="s">
        <v>2006</v>
      </c>
      <c r="AJ2" s="13" t="s">
        <v>2007</v>
      </c>
      <c r="AK2" s="13" t="s">
        <v>2008</v>
      </c>
      <c r="AL2" s="13" t="s">
        <v>2009</v>
      </c>
      <c r="AM2" s="13" t="s">
        <v>2010</v>
      </c>
      <c r="AN2" s="13" t="s">
        <v>2011</v>
      </c>
      <c r="AO2" s="13" t="s">
        <v>2012</v>
      </c>
      <c r="AP2" s="13" t="s">
        <v>2013</v>
      </c>
      <c r="AQ2" s="13" t="s">
        <v>2014</v>
      </c>
      <c r="AR2" s="13" t="s">
        <v>2015</v>
      </c>
      <c r="AS2" s="13" t="s">
        <v>192</v>
      </c>
      <c r="AT2" s="13" t="s">
        <v>2016</v>
      </c>
      <c r="AU2" s="13" t="s">
        <v>2017</v>
      </c>
      <c r="AV2" s="13" t="s">
        <v>2018</v>
      </c>
      <c r="AW2" s="13" t="s">
        <v>2019</v>
      </c>
      <c r="AX2" s="13" t="s">
        <v>2020</v>
      </c>
      <c r="AY2" s="13" t="s">
        <v>2021</v>
      </c>
      <c r="AZ2" s="13" t="s">
        <v>3945</v>
      </c>
      <c r="BA2" s="115" t="s">
        <v>4455</v>
      </c>
      <c r="BB2" s="115" t="s">
        <v>4467</v>
      </c>
      <c r="BC2" s="115" t="s">
        <v>4472</v>
      </c>
      <c r="BD2" s="115" t="s">
        <v>4481</v>
      </c>
      <c r="BE2" s="115" t="s">
        <v>4485</v>
      </c>
      <c r="BF2" s="115" t="s">
        <v>4508</v>
      </c>
      <c r="BG2" s="115" t="s">
        <v>4527</v>
      </c>
      <c r="BH2" s="115" t="s">
        <v>4654</v>
      </c>
      <c r="BI2" s="115" t="s">
        <v>4687</v>
      </c>
      <c r="BJ2" s="115" t="s">
        <v>4810</v>
      </c>
      <c r="BK2" s="115" t="s">
        <v>5482</v>
      </c>
      <c r="BL2" s="115" t="s">
        <v>5483</v>
      </c>
      <c r="BM2" s="115" t="s">
        <v>5484</v>
      </c>
      <c r="BN2" s="115" t="s">
        <v>5485</v>
      </c>
      <c r="BO2" s="115" t="s">
        <v>5486</v>
      </c>
      <c r="BP2" s="115" t="s">
        <v>5487</v>
      </c>
      <c r="BQ2" s="115" t="s">
        <v>5488</v>
      </c>
      <c r="BR2" s="115" t="s">
        <v>5489</v>
      </c>
      <c r="BS2" s="115" t="s">
        <v>5491</v>
      </c>
      <c r="BT2" s="3"/>
      <c r="BU2" s="3"/>
    </row>
    <row r="3" spans="1:73" ht="15" customHeight="1">
      <c r="A3" s="64" t="s">
        <v>212</v>
      </c>
      <c r="B3" s="65"/>
      <c r="C3" s="65" t="s">
        <v>64</v>
      </c>
      <c r="D3" s="66">
        <v>162.189503879459</v>
      </c>
      <c r="E3" s="68"/>
      <c r="F3" s="100" t="s">
        <v>3166</v>
      </c>
      <c r="G3" s="65"/>
      <c r="H3" s="69" t="s">
        <v>212</v>
      </c>
      <c r="I3" s="70"/>
      <c r="J3" s="70"/>
      <c r="K3" s="69" t="s">
        <v>3560</v>
      </c>
      <c r="L3" s="73">
        <v>6.807538402149462</v>
      </c>
      <c r="M3" s="74">
        <v>6112.1240234375</v>
      </c>
      <c r="N3" s="74">
        <v>3799.6201171875</v>
      </c>
      <c r="O3" s="75"/>
      <c r="P3" s="76"/>
      <c r="Q3" s="76"/>
      <c r="R3" s="48"/>
      <c r="S3" s="48">
        <v>1</v>
      </c>
      <c r="T3" s="48">
        <v>4</v>
      </c>
      <c r="U3" s="49">
        <v>6</v>
      </c>
      <c r="V3" s="49">
        <v>0.333333</v>
      </c>
      <c r="W3" s="49">
        <v>0</v>
      </c>
      <c r="X3" s="49">
        <v>2.167935</v>
      </c>
      <c r="Y3" s="49">
        <v>0</v>
      </c>
      <c r="Z3" s="49">
        <v>0</v>
      </c>
      <c r="AA3" s="71">
        <v>3</v>
      </c>
      <c r="AB3" s="71"/>
      <c r="AC3" s="72"/>
      <c r="AD3" s="78" t="s">
        <v>2022</v>
      </c>
      <c r="AE3" s="78">
        <v>984</v>
      </c>
      <c r="AF3" s="78">
        <v>221</v>
      </c>
      <c r="AG3" s="78">
        <v>4488</v>
      </c>
      <c r="AH3" s="78">
        <v>6998</v>
      </c>
      <c r="AI3" s="78"/>
      <c r="AJ3" s="78" t="s">
        <v>2300</v>
      </c>
      <c r="AK3" s="78" t="s">
        <v>2566</v>
      </c>
      <c r="AL3" s="83" t="s">
        <v>2713</v>
      </c>
      <c r="AM3" s="78"/>
      <c r="AN3" s="80">
        <v>40738.865798611114</v>
      </c>
      <c r="AO3" s="83" t="s">
        <v>2904</v>
      </c>
      <c r="AP3" s="78" t="b">
        <v>0</v>
      </c>
      <c r="AQ3" s="78" t="b">
        <v>0</v>
      </c>
      <c r="AR3" s="78" t="b">
        <v>0</v>
      </c>
      <c r="AS3" s="78"/>
      <c r="AT3" s="78">
        <v>13</v>
      </c>
      <c r="AU3" s="83" t="s">
        <v>3148</v>
      </c>
      <c r="AV3" s="78" t="b">
        <v>0</v>
      </c>
      <c r="AW3" s="78" t="s">
        <v>3276</v>
      </c>
      <c r="AX3" s="83" t="s">
        <v>3277</v>
      </c>
      <c r="AY3" s="78" t="s">
        <v>66</v>
      </c>
      <c r="AZ3" s="78" t="str">
        <f>REPLACE(INDEX(GroupVertices[Group],MATCH(Vertices[[#This Row],[Vertex]],GroupVertices[Vertex],0)),1,1,"")</f>
        <v>21</v>
      </c>
      <c r="BA3" s="48" t="s">
        <v>733</v>
      </c>
      <c r="BB3" s="48" t="s">
        <v>733</v>
      </c>
      <c r="BC3" s="48" t="s">
        <v>826</v>
      </c>
      <c r="BD3" s="48" t="s">
        <v>826</v>
      </c>
      <c r="BE3" s="48" t="s">
        <v>886</v>
      </c>
      <c r="BF3" s="48" t="s">
        <v>886</v>
      </c>
      <c r="BG3" s="116" t="s">
        <v>4182</v>
      </c>
      <c r="BH3" s="116" t="s">
        <v>4655</v>
      </c>
      <c r="BI3" s="116" t="s">
        <v>4323</v>
      </c>
      <c r="BJ3" s="116" t="s">
        <v>4811</v>
      </c>
      <c r="BK3" s="116">
        <v>0</v>
      </c>
      <c r="BL3" s="120">
        <v>0</v>
      </c>
      <c r="BM3" s="116">
        <v>3</v>
      </c>
      <c r="BN3" s="120">
        <v>2.857142857142857</v>
      </c>
      <c r="BO3" s="116">
        <v>0</v>
      </c>
      <c r="BP3" s="120">
        <v>0</v>
      </c>
      <c r="BQ3" s="116">
        <v>102</v>
      </c>
      <c r="BR3" s="120">
        <v>97.14285714285714</v>
      </c>
      <c r="BS3" s="116">
        <v>105</v>
      </c>
      <c r="BT3" s="3"/>
      <c r="BU3" s="3"/>
    </row>
    <row r="4" spans="1:76" ht="15">
      <c r="A4" s="64" t="s">
        <v>421</v>
      </c>
      <c r="B4" s="65"/>
      <c r="C4" s="65" t="s">
        <v>64</v>
      </c>
      <c r="D4" s="66">
        <v>499.34892207419404</v>
      </c>
      <c r="E4" s="68"/>
      <c r="F4" s="100" t="s">
        <v>3167</v>
      </c>
      <c r="G4" s="65"/>
      <c r="H4" s="69" t="s">
        <v>421</v>
      </c>
      <c r="I4" s="70"/>
      <c r="J4" s="70"/>
      <c r="K4" s="69" t="s">
        <v>3561</v>
      </c>
      <c r="L4" s="73">
        <v>1</v>
      </c>
      <c r="M4" s="74">
        <v>6112.1240234375</v>
      </c>
      <c r="N4" s="74">
        <v>4411.32373046875</v>
      </c>
      <c r="O4" s="75"/>
      <c r="P4" s="76"/>
      <c r="Q4" s="76"/>
      <c r="R4" s="86"/>
      <c r="S4" s="48">
        <v>1</v>
      </c>
      <c r="T4" s="48">
        <v>0</v>
      </c>
      <c r="U4" s="49">
        <v>0</v>
      </c>
      <c r="V4" s="49">
        <v>0.2</v>
      </c>
      <c r="W4" s="49">
        <v>0</v>
      </c>
      <c r="X4" s="49">
        <v>0.610686</v>
      </c>
      <c r="Y4" s="49">
        <v>0</v>
      </c>
      <c r="Z4" s="49">
        <v>0</v>
      </c>
      <c r="AA4" s="71">
        <v>4</v>
      </c>
      <c r="AB4" s="71"/>
      <c r="AC4" s="72"/>
      <c r="AD4" s="78" t="s">
        <v>2023</v>
      </c>
      <c r="AE4" s="78">
        <v>1605</v>
      </c>
      <c r="AF4" s="78">
        <v>389859</v>
      </c>
      <c r="AG4" s="78">
        <v>182498</v>
      </c>
      <c r="AH4" s="78">
        <v>595</v>
      </c>
      <c r="AI4" s="78"/>
      <c r="AJ4" s="78" t="s">
        <v>2301</v>
      </c>
      <c r="AK4" s="78" t="s">
        <v>2567</v>
      </c>
      <c r="AL4" s="83" t="s">
        <v>2714</v>
      </c>
      <c r="AM4" s="78"/>
      <c r="AN4" s="80">
        <v>39533.081875</v>
      </c>
      <c r="AO4" s="83" t="s">
        <v>2905</v>
      </c>
      <c r="AP4" s="78" t="b">
        <v>0</v>
      </c>
      <c r="AQ4" s="78" t="b">
        <v>0</v>
      </c>
      <c r="AR4" s="78" t="b">
        <v>1</v>
      </c>
      <c r="AS4" s="78"/>
      <c r="AT4" s="78">
        <v>2570</v>
      </c>
      <c r="AU4" s="83" t="s">
        <v>3149</v>
      </c>
      <c r="AV4" s="78" t="b">
        <v>1</v>
      </c>
      <c r="AW4" s="78" t="s">
        <v>3276</v>
      </c>
      <c r="AX4" s="83" t="s">
        <v>3278</v>
      </c>
      <c r="AY4" s="78" t="s">
        <v>65</v>
      </c>
      <c r="AZ4" s="78" t="str">
        <f>REPLACE(INDEX(GroupVertices[Group],MATCH(Vertices[[#This Row],[Vertex]],GroupVertices[Vertex],0)),1,1,"")</f>
        <v>21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422</v>
      </c>
      <c r="B5" s="65"/>
      <c r="C5" s="65" t="s">
        <v>64</v>
      </c>
      <c r="D5" s="66">
        <v>166.40704684056942</v>
      </c>
      <c r="E5" s="68"/>
      <c r="F5" s="100" t="s">
        <v>3168</v>
      </c>
      <c r="G5" s="65"/>
      <c r="H5" s="69" t="s">
        <v>422</v>
      </c>
      <c r="I5" s="70"/>
      <c r="J5" s="70"/>
      <c r="K5" s="69" t="s">
        <v>3562</v>
      </c>
      <c r="L5" s="73">
        <v>1</v>
      </c>
      <c r="M5" s="74">
        <v>5784.02197265625</v>
      </c>
      <c r="N5" s="74">
        <v>4411.32373046875</v>
      </c>
      <c r="O5" s="75"/>
      <c r="P5" s="76"/>
      <c r="Q5" s="76"/>
      <c r="R5" s="86"/>
      <c r="S5" s="48">
        <v>1</v>
      </c>
      <c r="T5" s="48">
        <v>0</v>
      </c>
      <c r="U5" s="49">
        <v>0</v>
      </c>
      <c r="V5" s="49">
        <v>0.2</v>
      </c>
      <c r="W5" s="49">
        <v>0</v>
      </c>
      <c r="X5" s="49">
        <v>0.610686</v>
      </c>
      <c r="Y5" s="49">
        <v>0</v>
      </c>
      <c r="Z5" s="49">
        <v>0</v>
      </c>
      <c r="AA5" s="71">
        <v>5</v>
      </c>
      <c r="AB5" s="71"/>
      <c r="AC5" s="72"/>
      <c r="AD5" s="78" t="s">
        <v>2024</v>
      </c>
      <c r="AE5" s="78">
        <v>3637</v>
      </c>
      <c r="AF5" s="78">
        <v>5095</v>
      </c>
      <c r="AG5" s="78">
        <v>9990</v>
      </c>
      <c r="AH5" s="78">
        <v>11134</v>
      </c>
      <c r="AI5" s="78"/>
      <c r="AJ5" s="78" t="s">
        <v>2302</v>
      </c>
      <c r="AK5" s="78"/>
      <c r="AL5" s="83" t="s">
        <v>2715</v>
      </c>
      <c r="AM5" s="78"/>
      <c r="AN5" s="80">
        <v>41887.498032407406</v>
      </c>
      <c r="AO5" s="83" t="s">
        <v>2906</v>
      </c>
      <c r="AP5" s="78" t="b">
        <v>0</v>
      </c>
      <c r="AQ5" s="78" t="b">
        <v>0</v>
      </c>
      <c r="AR5" s="78" t="b">
        <v>0</v>
      </c>
      <c r="AS5" s="78"/>
      <c r="AT5" s="78">
        <v>90</v>
      </c>
      <c r="AU5" s="83" t="s">
        <v>3148</v>
      </c>
      <c r="AV5" s="78" t="b">
        <v>0</v>
      </c>
      <c r="AW5" s="78" t="s">
        <v>3276</v>
      </c>
      <c r="AX5" s="83" t="s">
        <v>3279</v>
      </c>
      <c r="AY5" s="78" t="s">
        <v>65</v>
      </c>
      <c r="AZ5" s="78" t="str">
        <f>REPLACE(INDEX(GroupVertices[Group],MATCH(Vertices[[#This Row],[Vertex]],GroupVertices[Vertex],0)),1,1,"")</f>
        <v>21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423</v>
      </c>
      <c r="B6" s="65"/>
      <c r="C6" s="65" t="s">
        <v>64</v>
      </c>
      <c r="D6" s="66">
        <v>166.98507693864528</v>
      </c>
      <c r="E6" s="68"/>
      <c r="F6" s="100" t="s">
        <v>3169</v>
      </c>
      <c r="G6" s="65"/>
      <c r="H6" s="69" t="s">
        <v>423</v>
      </c>
      <c r="I6" s="70"/>
      <c r="J6" s="70"/>
      <c r="K6" s="69" t="s">
        <v>3563</v>
      </c>
      <c r="L6" s="73">
        <v>1</v>
      </c>
      <c r="M6" s="74">
        <v>5784.02197265625</v>
      </c>
      <c r="N6" s="74">
        <v>3799.6201171875</v>
      </c>
      <c r="O6" s="75"/>
      <c r="P6" s="76"/>
      <c r="Q6" s="76"/>
      <c r="R6" s="86"/>
      <c r="S6" s="48">
        <v>1</v>
      </c>
      <c r="T6" s="48">
        <v>0</v>
      </c>
      <c r="U6" s="49">
        <v>0</v>
      </c>
      <c r="V6" s="49">
        <v>0.2</v>
      </c>
      <c r="W6" s="49">
        <v>0</v>
      </c>
      <c r="X6" s="49">
        <v>0.610686</v>
      </c>
      <c r="Y6" s="49">
        <v>0</v>
      </c>
      <c r="Z6" s="49">
        <v>0</v>
      </c>
      <c r="AA6" s="71">
        <v>6</v>
      </c>
      <c r="AB6" s="71"/>
      <c r="AC6" s="72"/>
      <c r="AD6" s="78" t="s">
        <v>2025</v>
      </c>
      <c r="AE6" s="78">
        <v>2806</v>
      </c>
      <c r="AF6" s="78">
        <v>5763</v>
      </c>
      <c r="AG6" s="78">
        <v>3134</v>
      </c>
      <c r="AH6" s="78">
        <v>398</v>
      </c>
      <c r="AI6" s="78"/>
      <c r="AJ6" s="78" t="s">
        <v>2303</v>
      </c>
      <c r="AK6" s="78"/>
      <c r="AL6" s="83" t="s">
        <v>2716</v>
      </c>
      <c r="AM6" s="78"/>
      <c r="AN6" s="80">
        <v>42696.098587962966</v>
      </c>
      <c r="AO6" s="83" t="s">
        <v>2907</v>
      </c>
      <c r="AP6" s="78" t="b">
        <v>0</v>
      </c>
      <c r="AQ6" s="78" t="b">
        <v>0</v>
      </c>
      <c r="AR6" s="78" t="b">
        <v>0</v>
      </c>
      <c r="AS6" s="78"/>
      <c r="AT6" s="78">
        <v>79</v>
      </c>
      <c r="AU6" s="83" t="s">
        <v>3148</v>
      </c>
      <c r="AV6" s="78" t="b">
        <v>0</v>
      </c>
      <c r="AW6" s="78" t="s">
        <v>3276</v>
      </c>
      <c r="AX6" s="83" t="s">
        <v>3280</v>
      </c>
      <c r="AY6" s="78" t="s">
        <v>65</v>
      </c>
      <c r="AZ6" s="78" t="str">
        <f>REPLACE(INDEX(GroupVertices[Group],MATCH(Vertices[[#This Row],[Vertex]],GroupVertices[Vertex],0)),1,1,"")</f>
        <v>21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391.2685428227427</v>
      </c>
      <c r="E7" s="68"/>
      <c r="F7" s="100" t="s">
        <v>3170</v>
      </c>
      <c r="G7" s="65"/>
      <c r="H7" s="69" t="s">
        <v>213</v>
      </c>
      <c r="I7" s="70"/>
      <c r="J7" s="70"/>
      <c r="K7" s="69" t="s">
        <v>3564</v>
      </c>
      <c r="L7" s="73">
        <v>7.775461469174372</v>
      </c>
      <c r="M7" s="74">
        <v>5113.30126953125</v>
      </c>
      <c r="N7" s="74">
        <v>7126.697265625</v>
      </c>
      <c r="O7" s="75"/>
      <c r="P7" s="76"/>
      <c r="Q7" s="76"/>
      <c r="R7" s="86"/>
      <c r="S7" s="48">
        <v>2</v>
      </c>
      <c r="T7" s="48">
        <v>2</v>
      </c>
      <c r="U7" s="49">
        <v>7</v>
      </c>
      <c r="V7" s="49">
        <v>0.25</v>
      </c>
      <c r="W7" s="49">
        <v>0</v>
      </c>
      <c r="X7" s="49">
        <v>1.624207</v>
      </c>
      <c r="Y7" s="49">
        <v>0.16666666666666666</v>
      </c>
      <c r="Z7" s="49">
        <v>0</v>
      </c>
      <c r="AA7" s="71">
        <v>7</v>
      </c>
      <c r="AB7" s="71"/>
      <c r="AC7" s="72"/>
      <c r="AD7" s="78" t="s">
        <v>2026</v>
      </c>
      <c r="AE7" s="78">
        <v>763</v>
      </c>
      <c r="AF7" s="78">
        <v>264956</v>
      </c>
      <c r="AG7" s="78">
        <v>9176</v>
      </c>
      <c r="AH7" s="78">
        <v>1271</v>
      </c>
      <c r="AI7" s="78"/>
      <c r="AJ7" s="78" t="s">
        <v>2304</v>
      </c>
      <c r="AK7" s="78" t="s">
        <v>2568</v>
      </c>
      <c r="AL7" s="83" t="s">
        <v>2717</v>
      </c>
      <c r="AM7" s="78"/>
      <c r="AN7" s="80">
        <v>39938.701053240744</v>
      </c>
      <c r="AO7" s="83" t="s">
        <v>2908</v>
      </c>
      <c r="AP7" s="78" t="b">
        <v>0</v>
      </c>
      <c r="AQ7" s="78" t="b">
        <v>0</v>
      </c>
      <c r="AR7" s="78" t="b">
        <v>1</v>
      </c>
      <c r="AS7" s="78"/>
      <c r="AT7" s="78">
        <v>2864</v>
      </c>
      <c r="AU7" s="83" t="s">
        <v>3148</v>
      </c>
      <c r="AV7" s="78" t="b">
        <v>1</v>
      </c>
      <c r="AW7" s="78" t="s">
        <v>3276</v>
      </c>
      <c r="AX7" s="83" t="s">
        <v>3281</v>
      </c>
      <c r="AY7" s="78" t="s">
        <v>66</v>
      </c>
      <c r="AZ7" s="78" t="str">
        <f>REPLACE(INDEX(GroupVertices[Group],MATCH(Vertices[[#This Row],[Vertex]],GroupVertices[Vertex],0)),1,1,"")</f>
        <v>13</v>
      </c>
      <c r="BA7" s="48" t="s">
        <v>734</v>
      </c>
      <c r="BB7" s="48" t="s">
        <v>734</v>
      </c>
      <c r="BC7" s="48" t="s">
        <v>827</v>
      </c>
      <c r="BD7" s="48" t="s">
        <v>827</v>
      </c>
      <c r="BE7" s="48" t="s">
        <v>887</v>
      </c>
      <c r="BF7" s="48" t="s">
        <v>887</v>
      </c>
      <c r="BG7" s="116" t="s">
        <v>4528</v>
      </c>
      <c r="BH7" s="116" t="s">
        <v>4528</v>
      </c>
      <c r="BI7" s="116" t="s">
        <v>4315</v>
      </c>
      <c r="BJ7" s="116" t="s">
        <v>4315</v>
      </c>
      <c r="BK7" s="116">
        <v>1</v>
      </c>
      <c r="BL7" s="120">
        <v>3.0303030303030303</v>
      </c>
      <c r="BM7" s="116">
        <v>0</v>
      </c>
      <c r="BN7" s="120">
        <v>0</v>
      </c>
      <c r="BO7" s="116">
        <v>0</v>
      </c>
      <c r="BP7" s="120">
        <v>0</v>
      </c>
      <c r="BQ7" s="116">
        <v>32</v>
      </c>
      <c r="BR7" s="120">
        <v>96.96969696969697</v>
      </c>
      <c r="BS7" s="116">
        <v>33</v>
      </c>
      <c r="BT7" s="2"/>
      <c r="BU7" s="3"/>
      <c r="BV7" s="3"/>
      <c r="BW7" s="3"/>
      <c r="BX7" s="3"/>
    </row>
    <row r="8" spans="1:76" ht="15">
      <c r="A8" s="64" t="s">
        <v>424</v>
      </c>
      <c r="B8" s="65"/>
      <c r="C8" s="65" t="s">
        <v>64</v>
      </c>
      <c r="D8" s="66">
        <v>162.41881222674957</v>
      </c>
      <c r="E8" s="68"/>
      <c r="F8" s="100" t="s">
        <v>3171</v>
      </c>
      <c r="G8" s="65"/>
      <c r="H8" s="69" t="s">
        <v>424</v>
      </c>
      <c r="I8" s="70"/>
      <c r="J8" s="70"/>
      <c r="K8" s="69" t="s">
        <v>3565</v>
      </c>
      <c r="L8" s="73">
        <v>1</v>
      </c>
      <c r="M8" s="74">
        <v>5253.9189453125</v>
      </c>
      <c r="N8" s="74">
        <v>6246.43408203125</v>
      </c>
      <c r="O8" s="75"/>
      <c r="P8" s="76"/>
      <c r="Q8" s="76"/>
      <c r="R8" s="86"/>
      <c r="S8" s="48">
        <v>2</v>
      </c>
      <c r="T8" s="48">
        <v>0</v>
      </c>
      <c r="U8" s="49">
        <v>0</v>
      </c>
      <c r="V8" s="49">
        <v>0.166667</v>
      </c>
      <c r="W8" s="49">
        <v>0</v>
      </c>
      <c r="X8" s="49">
        <v>0.837016</v>
      </c>
      <c r="Y8" s="49">
        <v>0.5</v>
      </c>
      <c r="Z8" s="49">
        <v>0</v>
      </c>
      <c r="AA8" s="71">
        <v>8</v>
      </c>
      <c r="AB8" s="71"/>
      <c r="AC8" s="72"/>
      <c r="AD8" s="78" t="s">
        <v>2027</v>
      </c>
      <c r="AE8" s="78">
        <v>79</v>
      </c>
      <c r="AF8" s="78">
        <v>486</v>
      </c>
      <c r="AG8" s="78">
        <v>605</v>
      </c>
      <c r="AH8" s="78">
        <v>708</v>
      </c>
      <c r="AI8" s="78"/>
      <c r="AJ8" s="78" t="s">
        <v>2305</v>
      </c>
      <c r="AK8" s="78" t="s">
        <v>2569</v>
      </c>
      <c r="AL8" s="83" t="s">
        <v>2718</v>
      </c>
      <c r="AM8" s="78"/>
      <c r="AN8" s="80">
        <v>41714.7866087963</v>
      </c>
      <c r="AO8" s="83" t="s">
        <v>2909</v>
      </c>
      <c r="AP8" s="78" t="b">
        <v>0</v>
      </c>
      <c r="AQ8" s="78" t="b">
        <v>0</v>
      </c>
      <c r="AR8" s="78" t="b">
        <v>1</v>
      </c>
      <c r="AS8" s="78" t="s">
        <v>1948</v>
      </c>
      <c r="AT8" s="78">
        <v>15</v>
      </c>
      <c r="AU8" s="83" t="s">
        <v>3150</v>
      </c>
      <c r="AV8" s="78" t="b">
        <v>0</v>
      </c>
      <c r="AW8" s="78" t="s">
        <v>3276</v>
      </c>
      <c r="AX8" s="83" t="s">
        <v>3282</v>
      </c>
      <c r="AY8" s="78" t="s">
        <v>65</v>
      </c>
      <c r="AZ8" s="78" t="str">
        <f>REPLACE(INDEX(GroupVertices[Group],MATCH(Vertices[[#This Row],[Vertex]],GroupVertices[Vertex],0)),1,1,"")</f>
        <v>13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162.85752668741495</v>
      </c>
      <c r="E9" s="68"/>
      <c r="F9" s="100" t="s">
        <v>1113</v>
      </c>
      <c r="G9" s="65"/>
      <c r="H9" s="69" t="s">
        <v>214</v>
      </c>
      <c r="I9" s="70"/>
      <c r="J9" s="70"/>
      <c r="K9" s="69" t="s">
        <v>3566</v>
      </c>
      <c r="L9" s="73">
        <v>1.9679230670249104</v>
      </c>
      <c r="M9" s="74">
        <v>5425.05859375</v>
      </c>
      <c r="N9" s="74">
        <v>7001.5009765625</v>
      </c>
      <c r="O9" s="75"/>
      <c r="P9" s="76"/>
      <c r="Q9" s="76"/>
      <c r="R9" s="86"/>
      <c r="S9" s="48">
        <v>0</v>
      </c>
      <c r="T9" s="48">
        <v>3</v>
      </c>
      <c r="U9" s="49">
        <v>1</v>
      </c>
      <c r="V9" s="49">
        <v>0.2</v>
      </c>
      <c r="W9" s="49">
        <v>0</v>
      </c>
      <c r="X9" s="49">
        <v>1.206607</v>
      </c>
      <c r="Y9" s="49">
        <v>0.3333333333333333</v>
      </c>
      <c r="Z9" s="49">
        <v>0</v>
      </c>
      <c r="AA9" s="71">
        <v>9</v>
      </c>
      <c r="AB9" s="71"/>
      <c r="AC9" s="72"/>
      <c r="AD9" s="78" t="s">
        <v>2028</v>
      </c>
      <c r="AE9" s="78">
        <v>3347</v>
      </c>
      <c r="AF9" s="78">
        <v>993</v>
      </c>
      <c r="AG9" s="78">
        <v>987</v>
      </c>
      <c r="AH9" s="78">
        <v>2291</v>
      </c>
      <c r="AI9" s="78"/>
      <c r="AJ9" s="78" t="s">
        <v>2306</v>
      </c>
      <c r="AK9" s="78" t="s">
        <v>2570</v>
      </c>
      <c r="AL9" s="83" t="s">
        <v>2719</v>
      </c>
      <c r="AM9" s="78"/>
      <c r="AN9" s="80">
        <v>43543.63854166667</v>
      </c>
      <c r="AO9" s="83" t="s">
        <v>2910</v>
      </c>
      <c r="AP9" s="78" t="b">
        <v>0</v>
      </c>
      <c r="AQ9" s="78" t="b">
        <v>0</v>
      </c>
      <c r="AR9" s="78" t="b">
        <v>0</v>
      </c>
      <c r="AS9" s="78"/>
      <c r="AT9" s="78">
        <v>3</v>
      </c>
      <c r="AU9" s="83" t="s">
        <v>3148</v>
      </c>
      <c r="AV9" s="78" t="b">
        <v>0</v>
      </c>
      <c r="AW9" s="78" t="s">
        <v>3276</v>
      </c>
      <c r="AX9" s="83" t="s">
        <v>3283</v>
      </c>
      <c r="AY9" s="78" t="s">
        <v>66</v>
      </c>
      <c r="AZ9" s="78" t="str">
        <f>REPLACE(INDEX(GroupVertices[Group],MATCH(Vertices[[#This Row],[Vertex]],GroupVertices[Vertex],0)),1,1,"")</f>
        <v>13</v>
      </c>
      <c r="BA9" s="48"/>
      <c r="BB9" s="48"/>
      <c r="BC9" s="48"/>
      <c r="BD9" s="48"/>
      <c r="BE9" s="48"/>
      <c r="BF9" s="48"/>
      <c r="BG9" s="116" t="s">
        <v>4529</v>
      </c>
      <c r="BH9" s="116" t="s">
        <v>4529</v>
      </c>
      <c r="BI9" s="116" t="s">
        <v>4688</v>
      </c>
      <c r="BJ9" s="116" t="s">
        <v>4688</v>
      </c>
      <c r="BK9" s="116">
        <v>0</v>
      </c>
      <c r="BL9" s="120">
        <v>0</v>
      </c>
      <c r="BM9" s="116">
        <v>0</v>
      </c>
      <c r="BN9" s="120">
        <v>0</v>
      </c>
      <c r="BO9" s="116">
        <v>0</v>
      </c>
      <c r="BP9" s="120">
        <v>0</v>
      </c>
      <c r="BQ9" s="116">
        <v>22</v>
      </c>
      <c r="BR9" s="120">
        <v>100</v>
      </c>
      <c r="BS9" s="116">
        <v>22</v>
      </c>
      <c r="BT9" s="2"/>
      <c r="BU9" s="3"/>
      <c r="BV9" s="3"/>
      <c r="BW9" s="3"/>
      <c r="BX9" s="3"/>
    </row>
    <row r="10" spans="1:76" ht="15">
      <c r="A10" s="64" t="s">
        <v>425</v>
      </c>
      <c r="B10" s="65"/>
      <c r="C10" s="65" t="s">
        <v>64</v>
      </c>
      <c r="D10" s="66">
        <v>169.91416658233808</v>
      </c>
      <c r="E10" s="68"/>
      <c r="F10" s="100" t="s">
        <v>3172</v>
      </c>
      <c r="G10" s="65"/>
      <c r="H10" s="69" t="s">
        <v>425</v>
      </c>
      <c r="I10" s="70"/>
      <c r="J10" s="70"/>
      <c r="K10" s="69" t="s">
        <v>3567</v>
      </c>
      <c r="L10" s="73">
        <v>1</v>
      </c>
      <c r="M10" s="74">
        <v>5343.51904296875</v>
      </c>
      <c r="N10" s="74">
        <v>7858.03759765625</v>
      </c>
      <c r="O10" s="75"/>
      <c r="P10" s="76"/>
      <c r="Q10" s="76"/>
      <c r="R10" s="86"/>
      <c r="S10" s="48">
        <v>2</v>
      </c>
      <c r="T10" s="48">
        <v>0</v>
      </c>
      <c r="U10" s="49">
        <v>0</v>
      </c>
      <c r="V10" s="49">
        <v>0.166667</v>
      </c>
      <c r="W10" s="49">
        <v>0</v>
      </c>
      <c r="X10" s="49">
        <v>0.837016</v>
      </c>
      <c r="Y10" s="49">
        <v>0.5</v>
      </c>
      <c r="Z10" s="49">
        <v>0</v>
      </c>
      <c r="AA10" s="71">
        <v>10</v>
      </c>
      <c r="AB10" s="71"/>
      <c r="AC10" s="72"/>
      <c r="AD10" s="78" t="s">
        <v>2029</v>
      </c>
      <c r="AE10" s="78">
        <v>1960</v>
      </c>
      <c r="AF10" s="78">
        <v>9148</v>
      </c>
      <c r="AG10" s="78">
        <v>7656</v>
      </c>
      <c r="AH10" s="78">
        <v>14671</v>
      </c>
      <c r="AI10" s="78"/>
      <c r="AJ10" s="78" t="s">
        <v>2307</v>
      </c>
      <c r="AK10" s="78" t="s">
        <v>2571</v>
      </c>
      <c r="AL10" s="83" t="s">
        <v>2720</v>
      </c>
      <c r="AM10" s="78"/>
      <c r="AN10" s="80">
        <v>40130.56340277778</v>
      </c>
      <c r="AO10" s="83" t="s">
        <v>2911</v>
      </c>
      <c r="AP10" s="78" t="b">
        <v>1</v>
      </c>
      <c r="AQ10" s="78" t="b">
        <v>0</v>
      </c>
      <c r="AR10" s="78" t="b">
        <v>1</v>
      </c>
      <c r="AS10" s="78"/>
      <c r="AT10" s="78">
        <v>261</v>
      </c>
      <c r="AU10" s="83" t="s">
        <v>3148</v>
      </c>
      <c r="AV10" s="78" t="b">
        <v>0</v>
      </c>
      <c r="AW10" s="78" t="s">
        <v>3276</v>
      </c>
      <c r="AX10" s="83" t="s">
        <v>3284</v>
      </c>
      <c r="AY10" s="78" t="s">
        <v>65</v>
      </c>
      <c r="AZ10" s="78" t="str">
        <f>REPLACE(INDEX(GroupVertices[Group],MATCH(Vertices[[#This Row],[Vertex]],GroupVertices[Vertex],0)),1,1,"")</f>
        <v>13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163.49093691464776</v>
      </c>
      <c r="E11" s="68"/>
      <c r="F11" s="100" t="s">
        <v>1114</v>
      </c>
      <c r="G11" s="65"/>
      <c r="H11" s="69" t="s">
        <v>215</v>
      </c>
      <c r="I11" s="70"/>
      <c r="J11" s="70"/>
      <c r="K11" s="69" t="s">
        <v>3568</v>
      </c>
      <c r="L11" s="73">
        <v>1</v>
      </c>
      <c r="M11" s="74">
        <v>7513.86865234375</v>
      </c>
      <c r="N11" s="74">
        <v>508.77264404296875</v>
      </c>
      <c r="O11" s="75"/>
      <c r="P11" s="76"/>
      <c r="Q11" s="76"/>
      <c r="R11" s="86"/>
      <c r="S11" s="48">
        <v>0</v>
      </c>
      <c r="T11" s="48">
        <v>1</v>
      </c>
      <c r="U11" s="49">
        <v>0</v>
      </c>
      <c r="V11" s="49">
        <v>1</v>
      </c>
      <c r="W11" s="49">
        <v>0</v>
      </c>
      <c r="X11" s="49">
        <v>0.999998</v>
      </c>
      <c r="Y11" s="49">
        <v>0</v>
      </c>
      <c r="Z11" s="49">
        <v>0</v>
      </c>
      <c r="AA11" s="71">
        <v>11</v>
      </c>
      <c r="AB11" s="71"/>
      <c r="AC11" s="72"/>
      <c r="AD11" s="78" t="s">
        <v>2030</v>
      </c>
      <c r="AE11" s="78">
        <v>70</v>
      </c>
      <c r="AF11" s="78">
        <v>1725</v>
      </c>
      <c r="AG11" s="78">
        <v>8275</v>
      </c>
      <c r="AH11" s="78">
        <v>1070</v>
      </c>
      <c r="AI11" s="78"/>
      <c r="AJ11" s="78" t="s">
        <v>2308</v>
      </c>
      <c r="AK11" s="78" t="s">
        <v>2572</v>
      </c>
      <c r="AL11" s="83" t="s">
        <v>2721</v>
      </c>
      <c r="AM11" s="78"/>
      <c r="AN11" s="80">
        <v>40127.60886574074</v>
      </c>
      <c r="AO11" s="83" t="s">
        <v>2912</v>
      </c>
      <c r="AP11" s="78" t="b">
        <v>0</v>
      </c>
      <c r="AQ11" s="78" t="b">
        <v>0</v>
      </c>
      <c r="AR11" s="78" t="b">
        <v>0</v>
      </c>
      <c r="AS11" s="78"/>
      <c r="AT11" s="78">
        <v>2309</v>
      </c>
      <c r="AU11" s="83" t="s">
        <v>3149</v>
      </c>
      <c r="AV11" s="78" t="b">
        <v>0</v>
      </c>
      <c r="AW11" s="78" t="s">
        <v>3276</v>
      </c>
      <c r="AX11" s="83" t="s">
        <v>3285</v>
      </c>
      <c r="AY11" s="78" t="s">
        <v>66</v>
      </c>
      <c r="AZ11" s="78" t="str">
        <f>REPLACE(INDEX(GroupVertices[Group],MATCH(Vertices[[#This Row],[Vertex]],GroupVertices[Vertex],0)),1,1,"")</f>
        <v>51</v>
      </c>
      <c r="BA11" s="48" t="s">
        <v>735</v>
      </c>
      <c r="BB11" s="48" t="s">
        <v>735</v>
      </c>
      <c r="BC11" s="48" t="s">
        <v>828</v>
      </c>
      <c r="BD11" s="48" t="s">
        <v>828</v>
      </c>
      <c r="BE11" s="48" t="s">
        <v>888</v>
      </c>
      <c r="BF11" s="48" t="s">
        <v>888</v>
      </c>
      <c r="BG11" s="116" t="s">
        <v>4530</v>
      </c>
      <c r="BH11" s="116" t="s">
        <v>4530</v>
      </c>
      <c r="BI11" s="116" t="s">
        <v>4689</v>
      </c>
      <c r="BJ11" s="116" t="s">
        <v>4689</v>
      </c>
      <c r="BK11" s="116">
        <v>0</v>
      </c>
      <c r="BL11" s="120">
        <v>0</v>
      </c>
      <c r="BM11" s="116">
        <v>0</v>
      </c>
      <c r="BN11" s="120">
        <v>0</v>
      </c>
      <c r="BO11" s="116">
        <v>0</v>
      </c>
      <c r="BP11" s="120">
        <v>0</v>
      </c>
      <c r="BQ11" s="116">
        <v>22</v>
      </c>
      <c r="BR11" s="120">
        <v>100</v>
      </c>
      <c r="BS11" s="116">
        <v>22</v>
      </c>
      <c r="BT11" s="2"/>
      <c r="BU11" s="3"/>
      <c r="BV11" s="3"/>
      <c r="BW11" s="3"/>
      <c r="BX11" s="3"/>
    </row>
    <row r="12" spans="1:76" ht="15">
      <c r="A12" s="64" t="s">
        <v>426</v>
      </c>
      <c r="B12" s="65"/>
      <c r="C12" s="65" t="s">
        <v>64</v>
      </c>
      <c r="D12" s="66">
        <v>162.06835984692813</v>
      </c>
      <c r="E12" s="68"/>
      <c r="F12" s="100" t="s">
        <v>3173</v>
      </c>
      <c r="G12" s="65"/>
      <c r="H12" s="69" t="s">
        <v>426</v>
      </c>
      <c r="I12" s="70"/>
      <c r="J12" s="70"/>
      <c r="K12" s="69" t="s">
        <v>3569</v>
      </c>
      <c r="L12" s="73">
        <v>1</v>
      </c>
      <c r="M12" s="74">
        <v>7513.86865234375</v>
      </c>
      <c r="N12" s="74">
        <v>820.5061645507812</v>
      </c>
      <c r="O12" s="75"/>
      <c r="P12" s="76"/>
      <c r="Q12" s="76"/>
      <c r="R12" s="86"/>
      <c r="S12" s="48">
        <v>1</v>
      </c>
      <c r="T12" s="48">
        <v>0</v>
      </c>
      <c r="U12" s="49">
        <v>0</v>
      </c>
      <c r="V12" s="49">
        <v>1</v>
      </c>
      <c r="W12" s="49">
        <v>0</v>
      </c>
      <c r="X12" s="49">
        <v>0.999998</v>
      </c>
      <c r="Y12" s="49">
        <v>0</v>
      </c>
      <c r="Z12" s="49">
        <v>0</v>
      </c>
      <c r="AA12" s="71">
        <v>12</v>
      </c>
      <c r="AB12" s="71"/>
      <c r="AC12" s="72"/>
      <c r="AD12" s="78" t="s">
        <v>2031</v>
      </c>
      <c r="AE12" s="78">
        <v>178</v>
      </c>
      <c r="AF12" s="78">
        <v>81</v>
      </c>
      <c r="AG12" s="78">
        <v>39</v>
      </c>
      <c r="AH12" s="78">
        <v>49</v>
      </c>
      <c r="AI12" s="78"/>
      <c r="AJ12" s="78" t="s">
        <v>2309</v>
      </c>
      <c r="AK12" s="78" t="s">
        <v>2573</v>
      </c>
      <c r="AL12" s="83" t="s">
        <v>2722</v>
      </c>
      <c r="AM12" s="78"/>
      <c r="AN12" s="80">
        <v>43035.94388888889</v>
      </c>
      <c r="AO12" s="83" t="s">
        <v>2913</v>
      </c>
      <c r="AP12" s="78" t="b">
        <v>1</v>
      </c>
      <c r="AQ12" s="78" t="b">
        <v>0</v>
      </c>
      <c r="AR12" s="78" t="b">
        <v>0</v>
      </c>
      <c r="AS12" s="78"/>
      <c r="AT12" s="78">
        <v>0</v>
      </c>
      <c r="AU12" s="78"/>
      <c r="AV12" s="78" t="b">
        <v>1</v>
      </c>
      <c r="AW12" s="78" t="s">
        <v>3276</v>
      </c>
      <c r="AX12" s="83" t="s">
        <v>3286</v>
      </c>
      <c r="AY12" s="78" t="s">
        <v>65</v>
      </c>
      <c r="AZ12" s="78" t="str">
        <f>REPLACE(INDEX(GroupVertices[Group],MATCH(Vertices[[#This Row],[Vertex]],GroupVertices[Vertex],0)),1,1,"")</f>
        <v>51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172.5533758624749</v>
      </c>
      <c r="E13" s="68"/>
      <c r="F13" s="100" t="s">
        <v>3174</v>
      </c>
      <c r="G13" s="65"/>
      <c r="H13" s="69" t="s">
        <v>216</v>
      </c>
      <c r="I13" s="70"/>
      <c r="J13" s="70"/>
      <c r="K13" s="69" t="s">
        <v>3570</v>
      </c>
      <c r="L13" s="73">
        <v>1</v>
      </c>
      <c r="M13" s="74">
        <v>4403.068359375</v>
      </c>
      <c r="N13" s="74">
        <v>7893.328125</v>
      </c>
      <c r="O13" s="75"/>
      <c r="P13" s="76"/>
      <c r="Q13" s="76"/>
      <c r="R13" s="86"/>
      <c r="S13" s="48">
        <v>1</v>
      </c>
      <c r="T13" s="48">
        <v>1</v>
      </c>
      <c r="U13" s="49">
        <v>0</v>
      </c>
      <c r="V13" s="49">
        <v>0</v>
      </c>
      <c r="W13" s="49">
        <v>0</v>
      </c>
      <c r="X13" s="49">
        <v>0.999998</v>
      </c>
      <c r="Y13" s="49">
        <v>0</v>
      </c>
      <c r="Z13" s="49" t="s">
        <v>3948</v>
      </c>
      <c r="AA13" s="71">
        <v>13</v>
      </c>
      <c r="AB13" s="71"/>
      <c r="AC13" s="72"/>
      <c r="AD13" s="78" t="s">
        <v>2032</v>
      </c>
      <c r="AE13" s="78">
        <v>9554</v>
      </c>
      <c r="AF13" s="78">
        <v>12198</v>
      </c>
      <c r="AG13" s="78">
        <v>9034</v>
      </c>
      <c r="AH13" s="78">
        <v>1720</v>
      </c>
      <c r="AI13" s="78"/>
      <c r="AJ13" s="78" t="s">
        <v>2310</v>
      </c>
      <c r="AK13" s="78" t="s">
        <v>2574</v>
      </c>
      <c r="AL13" s="83" t="s">
        <v>2723</v>
      </c>
      <c r="AM13" s="78"/>
      <c r="AN13" s="80">
        <v>39879.39403935185</v>
      </c>
      <c r="AO13" s="83" t="s">
        <v>2914</v>
      </c>
      <c r="AP13" s="78" t="b">
        <v>0</v>
      </c>
      <c r="AQ13" s="78" t="b">
        <v>0</v>
      </c>
      <c r="AR13" s="78" t="b">
        <v>1</v>
      </c>
      <c r="AS13" s="78"/>
      <c r="AT13" s="78">
        <v>516</v>
      </c>
      <c r="AU13" s="83" t="s">
        <v>3148</v>
      </c>
      <c r="AV13" s="78" t="b">
        <v>0</v>
      </c>
      <c r="AW13" s="78" t="s">
        <v>3276</v>
      </c>
      <c r="AX13" s="83" t="s">
        <v>3287</v>
      </c>
      <c r="AY13" s="78" t="s">
        <v>66</v>
      </c>
      <c r="AZ13" s="78" t="str">
        <f>REPLACE(INDEX(GroupVertices[Group],MATCH(Vertices[[#This Row],[Vertex]],GroupVertices[Vertex],0)),1,1,"")</f>
        <v>3</v>
      </c>
      <c r="BA13" s="48"/>
      <c r="BB13" s="48"/>
      <c r="BC13" s="48"/>
      <c r="BD13" s="48"/>
      <c r="BE13" s="48" t="s">
        <v>889</v>
      </c>
      <c r="BF13" s="48" t="s">
        <v>889</v>
      </c>
      <c r="BG13" s="116" t="s">
        <v>4531</v>
      </c>
      <c r="BH13" s="116" t="s">
        <v>4531</v>
      </c>
      <c r="BI13" s="116" t="s">
        <v>4690</v>
      </c>
      <c r="BJ13" s="116" t="s">
        <v>4690</v>
      </c>
      <c r="BK13" s="116">
        <v>0</v>
      </c>
      <c r="BL13" s="120">
        <v>0</v>
      </c>
      <c r="BM13" s="116">
        <v>0</v>
      </c>
      <c r="BN13" s="120">
        <v>0</v>
      </c>
      <c r="BO13" s="116">
        <v>0</v>
      </c>
      <c r="BP13" s="120">
        <v>0</v>
      </c>
      <c r="BQ13" s="116">
        <v>24</v>
      </c>
      <c r="BR13" s="120">
        <v>100</v>
      </c>
      <c r="BS13" s="116">
        <v>24</v>
      </c>
      <c r="BT13" s="2"/>
      <c r="BU13" s="3"/>
      <c r="BV13" s="3"/>
      <c r="BW13" s="3"/>
      <c r="BX13" s="3"/>
    </row>
    <row r="14" spans="1:76" ht="15">
      <c r="A14" s="64" t="s">
        <v>217</v>
      </c>
      <c r="B14" s="65"/>
      <c r="C14" s="65" t="s">
        <v>64</v>
      </c>
      <c r="D14" s="66">
        <v>162.390256847653</v>
      </c>
      <c r="E14" s="68"/>
      <c r="F14" s="100" t="s">
        <v>3175</v>
      </c>
      <c r="G14" s="65"/>
      <c r="H14" s="69" t="s">
        <v>217</v>
      </c>
      <c r="I14" s="70"/>
      <c r="J14" s="70"/>
      <c r="K14" s="69" t="s">
        <v>3571</v>
      </c>
      <c r="L14" s="73">
        <v>1</v>
      </c>
      <c r="M14" s="74">
        <v>4768.85400390625</v>
      </c>
      <c r="N14" s="74">
        <v>7265.02490234375</v>
      </c>
      <c r="O14" s="75"/>
      <c r="P14" s="76"/>
      <c r="Q14" s="76"/>
      <c r="R14" s="86"/>
      <c r="S14" s="48">
        <v>0</v>
      </c>
      <c r="T14" s="48">
        <v>1</v>
      </c>
      <c r="U14" s="49">
        <v>0</v>
      </c>
      <c r="V14" s="49">
        <v>0.142857</v>
      </c>
      <c r="W14" s="49">
        <v>0</v>
      </c>
      <c r="X14" s="49">
        <v>0.495144</v>
      </c>
      <c r="Y14" s="49">
        <v>0</v>
      </c>
      <c r="Z14" s="49">
        <v>0</v>
      </c>
      <c r="AA14" s="71">
        <v>14</v>
      </c>
      <c r="AB14" s="71"/>
      <c r="AC14" s="72"/>
      <c r="AD14" s="78" t="s">
        <v>2033</v>
      </c>
      <c r="AE14" s="78">
        <v>784</v>
      </c>
      <c r="AF14" s="78">
        <v>453</v>
      </c>
      <c r="AG14" s="78">
        <v>2504</v>
      </c>
      <c r="AH14" s="78">
        <v>3190</v>
      </c>
      <c r="AI14" s="78"/>
      <c r="AJ14" s="78" t="s">
        <v>2311</v>
      </c>
      <c r="AK14" s="78"/>
      <c r="AL14" s="78"/>
      <c r="AM14" s="78"/>
      <c r="AN14" s="80">
        <v>42069.661886574075</v>
      </c>
      <c r="AO14" s="83" t="s">
        <v>2915</v>
      </c>
      <c r="AP14" s="78" t="b">
        <v>1</v>
      </c>
      <c r="AQ14" s="78" t="b">
        <v>0</v>
      </c>
      <c r="AR14" s="78" t="b">
        <v>1</v>
      </c>
      <c r="AS14" s="78"/>
      <c r="AT14" s="78">
        <v>6</v>
      </c>
      <c r="AU14" s="83" t="s">
        <v>3148</v>
      </c>
      <c r="AV14" s="78" t="b">
        <v>0</v>
      </c>
      <c r="AW14" s="78" t="s">
        <v>3276</v>
      </c>
      <c r="AX14" s="83" t="s">
        <v>3288</v>
      </c>
      <c r="AY14" s="78" t="s">
        <v>66</v>
      </c>
      <c r="AZ14" s="78" t="str">
        <f>REPLACE(INDEX(GroupVertices[Group],MATCH(Vertices[[#This Row],[Vertex]],GroupVertices[Vertex],0)),1,1,"")</f>
        <v>13</v>
      </c>
      <c r="BA14" s="48"/>
      <c r="BB14" s="48"/>
      <c r="BC14" s="48"/>
      <c r="BD14" s="48"/>
      <c r="BE14" s="48" t="s">
        <v>890</v>
      </c>
      <c r="BF14" s="48" t="s">
        <v>890</v>
      </c>
      <c r="BG14" s="116" t="s">
        <v>4532</v>
      </c>
      <c r="BH14" s="116" t="s">
        <v>4532</v>
      </c>
      <c r="BI14" s="116" t="s">
        <v>4691</v>
      </c>
      <c r="BJ14" s="116" t="s">
        <v>4691</v>
      </c>
      <c r="BK14" s="116">
        <v>1</v>
      </c>
      <c r="BL14" s="120">
        <v>4.3478260869565215</v>
      </c>
      <c r="BM14" s="116">
        <v>1</v>
      </c>
      <c r="BN14" s="120">
        <v>4.3478260869565215</v>
      </c>
      <c r="BO14" s="116">
        <v>0</v>
      </c>
      <c r="BP14" s="120">
        <v>0</v>
      </c>
      <c r="BQ14" s="116">
        <v>21</v>
      </c>
      <c r="BR14" s="120">
        <v>91.30434782608695</v>
      </c>
      <c r="BS14" s="116">
        <v>23</v>
      </c>
      <c r="BT14" s="2"/>
      <c r="BU14" s="3"/>
      <c r="BV14" s="3"/>
      <c r="BW14" s="3"/>
      <c r="BX14" s="3"/>
    </row>
    <row r="15" spans="1:76" ht="15">
      <c r="A15" s="64" t="s">
        <v>218</v>
      </c>
      <c r="B15" s="65"/>
      <c r="C15" s="65" t="s">
        <v>64</v>
      </c>
      <c r="D15" s="66">
        <v>162.12200934704896</v>
      </c>
      <c r="E15" s="68"/>
      <c r="F15" s="100" t="s">
        <v>3176</v>
      </c>
      <c r="G15" s="65"/>
      <c r="H15" s="69" t="s">
        <v>218</v>
      </c>
      <c r="I15" s="70"/>
      <c r="J15" s="70"/>
      <c r="K15" s="69" t="s">
        <v>3572</v>
      </c>
      <c r="L15" s="73">
        <v>1</v>
      </c>
      <c r="M15" s="74">
        <v>7513.86865234375</v>
      </c>
      <c r="N15" s="74">
        <v>1796.879150390625</v>
      </c>
      <c r="O15" s="75"/>
      <c r="P15" s="76"/>
      <c r="Q15" s="76"/>
      <c r="R15" s="86"/>
      <c r="S15" s="48">
        <v>2</v>
      </c>
      <c r="T15" s="48">
        <v>1</v>
      </c>
      <c r="U15" s="49">
        <v>0</v>
      </c>
      <c r="V15" s="49">
        <v>1</v>
      </c>
      <c r="W15" s="49">
        <v>0</v>
      </c>
      <c r="X15" s="49">
        <v>1.298243</v>
      </c>
      <c r="Y15" s="49">
        <v>0</v>
      </c>
      <c r="Z15" s="49">
        <v>0</v>
      </c>
      <c r="AA15" s="71">
        <v>15</v>
      </c>
      <c r="AB15" s="71"/>
      <c r="AC15" s="72"/>
      <c r="AD15" s="78" t="s">
        <v>2034</v>
      </c>
      <c r="AE15" s="78">
        <v>52</v>
      </c>
      <c r="AF15" s="78">
        <v>143</v>
      </c>
      <c r="AG15" s="78">
        <v>1635</v>
      </c>
      <c r="AH15" s="78">
        <v>8</v>
      </c>
      <c r="AI15" s="78"/>
      <c r="AJ15" s="78" t="s">
        <v>2312</v>
      </c>
      <c r="AK15" s="78"/>
      <c r="AL15" s="78"/>
      <c r="AM15" s="78"/>
      <c r="AN15" s="80">
        <v>42743.04782407408</v>
      </c>
      <c r="AO15" s="83" t="s">
        <v>2916</v>
      </c>
      <c r="AP15" s="78" t="b">
        <v>0</v>
      </c>
      <c r="AQ15" s="78" t="b">
        <v>0</v>
      </c>
      <c r="AR15" s="78" t="b">
        <v>0</v>
      </c>
      <c r="AS15" s="78"/>
      <c r="AT15" s="78">
        <v>13</v>
      </c>
      <c r="AU15" s="83" t="s">
        <v>3148</v>
      </c>
      <c r="AV15" s="78" t="b">
        <v>0</v>
      </c>
      <c r="AW15" s="78" t="s">
        <v>3276</v>
      </c>
      <c r="AX15" s="83" t="s">
        <v>3289</v>
      </c>
      <c r="AY15" s="78" t="s">
        <v>66</v>
      </c>
      <c r="AZ15" s="78" t="str">
        <f>REPLACE(INDEX(GroupVertices[Group],MATCH(Vertices[[#This Row],[Vertex]],GroupVertices[Vertex],0)),1,1,"")</f>
        <v>50</v>
      </c>
      <c r="BA15" s="48" t="s">
        <v>736</v>
      </c>
      <c r="BB15" s="48" t="s">
        <v>736</v>
      </c>
      <c r="BC15" s="48" t="s">
        <v>829</v>
      </c>
      <c r="BD15" s="48" t="s">
        <v>829</v>
      </c>
      <c r="BE15" s="48" t="s">
        <v>891</v>
      </c>
      <c r="BF15" s="48" t="s">
        <v>891</v>
      </c>
      <c r="BG15" s="116" t="s">
        <v>4533</v>
      </c>
      <c r="BH15" s="116" t="s">
        <v>4533</v>
      </c>
      <c r="BI15" s="116" t="s">
        <v>4692</v>
      </c>
      <c r="BJ15" s="116" t="s">
        <v>4692</v>
      </c>
      <c r="BK15" s="116">
        <v>0</v>
      </c>
      <c r="BL15" s="120">
        <v>0</v>
      </c>
      <c r="BM15" s="116">
        <v>0</v>
      </c>
      <c r="BN15" s="120">
        <v>0</v>
      </c>
      <c r="BO15" s="116">
        <v>0</v>
      </c>
      <c r="BP15" s="120">
        <v>0</v>
      </c>
      <c r="BQ15" s="116">
        <v>13</v>
      </c>
      <c r="BR15" s="120">
        <v>100</v>
      </c>
      <c r="BS15" s="116">
        <v>13</v>
      </c>
      <c r="BT15" s="2"/>
      <c r="BU15" s="3"/>
      <c r="BV15" s="3"/>
      <c r="BW15" s="3"/>
      <c r="BX15" s="3"/>
    </row>
    <row r="16" spans="1:76" ht="15">
      <c r="A16" s="64" t="s">
        <v>219</v>
      </c>
      <c r="B16" s="65"/>
      <c r="C16" s="65" t="s">
        <v>64</v>
      </c>
      <c r="D16" s="66">
        <v>179.31927007932393</v>
      </c>
      <c r="E16" s="68"/>
      <c r="F16" s="100" t="s">
        <v>1115</v>
      </c>
      <c r="G16" s="65"/>
      <c r="H16" s="69" t="s">
        <v>219</v>
      </c>
      <c r="I16" s="70"/>
      <c r="J16" s="70"/>
      <c r="K16" s="69" t="s">
        <v>3573</v>
      </c>
      <c r="L16" s="73">
        <v>1</v>
      </c>
      <c r="M16" s="74">
        <v>7513.86865234375</v>
      </c>
      <c r="N16" s="74">
        <v>1485.1456298828125</v>
      </c>
      <c r="O16" s="75"/>
      <c r="P16" s="76"/>
      <c r="Q16" s="76"/>
      <c r="R16" s="86"/>
      <c r="S16" s="48">
        <v>0</v>
      </c>
      <c r="T16" s="48">
        <v>1</v>
      </c>
      <c r="U16" s="49">
        <v>0</v>
      </c>
      <c r="V16" s="49">
        <v>1</v>
      </c>
      <c r="W16" s="49">
        <v>0</v>
      </c>
      <c r="X16" s="49">
        <v>0.701753</v>
      </c>
      <c r="Y16" s="49">
        <v>0</v>
      </c>
      <c r="Z16" s="49">
        <v>0</v>
      </c>
      <c r="AA16" s="71">
        <v>16</v>
      </c>
      <c r="AB16" s="71"/>
      <c r="AC16" s="72"/>
      <c r="AD16" s="78" t="s">
        <v>2035</v>
      </c>
      <c r="AE16" s="78">
        <v>94</v>
      </c>
      <c r="AF16" s="78">
        <v>20017</v>
      </c>
      <c r="AG16" s="78">
        <v>30975</v>
      </c>
      <c r="AH16" s="78">
        <v>38</v>
      </c>
      <c r="AI16" s="78"/>
      <c r="AJ16" s="78" t="s">
        <v>2313</v>
      </c>
      <c r="AK16" s="78" t="s">
        <v>2575</v>
      </c>
      <c r="AL16" s="83" t="s">
        <v>2724</v>
      </c>
      <c r="AM16" s="78"/>
      <c r="AN16" s="80">
        <v>39922.5859837963</v>
      </c>
      <c r="AO16" s="83" t="s">
        <v>2917</v>
      </c>
      <c r="AP16" s="78" t="b">
        <v>0</v>
      </c>
      <c r="AQ16" s="78" t="b">
        <v>0</v>
      </c>
      <c r="AR16" s="78" t="b">
        <v>0</v>
      </c>
      <c r="AS16" s="78"/>
      <c r="AT16" s="78">
        <v>1055</v>
      </c>
      <c r="AU16" s="83" t="s">
        <v>3148</v>
      </c>
      <c r="AV16" s="78" t="b">
        <v>0</v>
      </c>
      <c r="AW16" s="78" t="s">
        <v>3276</v>
      </c>
      <c r="AX16" s="83" t="s">
        <v>3290</v>
      </c>
      <c r="AY16" s="78" t="s">
        <v>66</v>
      </c>
      <c r="AZ16" s="78" t="str">
        <f>REPLACE(INDEX(GroupVertices[Group],MATCH(Vertices[[#This Row],[Vertex]],GroupVertices[Vertex],0)),1,1,"")</f>
        <v>50</v>
      </c>
      <c r="BA16" s="48" t="s">
        <v>736</v>
      </c>
      <c r="BB16" s="48" t="s">
        <v>736</v>
      </c>
      <c r="BC16" s="48" t="s">
        <v>829</v>
      </c>
      <c r="BD16" s="48" t="s">
        <v>829</v>
      </c>
      <c r="BE16" s="48" t="s">
        <v>892</v>
      </c>
      <c r="BF16" s="48" t="s">
        <v>892</v>
      </c>
      <c r="BG16" s="116" t="s">
        <v>4534</v>
      </c>
      <c r="BH16" s="116" t="s">
        <v>4534</v>
      </c>
      <c r="BI16" s="116" t="s">
        <v>4693</v>
      </c>
      <c r="BJ16" s="116" t="s">
        <v>4693</v>
      </c>
      <c r="BK16" s="116">
        <v>0</v>
      </c>
      <c r="BL16" s="120">
        <v>0</v>
      </c>
      <c r="BM16" s="116">
        <v>0</v>
      </c>
      <c r="BN16" s="120">
        <v>0</v>
      </c>
      <c r="BO16" s="116">
        <v>0</v>
      </c>
      <c r="BP16" s="120">
        <v>0</v>
      </c>
      <c r="BQ16" s="116">
        <v>14</v>
      </c>
      <c r="BR16" s="120">
        <v>100</v>
      </c>
      <c r="BS16" s="116">
        <v>14</v>
      </c>
      <c r="BT16" s="2"/>
      <c r="BU16" s="3"/>
      <c r="BV16" s="3"/>
      <c r="BW16" s="3"/>
      <c r="BX16" s="3"/>
    </row>
    <row r="17" spans="1:76" ht="15">
      <c r="A17" s="64" t="s">
        <v>220</v>
      </c>
      <c r="B17" s="65"/>
      <c r="C17" s="65" t="s">
        <v>64</v>
      </c>
      <c r="D17" s="66">
        <v>175.47554299002306</v>
      </c>
      <c r="E17" s="68"/>
      <c r="F17" s="100" t="s">
        <v>1116</v>
      </c>
      <c r="G17" s="65"/>
      <c r="H17" s="69" t="s">
        <v>220</v>
      </c>
      <c r="I17" s="70"/>
      <c r="J17" s="70"/>
      <c r="K17" s="69" t="s">
        <v>3574</v>
      </c>
      <c r="L17" s="73">
        <v>1</v>
      </c>
      <c r="M17" s="74">
        <v>5767.83837890625</v>
      </c>
      <c r="N17" s="74">
        <v>9646.09375</v>
      </c>
      <c r="O17" s="75"/>
      <c r="P17" s="76"/>
      <c r="Q17" s="76"/>
      <c r="R17" s="86"/>
      <c r="S17" s="48">
        <v>0</v>
      </c>
      <c r="T17" s="48">
        <v>1</v>
      </c>
      <c r="U17" s="49">
        <v>0</v>
      </c>
      <c r="V17" s="49">
        <v>0.066667</v>
      </c>
      <c r="W17" s="49">
        <v>0</v>
      </c>
      <c r="X17" s="49">
        <v>0.407323</v>
      </c>
      <c r="Y17" s="49">
        <v>0</v>
      </c>
      <c r="Z17" s="49">
        <v>0</v>
      </c>
      <c r="AA17" s="71">
        <v>17</v>
      </c>
      <c r="AB17" s="71"/>
      <c r="AC17" s="72"/>
      <c r="AD17" s="78" t="s">
        <v>2036</v>
      </c>
      <c r="AE17" s="78">
        <v>170</v>
      </c>
      <c r="AF17" s="78">
        <v>15575</v>
      </c>
      <c r="AG17" s="78">
        <v>2096</v>
      </c>
      <c r="AH17" s="78">
        <v>330</v>
      </c>
      <c r="AI17" s="78"/>
      <c r="AJ17" s="78" t="s">
        <v>2314</v>
      </c>
      <c r="AK17" s="78" t="s">
        <v>2576</v>
      </c>
      <c r="AL17" s="83" t="s">
        <v>2725</v>
      </c>
      <c r="AM17" s="78"/>
      <c r="AN17" s="80">
        <v>41332.824224537035</v>
      </c>
      <c r="AO17" s="83" t="s">
        <v>2918</v>
      </c>
      <c r="AP17" s="78" t="b">
        <v>0</v>
      </c>
      <c r="AQ17" s="78" t="b">
        <v>0</v>
      </c>
      <c r="AR17" s="78" t="b">
        <v>0</v>
      </c>
      <c r="AS17" s="78"/>
      <c r="AT17" s="78">
        <v>308</v>
      </c>
      <c r="AU17" s="83" t="s">
        <v>3148</v>
      </c>
      <c r="AV17" s="78" t="b">
        <v>1</v>
      </c>
      <c r="AW17" s="78" t="s">
        <v>3276</v>
      </c>
      <c r="AX17" s="83" t="s">
        <v>3291</v>
      </c>
      <c r="AY17" s="78" t="s">
        <v>66</v>
      </c>
      <c r="AZ17" s="78" t="str">
        <f>REPLACE(INDEX(GroupVertices[Group],MATCH(Vertices[[#This Row],[Vertex]],GroupVertices[Vertex],0)),1,1,"")</f>
        <v>7</v>
      </c>
      <c r="BA17" s="48"/>
      <c r="BB17" s="48"/>
      <c r="BC17" s="48"/>
      <c r="BD17" s="48"/>
      <c r="BE17" s="48"/>
      <c r="BF17" s="48"/>
      <c r="BG17" s="116" t="s">
        <v>4535</v>
      </c>
      <c r="BH17" s="116" t="s">
        <v>4535</v>
      </c>
      <c r="BI17" s="116" t="s">
        <v>4694</v>
      </c>
      <c r="BJ17" s="116" t="s">
        <v>4694</v>
      </c>
      <c r="BK17" s="116">
        <v>1</v>
      </c>
      <c r="BL17" s="120">
        <v>4.761904761904762</v>
      </c>
      <c r="BM17" s="116">
        <v>0</v>
      </c>
      <c r="BN17" s="120">
        <v>0</v>
      </c>
      <c r="BO17" s="116">
        <v>0</v>
      </c>
      <c r="BP17" s="120">
        <v>0</v>
      </c>
      <c r="BQ17" s="116">
        <v>20</v>
      </c>
      <c r="BR17" s="120">
        <v>95.23809523809524</v>
      </c>
      <c r="BS17" s="116">
        <v>21</v>
      </c>
      <c r="BT17" s="2"/>
      <c r="BU17" s="3"/>
      <c r="BV17" s="3"/>
      <c r="BW17" s="3"/>
      <c r="BX17" s="3"/>
    </row>
    <row r="18" spans="1:76" ht="15">
      <c r="A18" s="64" t="s">
        <v>408</v>
      </c>
      <c r="B18" s="65"/>
      <c r="C18" s="65" t="s">
        <v>64</v>
      </c>
      <c r="D18" s="66">
        <v>162.4992864769308</v>
      </c>
      <c r="E18" s="68"/>
      <c r="F18" s="100" t="s">
        <v>1273</v>
      </c>
      <c r="G18" s="65"/>
      <c r="H18" s="69" t="s">
        <v>408</v>
      </c>
      <c r="I18" s="70"/>
      <c r="J18" s="70"/>
      <c r="K18" s="69" t="s">
        <v>3575</v>
      </c>
      <c r="L18" s="73">
        <v>39.3942819812958</v>
      </c>
      <c r="M18" s="74">
        <v>5592.67333984375</v>
      </c>
      <c r="N18" s="74">
        <v>8892.2373046875</v>
      </c>
      <c r="O18" s="75"/>
      <c r="P18" s="76"/>
      <c r="Q18" s="76"/>
      <c r="R18" s="86"/>
      <c r="S18" s="48">
        <v>9</v>
      </c>
      <c r="T18" s="48">
        <v>3</v>
      </c>
      <c r="U18" s="49">
        <v>39.666667</v>
      </c>
      <c r="V18" s="49">
        <v>0.125</v>
      </c>
      <c r="W18" s="49">
        <v>0</v>
      </c>
      <c r="X18" s="49">
        <v>2.7246</v>
      </c>
      <c r="Y18" s="49">
        <v>0.125</v>
      </c>
      <c r="Z18" s="49">
        <v>0.25</v>
      </c>
      <c r="AA18" s="71">
        <v>18</v>
      </c>
      <c r="AB18" s="71"/>
      <c r="AC18" s="72"/>
      <c r="AD18" s="78" t="s">
        <v>2037</v>
      </c>
      <c r="AE18" s="78">
        <v>440</v>
      </c>
      <c r="AF18" s="78">
        <v>579</v>
      </c>
      <c r="AG18" s="78">
        <v>505</v>
      </c>
      <c r="AH18" s="78">
        <v>385</v>
      </c>
      <c r="AI18" s="78"/>
      <c r="AJ18" s="78" t="s">
        <v>2315</v>
      </c>
      <c r="AK18" s="78" t="s">
        <v>2576</v>
      </c>
      <c r="AL18" s="83" t="s">
        <v>2726</v>
      </c>
      <c r="AM18" s="78"/>
      <c r="AN18" s="80">
        <v>42160.60885416667</v>
      </c>
      <c r="AO18" s="83" t="s">
        <v>2919</v>
      </c>
      <c r="AP18" s="78" t="b">
        <v>0</v>
      </c>
      <c r="AQ18" s="78" t="b">
        <v>0</v>
      </c>
      <c r="AR18" s="78" t="b">
        <v>1</v>
      </c>
      <c r="AS18" s="78"/>
      <c r="AT18" s="78">
        <v>11</v>
      </c>
      <c r="AU18" s="83" t="s">
        <v>3148</v>
      </c>
      <c r="AV18" s="78" t="b">
        <v>0</v>
      </c>
      <c r="AW18" s="78" t="s">
        <v>3276</v>
      </c>
      <c r="AX18" s="83" t="s">
        <v>3292</v>
      </c>
      <c r="AY18" s="78" t="s">
        <v>66</v>
      </c>
      <c r="AZ18" s="78" t="str">
        <f>REPLACE(INDEX(GroupVertices[Group],MATCH(Vertices[[#This Row],[Vertex]],GroupVertices[Vertex],0)),1,1,"")</f>
        <v>7</v>
      </c>
      <c r="BA18" s="48" t="s">
        <v>4456</v>
      </c>
      <c r="BB18" s="48" t="s">
        <v>4468</v>
      </c>
      <c r="BC18" s="48" t="s">
        <v>4473</v>
      </c>
      <c r="BD18" s="48" t="s">
        <v>4482</v>
      </c>
      <c r="BE18" s="48" t="s">
        <v>893</v>
      </c>
      <c r="BF18" s="48" t="s">
        <v>893</v>
      </c>
      <c r="BG18" s="116" t="s">
        <v>4536</v>
      </c>
      <c r="BH18" s="116" t="s">
        <v>4656</v>
      </c>
      <c r="BI18" s="116" t="s">
        <v>4695</v>
      </c>
      <c r="BJ18" s="116" t="s">
        <v>4812</v>
      </c>
      <c r="BK18" s="116">
        <v>5</v>
      </c>
      <c r="BL18" s="120">
        <v>4.310344827586207</v>
      </c>
      <c r="BM18" s="116">
        <v>0</v>
      </c>
      <c r="BN18" s="120">
        <v>0</v>
      </c>
      <c r="BO18" s="116">
        <v>0</v>
      </c>
      <c r="BP18" s="120">
        <v>0</v>
      </c>
      <c r="BQ18" s="116">
        <v>111</v>
      </c>
      <c r="BR18" s="120">
        <v>95.6896551724138</v>
      </c>
      <c r="BS18" s="116">
        <v>116</v>
      </c>
      <c r="BT18" s="2"/>
      <c r="BU18" s="3"/>
      <c r="BV18" s="3"/>
      <c r="BW18" s="3"/>
      <c r="BX18" s="3"/>
    </row>
    <row r="19" spans="1:76" ht="15">
      <c r="A19" s="64" t="s">
        <v>221</v>
      </c>
      <c r="B19" s="65"/>
      <c r="C19" s="65" t="s">
        <v>64</v>
      </c>
      <c r="D19" s="66">
        <v>163.88552033489117</v>
      </c>
      <c r="E19" s="68"/>
      <c r="F19" s="100" t="s">
        <v>1117</v>
      </c>
      <c r="G19" s="65"/>
      <c r="H19" s="69" t="s">
        <v>221</v>
      </c>
      <c r="I19" s="70"/>
      <c r="J19" s="70"/>
      <c r="K19" s="69" t="s">
        <v>3576</v>
      </c>
      <c r="L19" s="73">
        <v>1</v>
      </c>
      <c r="M19" s="74">
        <v>8878.2548828125</v>
      </c>
      <c r="N19" s="74">
        <v>3449.655029296875</v>
      </c>
      <c r="O19" s="75"/>
      <c r="P19" s="76"/>
      <c r="Q19" s="76"/>
      <c r="R19" s="86"/>
      <c r="S19" s="48">
        <v>0</v>
      </c>
      <c r="T19" s="48">
        <v>1</v>
      </c>
      <c r="U19" s="49">
        <v>0</v>
      </c>
      <c r="V19" s="49">
        <v>1</v>
      </c>
      <c r="W19" s="49">
        <v>0</v>
      </c>
      <c r="X19" s="49">
        <v>0.999998</v>
      </c>
      <c r="Y19" s="49">
        <v>0</v>
      </c>
      <c r="Z19" s="49">
        <v>0</v>
      </c>
      <c r="AA19" s="71">
        <v>19</v>
      </c>
      <c r="AB19" s="71"/>
      <c r="AC19" s="72"/>
      <c r="AD19" s="78" t="s">
        <v>2038</v>
      </c>
      <c r="AE19" s="78">
        <v>235</v>
      </c>
      <c r="AF19" s="78">
        <v>2181</v>
      </c>
      <c r="AG19" s="78">
        <v>1670</v>
      </c>
      <c r="AH19" s="78">
        <v>1689</v>
      </c>
      <c r="AI19" s="78"/>
      <c r="AJ19" s="78" t="s">
        <v>2316</v>
      </c>
      <c r="AK19" s="78" t="s">
        <v>2577</v>
      </c>
      <c r="AL19" s="83" t="s">
        <v>2727</v>
      </c>
      <c r="AM19" s="78"/>
      <c r="AN19" s="80">
        <v>39889.443402777775</v>
      </c>
      <c r="AO19" s="83" t="s">
        <v>2920</v>
      </c>
      <c r="AP19" s="78" t="b">
        <v>0</v>
      </c>
      <c r="AQ19" s="78" t="b">
        <v>0</v>
      </c>
      <c r="AR19" s="78" t="b">
        <v>1</v>
      </c>
      <c r="AS19" s="78"/>
      <c r="AT19" s="78">
        <v>70</v>
      </c>
      <c r="AU19" s="83" t="s">
        <v>3151</v>
      </c>
      <c r="AV19" s="78" t="b">
        <v>0</v>
      </c>
      <c r="AW19" s="78" t="s">
        <v>3276</v>
      </c>
      <c r="AX19" s="83" t="s">
        <v>3293</v>
      </c>
      <c r="AY19" s="78" t="s">
        <v>66</v>
      </c>
      <c r="AZ19" s="78" t="str">
        <f>REPLACE(INDEX(GroupVertices[Group],MATCH(Vertices[[#This Row],[Vertex]],GroupVertices[Vertex],0)),1,1,"")</f>
        <v>49</v>
      </c>
      <c r="BA19" s="48"/>
      <c r="BB19" s="48"/>
      <c r="BC19" s="48"/>
      <c r="BD19" s="48"/>
      <c r="BE19" s="48" t="s">
        <v>893</v>
      </c>
      <c r="BF19" s="48" t="s">
        <v>893</v>
      </c>
      <c r="BG19" s="116" t="s">
        <v>4537</v>
      </c>
      <c r="BH19" s="116" t="s">
        <v>4537</v>
      </c>
      <c r="BI19" s="116" t="s">
        <v>4696</v>
      </c>
      <c r="BJ19" s="116" t="s">
        <v>4696</v>
      </c>
      <c r="BK19" s="116">
        <v>2</v>
      </c>
      <c r="BL19" s="120">
        <v>6.25</v>
      </c>
      <c r="BM19" s="116">
        <v>0</v>
      </c>
      <c r="BN19" s="120">
        <v>0</v>
      </c>
      <c r="BO19" s="116">
        <v>0</v>
      </c>
      <c r="BP19" s="120">
        <v>0</v>
      </c>
      <c r="BQ19" s="116">
        <v>30</v>
      </c>
      <c r="BR19" s="120">
        <v>93.75</v>
      </c>
      <c r="BS19" s="116">
        <v>32</v>
      </c>
      <c r="BT19" s="2"/>
      <c r="BU19" s="3"/>
      <c r="BV19" s="3"/>
      <c r="BW19" s="3"/>
      <c r="BX19" s="3"/>
    </row>
    <row r="20" spans="1:76" ht="15">
      <c r="A20" s="64" t="s">
        <v>427</v>
      </c>
      <c r="B20" s="65"/>
      <c r="C20" s="65" t="s">
        <v>64</v>
      </c>
      <c r="D20" s="66">
        <v>169.18384112908055</v>
      </c>
      <c r="E20" s="68"/>
      <c r="F20" s="100" t="s">
        <v>3177</v>
      </c>
      <c r="G20" s="65"/>
      <c r="H20" s="69" t="s">
        <v>427</v>
      </c>
      <c r="I20" s="70"/>
      <c r="J20" s="70"/>
      <c r="K20" s="69" t="s">
        <v>3577</v>
      </c>
      <c r="L20" s="73">
        <v>1</v>
      </c>
      <c r="M20" s="74">
        <v>8878.2548828125</v>
      </c>
      <c r="N20" s="74">
        <v>3761.388427734375</v>
      </c>
      <c r="O20" s="75"/>
      <c r="P20" s="76"/>
      <c r="Q20" s="76"/>
      <c r="R20" s="86"/>
      <c r="S20" s="48">
        <v>1</v>
      </c>
      <c r="T20" s="48">
        <v>0</v>
      </c>
      <c r="U20" s="49">
        <v>0</v>
      </c>
      <c r="V20" s="49">
        <v>1</v>
      </c>
      <c r="W20" s="49">
        <v>0</v>
      </c>
      <c r="X20" s="49">
        <v>0.999998</v>
      </c>
      <c r="Y20" s="49">
        <v>0</v>
      </c>
      <c r="Z20" s="49">
        <v>0</v>
      </c>
      <c r="AA20" s="71">
        <v>20</v>
      </c>
      <c r="AB20" s="71"/>
      <c r="AC20" s="72"/>
      <c r="AD20" s="78" t="s">
        <v>2039</v>
      </c>
      <c r="AE20" s="78">
        <v>1537</v>
      </c>
      <c r="AF20" s="78">
        <v>8304</v>
      </c>
      <c r="AG20" s="78">
        <v>4741</v>
      </c>
      <c r="AH20" s="78">
        <v>2952</v>
      </c>
      <c r="AI20" s="78"/>
      <c r="AJ20" s="78" t="s">
        <v>2317</v>
      </c>
      <c r="AK20" s="78" t="s">
        <v>2578</v>
      </c>
      <c r="AL20" s="83" t="s">
        <v>2728</v>
      </c>
      <c r="AM20" s="78"/>
      <c r="AN20" s="80">
        <v>40448.67109953704</v>
      </c>
      <c r="AO20" s="83" t="s">
        <v>2921</v>
      </c>
      <c r="AP20" s="78" t="b">
        <v>0</v>
      </c>
      <c r="AQ20" s="78" t="b">
        <v>0</v>
      </c>
      <c r="AR20" s="78" t="b">
        <v>0</v>
      </c>
      <c r="AS20" s="78"/>
      <c r="AT20" s="78">
        <v>252</v>
      </c>
      <c r="AU20" s="83" t="s">
        <v>3148</v>
      </c>
      <c r="AV20" s="78" t="b">
        <v>0</v>
      </c>
      <c r="AW20" s="78" t="s">
        <v>3276</v>
      </c>
      <c r="AX20" s="83" t="s">
        <v>3294</v>
      </c>
      <c r="AY20" s="78" t="s">
        <v>65</v>
      </c>
      <c r="AZ20" s="78" t="str">
        <f>REPLACE(INDEX(GroupVertices[Group],MATCH(Vertices[[#This Row],[Vertex]],GroupVertices[Vertex],0)),1,1,"")</f>
        <v>49</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222</v>
      </c>
      <c r="B21" s="65"/>
      <c r="C21" s="65" t="s">
        <v>64</v>
      </c>
      <c r="D21" s="66">
        <v>196.01637902015005</v>
      </c>
      <c r="E21" s="68"/>
      <c r="F21" s="100" t="s">
        <v>1118</v>
      </c>
      <c r="G21" s="65"/>
      <c r="H21" s="69" t="s">
        <v>222</v>
      </c>
      <c r="I21" s="70"/>
      <c r="J21" s="70"/>
      <c r="K21" s="69" t="s">
        <v>3578</v>
      </c>
      <c r="L21" s="73">
        <v>1</v>
      </c>
      <c r="M21" s="74">
        <v>6112.1240234375</v>
      </c>
      <c r="N21" s="74">
        <v>2837.951416015625</v>
      </c>
      <c r="O21" s="75"/>
      <c r="P21" s="76"/>
      <c r="Q21" s="76"/>
      <c r="R21" s="86"/>
      <c r="S21" s="48">
        <v>0</v>
      </c>
      <c r="T21" s="48">
        <v>1</v>
      </c>
      <c r="U21" s="49">
        <v>0</v>
      </c>
      <c r="V21" s="49">
        <v>0.2</v>
      </c>
      <c r="W21" s="49">
        <v>0</v>
      </c>
      <c r="X21" s="49">
        <v>0.610686</v>
      </c>
      <c r="Y21" s="49">
        <v>0</v>
      </c>
      <c r="Z21" s="49">
        <v>0</v>
      </c>
      <c r="AA21" s="71">
        <v>21</v>
      </c>
      <c r="AB21" s="71"/>
      <c r="AC21" s="72"/>
      <c r="AD21" s="78" t="s">
        <v>2040</v>
      </c>
      <c r="AE21" s="78">
        <v>1580</v>
      </c>
      <c r="AF21" s="78">
        <v>39313</v>
      </c>
      <c r="AG21" s="78">
        <v>11610</v>
      </c>
      <c r="AH21" s="78">
        <v>1641</v>
      </c>
      <c r="AI21" s="78"/>
      <c r="AJ21" s="78" t="s">
        <v>2318</v>
      </c>
      <c r="AK21" s="78" t="s">
        <v>2579</v>
      </c>
      <c r="AL21" s="83" t="s">
        <v>2729</v>
      </c>
      <c r="AM21" s="78"/>
      <c r="AN21" s="80">
        <v>39765.81681712963</v>
      </c>
      <c r="AO21" s="83" t="s">
        <v>2922</v>
      </c>
      <c r="AP21" s="78" t="b">
        <v>1</v>
      </c>
      <c r="AQ21" s="78" t="b">
        <v>0</v>
      </c>
      <c r="AR21" s="78" t="b">
        <v>1</v>
      </c>
      <c r="AS21" s="78"/>
      <c r="AT21" s="78">
        <v>1040</v>
      </c>
      <c r="AU21" s="83" t="s">
        <v>3148</v>
      </c>
      <c r="AV21" s="78" t="b">
        <v>1</v>
      </c>
      <c r="AW21" s="78" t="s">
        <v>3276</v>
      </c>
      <c r="AX21" s="83" t="s">
        <v>3295</v>
      </c>
      <c r="AY21" s="78" t="s">
        <v>66</v>
      </c>
      <c r="AZ21" s="78" t="str">
        <f>REPLACE(INDEX(GroupVertices[Group],MATCH(Vertices[[#This Row],[Vertex]],GroupVertices[Vertex],0)),1,1,"")</f>
        <v>20</v>
      </c>
      <c r="BA21" s="48"/>
      <c r="BB21" s="48"/>
      <c r="BC21" s="48"/>
      <c r="BD21" s="48"/>
      <c r="BE21" s="48" t="s">
        <v>893</v>
      </c>
      <c r="BF21" s="48" t="s">
        <v>893</v>
      </c>
      <c r="BG21" s="116" t="s">
        <v>4538</v>
      </c>
      <c r="BH21" s="116" t="s">
        <v>4538</v>
      </c>
      <c r="BI21" s="116" t="s">
        <v>4697</v>
      </c>
      <c r="BJ21" s="116" t="s">
        <v>4697</v>
      </c>
      <c r="BK21" s="116">
        <v>0</v>
      </c>
      <c r="BL21" s="120">
        <v>0</v>
      </c>
      <c r="BM21" s="116">
        <v>0</v>
      </c>
      <c r="BN21" s="120">
        <v>0</v>
      </c>
      <c r="BO21" s="116">
        <v>0</v>
      </c>
      <c r="BP21" s="120">
        <v>0</v>
      </c>
      <c r="BQ21" s="116">
        <v>23</v>
      </c>
      <c r="BR21" s="120">
        <v>100</v>
      </c>
      <c r="BS21" s="116">
        <v>23</v>
      </c>
      <c r="BT21" s="2"/>
      <c r="BU21" s="3"/>
      <c r="BV21" s="3"/>
      <c r="BW21" s="3"/>
      <c r="BX21" s="3"/>
    </row>
    <row r="22" spans="1:76" ht="15">
      <c r="A22" s="64" t="s">
        <v>240</v>
      </c>
      <c r="B22" s="65"/>
      <c r="C22" s="65" t="s">
        <v>64</v>
      </c>
      <c r="D22" s="66">
        <v>163.52554949537088</v>
      </c>
      <c r="E22" s="68"/>
      <c r="F22" s="100" t="s">
        <v>1132</v>
      </c>
      <c r="G22" s="65"/>
      <c r="H22" s="69" t="s">
        <v>240</v>
      </c>
      <c r="I22" s="70"/>
      <c r="J22" s="70"/>
      <c r="K22" s="69" t="s">
        <v>3579</v>
      </c>
      <c r="L22" s="73">
        <v>6.807538402149462</v>
      </c>
      <c r="M22" s="74">
        <v>6112.1240234375</v>
      </c>
      <c r="N22" s="74">
        <v>2232.129638671875</v>
      </c>
      <c r="O22" s="75"/>
      <c r="P22" s="76"/>
      <c r="Q22" s="76"/>
      <c r="R22" s="86"/>
      <c r="S22" s="48">
        <v>4</v>
      </c>
      <c r="T22" s="48">
        <v>1</v>
      </c>
      <c r="U22" s="49">
        <v>6</v>
      </c>
      <c r="V22" s="49">
        <v>0.333333</v>
      </c>
      <c r="W22" s="49">
        <v>0</v>
      </c>
      <c r="X22" s="49">
        <v>2.167935</v>
      </c>
      <c r="Y22" s="49">
        <v>0</v>
      </c>
      <c r="Z22" s="49">
        <v>0</v>
      </c>
      <c r="AA22" s="71">
        <v>22</v>
      </c>
      <c r="AB22" s="71"/>
      <c r="AC22" s="72"/>
      <c r="AD22" s="78" t="s">
        <v>240</v>
      </c>
      <c r="AE22" s="78">
        <v>442</v>
      </c>
      <c r="AF22" s="78">
        <v>1765</v>
      </c>
      <c r="AG22" s="78">
        <v>4779</v>
      </c>
      <c r="AH22" s="78">
        <v>327</v>
      </c>
      <c r="AI22" s="78"/>
      <c r="AJ22" s="78" t="s">
        <v>2319</v>
      </c>
      <c r="AK22" s="78"/>
      <c r="AL22" s="83" t="s">
        <v>2730</v>
      </c>
      <c r="AM22" s="78"/>
      <c r="AN22" s="80">
        <v>41284.712488425925</v>
      </c>
      <c r="AO22" s="83" t="s">
        <v>2923</v>
      </c>
      <c r="AP22" s="78" t="b">
        <v>1</v>
      </c>
      <c r="AQ22" s="78" t="b">
        <v>0</v>
      </c>
      <c r="AR22" s="78" t="b">
        <v>0</v>
      </c>
      <c r="AS22" s="78"/>
      <c r="AT22" s="78">
        <v>72</v>
      </c>
      <c r="AU22" s="83" t="s">
        <v>3148</v>
      </c>
      <c r="AV22" s="78" t="b">
        <v>0</v>
      </c>
      <c r="AW22" s="78" t="s">
        <v>3276</v>
      </c>
      <c r="AX22" s="83" t="s">
        <v>3296</v>
      </c>
      <c r="AY22" s="78" t="s">
        <v>66</v>
      </c>
      <c r="AZ22" s="78" t="str">
        <f>REPLACE(INDEX(GroupVertices[Group],MATCH(Vertices[[#This Row],[Vertex]],GroupVertices[Vertex],0)),1,1,"")</f>
        <v>20</v>
      </c>
      <c r="BA22" s="48" t="s">
        <v>741</v>
      </c>
      <c r="BB22" s="48" t="s">
        <v>741</v>
      </c>
      <c r="BC22" s="48" t="s">
        <v>834</v>
      </c>
      <c r="BD22" s="48" t="s">
        <v>834</v>
      </c>
      <c r="BE22" s="48" t="s">
        <v>899</v>
      </c>
      <c r="BF22" s="48" t="s">
        <v>899</v>
      </c>
      <c r="BG22" s="116" t="s">
        <v>4539</v>
      </c>
      <c r="BH22" s="116" t="s">
        <v>4539</v>
      </c>
      <c r="BI22" s="116" t="s">
        <v>4698</v>
      </c>
      <c r="BJ22" s="116" t="s">
        <v>4698</v>
      </c>
      <c r="BK22" s="116">
        <v>1</v>
      </c>
      <c r="BL22" s="120">
        <v>2.6315789473684212</v>
      </c>
      <c r="BM22" s="116">
        <v>0</v>
      </c>
      <c r="BN22" s="120">
        <v>0</v>
      </c>
      <c r="BO22" s="116">
        <v>0</v>
      </c>
      <c r="BP22" s="120">
        <v>0</v>
      </c>
      <c r="BQ22" s="116">
        <v>37</v>
      </c>
      <c r="BR22" s="120">
        <v>97.36842105263158</v>
      </c>
      <c r="BS22" s="116">
        <v>38</v>
      </c>
      <c r="BT22" s="2"/>
      <c r="BU22" s="3"/>
      <c r="BV22" s="3"/>
      <c r="BW22" s="3"/>
      <c r="BX22" s="3"/>
    </row>
    <row r="23" spans="1:76" ht="15">
      <c r="A23" s="64" t="s">
        <v>223</v>
      </c>
      <c r="B23" s="65"/>
      <c r="C23" s="65" t="s">
        <v>64</v>
      </c>
      <c r="D23" s="66">
        <v>362.83344244419345</v>
      </c>
      <c r="E23" s="68"/>
      <c r="F23" s="100" t="s">
        <v>3178</v>
      </c>
      <c r="G23" s="65"/>
      <c r="H23" s="69" t="s">
        <v>223</v>
      </c>
      <c r="I23" s="70"/>
      <c r="J23" s="70"/>
      <c r="K23" s="69" t="s">
        <v>3580</v>
      </c>
      <c r="L23" s="73">
        <v>1</v>
      </c>
      <c r="M23" s="74">
        <v>8196.0615234375</v>
      </c>
      <c r="N23" s="74">
        <v>3761.388427734375</v>
      </c>
      <c r="O23" s="75"/>
      <c r="P23" s="76"/>
      <c r="Q23" s="76"/>
      <c r="R23" s="86"/>
      <c r="S23" s="48">
        <v>2</v>
      </c>
      <c r="T23" s="48">
        <v>1</v>
      </c>
      <c r="U23" s="49">
        <v>0</v>
      </c>
      <c r="V23" s="49">
        <v>1</v>
      </c>
      <c r="W23" s="49">
        <v>0</v>
      </c>
      <c r="X23" s="49">
        <v>1.298243</v>
      </c>
      <c r="Y23" s="49">
        <v>0</v>
      </c>
      <c r="Z23" s="49">
        <v>0</v>
      </c>
      <c r="AA23" s="71">
        <v>23</v>
      </c>
      <c r="AB23" s="71"/>
      <c r="AC23" s="72"/>
      <c r="AD23" s="78" t="s">
        <v>2041</v>
      </c>
      <c r="AE23" s="78">
        <v>57</v>
      </c>
      <c r="AF23" s="78">
        <v>232095</v>
      </c>
      <c r="AG23" s="78">
        <v>11641</v>
      </c>
      <c r="AH23" s="78">
        <v>65</v>
      </c>
      <c r="AI23" s="78"/>
      <c r="AJ23" s="78" t="s">
        <v>2320</v>
      </c>
      <c r="AK23" s="78" t="s">
        <v>2580</v>
      </c>
      <c r="AL23" s="83" t="s">
        <v>2731</v>
      </c>
      <c r="AM23" s="78"/>
      <c r="AN23" s="80">
        <v>39932.62061342593</v>
      </c>
      <c r="AO23" s="83" t="s">
        <v>2924</v>
      </c>
      <c r="AP23" s="78" t="b">
        <v>0</v>
      </c>
      <c r="AQ23" s="78" t="b">
        <v>0</v>
      </c>
      <c r="AR23" s="78" t="b">
        <v>1</v>
      </c>
      <c r="AS23" s="78"/>
      <c r="AT23" s="78">
        <v>2391</v>
      </c>
      <c r="AU23" s="83" t="s">
        <v>3148</v>
      </c>
      <c r="AV23" s="78" t="b">
        <v>1</v>
      </c>
      <c r="AW23" s="78" t="s">
        <v>3276</v>
      </c>
      <c r="AX23" s="83" t="s">
        <v>3297</v>
      </c>
      <c r="AY23" s="78" t="s">
        <v>66</v>
      </c>
      <c r="AZ23" s="78" t="str">
        <f>REPLACE(INDEX(GroupVertices[Group],MATCH(Vertices[[#This Row],[Vertex]],GroupVertices[Vertex],0)),1,1,"")</f>
        <v>48</v>
      </c>
      <c r="BA23" s="48" t="s">
        <v>737</v>
      </c>
      <c r="BB23" s="48" t="s">
        <v>737</v>
      </c>
      <c r="BC23" s="48" t="s">
        <v>830</v>
      </c>
      <c r="BD23" s="48" t="s">
        <v>830</v>
      </c>
      <c r="BE23" s="48" t="s">
        <v>893</v>
      </c>
      <c r="BF23" s="48" t="s">
        <v>893</v>
      </c>
      <c r="BG23" s="116" t="s">
        <v>4200</v>
      </c>
      <c r="BH23" s="116" t="s">
        <v>4200</v>
      </c>
      <c r="BI23" s="116" t="s">
        <v>4339</v>
      </c>
      <c r="BJ23" s="116" t="s">
        <v>4339</v>
      </c>
      <c r="BK23" s="116">
        <v>1</v>
      </c>
      <c r="BL23" s="120">
        <v>3.5714285714285716</v>
      </c>
      <c r="BM23" s="116">
        <v>0</v>
      </c>
      <c r="BN23" s="120">
        <v>0</v>
      </c>
      <c r="BO23" s="116">
        <v>0</v>
      </c>
      <c r="BP23" s="120">
        <v>0</v>
      </c>
      <c r="BQ23" s="116">
        <v>27</v>
      </c>
      <c r="BR23" s="120">
        <v>96.42857142857143</v>
      </c>
      <c r="BS23" s="116">
        <v>28</v>
      </c>
      <c r="BT23" s="2"/>
      <c r="BU23" s="3"/>
      <c r="BV23" s="3"/>
      <c r="BW23" s="3"/>
      <c r="BX23" s="3"/>
    </row>
    <row r="24" spans="1:76" ht="15">
      <c r="A24" s="64" t="s">
        <v>224</v>
      </c>
      <c r="B24" s="65"/>
      <c r="C24" s="65" t="s">
        <v>64</v>
      </c>
      <c r="D24" s="66">
        <v>162.7891668404868</v>
      </c>
      <c r="E24" s="68"/>
      <c r="F24" s="100" t="s">
        <v>1119</v>
      </c>
      <c r="G24" s="65"/>
      <c r="H24" s="69" t="s">
        <v>224</v>
      </c>
      <c r="I24" s="70"/>
      <c r="J24" s="70"/>
      <c r="K24" s="69" t="s">
        <v>3581</v>
      </c>
      <c r="L24" s="73">
        <v>1</v>
      </c>
      <c r="M24" s="74">
        <v>8196.0615234375</v>
      </c>
      <c r="N24" s="74">
        <v>3449.655029296875</v>
      </c>
      <c r="O24" s="75"/>
      <c r="P24" s="76"/>
      <c r="Q24" s="76"/>
      <c r="R24" s="86"/>
      <c r="S24" s="48">
        <v>0</v>
      </c>
      <c r="T24" s="48">
        <v>1</v>
      </c>
      <c r="U24" s="49">
        <v>0</v>
      </c>
      <c r="V24" s="49">
        <v>1</v>
      </c>
      <c r="W24" s="49">
        <v>0</v>
      </c>
      <c r="X24" s="49">
        <v>0.701753</v>
      </c>
      <c r="Y24" s="49">
        <v>0</v>
      </c>
      <c r="Z24" s="49">
        <v>0</v>
      </c>
      <c r="AA24" s="71">
        <v>24</v>
      </c>
      <c r="AB24" s="71"/>
      <c r="AC24" s="72"/>
      <c r="AD24" s="78" t="s">
        <v>2042</v>
      </c>
      <c r="AE24" s="78">
        <v>2305</v>
      </c>
      <c r="AF24" s="78">
        <v>914</v>
      </c>
      <c r="AG24" s="78">
        <v>14444</v>
      </c>
      <c r="AH24" s="78">
        <v>18785</v>
      </c>
      <c r="AI24" s="78"/>
      <c r="AJ24" s="78" t="s">
        <v>2321</v>
      </c>
      <c r="AK24" s="78" t="s">
        <v>2581</v>
      </c>
      <c r="AL24" s="78"/>
      <c r="AM24" s="78"/>
      <c r="AN24" s="80">
        <v>39882.10936342592</v>
      </c>
      <c r="AO24" s="83" t="s">
        <v>2925</v>
      </c>
      <c r="AP24" s="78" t="b">
        <v>0</v>
      </c>
      <c r="AQ24" s="78" t="b">
        <v>0</v>
      </c>
      <c r="AR24" s="78" t="b">
        <v>1</v>
      </c>
      <c r="AS24" s="78"/>
      <c r="AT24" s="78">
        <v>28</v>
      </c>
      <c r="AU24" s="83" t="s">
        <v>3152</v>
      </c>
      <c r="AV24" s="78" t="b">
        <v>0</v>
      </c>
      <c r="AW24" s="78" t="s">
        <v>3276</v>
      </c>
      <c r="AX24" s="83" t="s">
        <v>3298</v>
      </c>
      <c r="AY24" s="78" t="s">
        <v>66</v>
      </c>
      <c r="AZ24" s="78" t="str">
        <f>REPLACE(INDEX(GroupVertices[Group],MATCH(Vertices[[#This Row],[Vertex]],GroupVertices[Vertex],0)),1,1,"")</f>
        <v>48</v>
      </c>
      <c r="BA24" s="48"/>
      <c r="BB24" s="48"/>
      <c r="BC24" s="48"/>
      <c r="BD24" s="48"/>
      <c r="BE24" s="48"/>
      <c r="BF24" s="48"/>
      <c r="BG24" s="116" t="s">
        <v>4540</v>
      </c>
      <c r="BH24" s="116" t="s">
        <v>4540</v>
      </c>
      <c r="BI24" s="116" t="s">
        <v>4699</v>
      </c>
      <c r="BJ24" s="116" t="s">
        <v>4699</v>
      </c>
      <c r="BK24" s="116">
        <v>0</v>
      </c>
      <c r="BL24" s="120">
        <v>0</v>
      </c>
      <c r="BM24" s="116">
        <v>0</v>
      </c>
      <c r="BN24" s="120">
        <v>0</v>
      </c>
      <c r="BO24" s="116">
        <v>0</v>
      </c>
      <c r="BP24" s="120">
        <v>0</v>
      </c>
      <c r="BQ24" s="116">
        <v>26</v>
      </c>
      <c r="BR24" s="120">
        <v>100</v>
      </c>
      <c r="BS24" s="116">
        <v>26</v>
      </c>
      <c r="BT24" s="2"/>
      <c r="BU24" s="3"/>
      <c r="BV24" s="3"/>
      <c r="BW24" s="3"/>
      <c r="BX24" s="3"/>
    </row>
    <row r="25" spans="1:76" ht="15">
      <c r="A25" s="64" t="s">
        <v>225</v>
      </c>
      <c r="B25" s="65"/>
      <c r="C25" s="65" t="s">
        <v>64</v>
      </c>
      <c r="D25" s="66">
        <v>166.10678270279647</v>
      </c>
      <c r="E25" s="68"/>
      <c r="F25" s="100" t="s">
        <v>3179</v>
      </c>
      <c r="G25" s="65"/>
      <c r="H25" s="69" t="s">
        <v>225</v>
      </c>
      <c r="I25" s="70"/>
      <c r="J25" s="70"/>
      <c r="K25" s="69" t="s">
        <v>3582</v>
      </c>
      <c r="L25" s="73">
        <v>1</v>
      </c>
      <c r="M25" s="74">
        <v>8265.9052734375</v>
      </c>
      <c r="N25" s="74">
        <v>6169.97119140625</v>
      </c>
      <c r="O25" s="75"/>
      <c r="P25" s="76"/>
      <c r="Q25" s="76"/>
      <c r="R25" s="86"/>
      <c r="S25" s="48">
        <v>1</v>
      </c>
      <c r="T25" s="48">
        <v>1</v>
      </c>
      <c r="U25" s="49">
        <v>0</v>
      </c>
      <c r="V25" s="49">
        <v>0.5</v>
      </c>
      <c r="W25" s="49">
        <v>0</v>
      </c>
      <c r="X25" s="49">
        <v>0.999998</v>
      </c>
      <c r="Y25" s="49">
        <v>0.5</v>
      </c>
      <c r="Z25" s="49">
        <v>0</v>
      </c>
      <c r="AA25" s="71">
        <v>25</v>
      </c>
      <c r="AB25" s="71"/>
      <c r="AC25" s="72"/>
      <c r="AD25" s="78" t="s">
        <v>2043</v>
      </c>
      <c r="AE25" s="78">
        <v>648</v>
      </c>
      <c r="AF25" s="78">
        <v>4748</v>
      </c>
      <c r="AG25" s="78">
        <v>17665</v>
      </c>
      <c r="AH25" s="78">
        <v>10276</v>
      </c>
      <c r="AI25" s="78"/>
      <c r="AJ25" s="78" t="s">
        <v>2322</v>
      </c>
      <c r="AK25" s="78" t="s">
        <v>2582</v>
      </c>
      <c r="AL25" s="78"/>
      <c r="AM25" s="78"/>
      <c r="AN25" s="80">
        <v>40782.218125</v>
      </c>
      <c r="AO25" s="83" t="s">
        <v>2926</v>
      </c>
      <c r="AP25" s="78" t="b">
        <v>1</v>
      </c>
      <c r="AQ25" s="78" t="b">
        <v>0</v>
      </c>
      <c r="AR25" s="78" t="b">
        <v>1</v>
      </c>
      <c r="AS25" s="78"/>
      <c r="AT25" s="78">
        <v>94</v>
      </c>
      <c r="AU25" s="83" t="s">
        <v>3148</v>
      </c>
      <c r="AV25" s="78" t="b">
        <v>0</v>
      </c>
      <c r="AW25" s="78" t="s">
        <v>3276</v>
      </c>
      <c r="AX25" s="83" t="s">
        <v>3299</v>
      </c>
      <c r="AY25" s="78" t="s">
        <v>66</v>
      </c>
      <c r="AZ25" s="78" t="str">
        <f>REPLACE(INDEX(GroupVertices[Group],MATCH(Vertices[[#This Row],[Vertex]],GroupVertices[Vertex],0)),1,1,"")</f>
        <v>32</v>
      </c>
      <c r="BA25" s="48"/>
      <c r="BB25" s="48"/>
      <c r="BC25" s="48"/>
      <c r="BD25" s="48"/>
      <c r="BE25" s="48" t="s">
        <v>894</v>
      </c>
      <c r="BF25" s="48" t="s">
        <v>894</v>
      </c>
      <c r="BG25" s="116" t="s">
        <v>4541</v>
      </c>
      <c r="BH25" s="116" t="s">
        <v>4541</v>
      </c>
      <c r="BI25" s="116" t="s">
        <v>4700</v>
      </c>
      <c r="BJ25" s="116" t="s">
        <v>4700</v>
      </c>
      <c r="BK25" s="116">
        <v>1</v>
      </c>
      <c r="BL25" s="120">
        <v>7.6923076923076925</v>
      </c>
      <c r="BM25" s="116">
        <v>1</v>
      </c>
      <c r="BN25" s="120">
        <v>7.6923076923076925</v>
      </c>
      <c r="BO25" s="116">
        <v>0</v>
      </c>
      <c r="BP25" s="120">
        <v>0</v>
      </c>
      <c r="BQ25" s="116">
        <v>11</v>
      </c>
      <c r="BR25" s="120">
        <v>84.61538461538461</v>
      </c>
      <c r="BS25" s="116">
        <v>13</v>
      </c>
      <c r="BT25" s="2"/>
      <c r="BU25" s="3"/>
      <c r="BV25" s="3"/>
      <c r="BW25" s="3"/>
      <c r="BX25" s="3"/>
    </row>
    <row r="26" spans="1:76" ht="15">
      <c r="A26" s="64" t="s">
        <v>428</v>
      </c>
      <c r="B26" s="65"/>
      <c r="C26" s="65" t="s">
        <v>64</v>
      </c>
      <c r="D26" s="66">
        <v>299.0969709861488</v>
      </c>
      <c r="E26" s="68"/>
      <c r="F26" s="100" t="s">
        <v>3180</v>
      </c>
      <c r="G26" s="65"/>
      <c r="H26" s="69" t="s">
        <v>428</v>
      </c>
      <c r="I26" s="70"/>
      <c r="J26" s="70"/>
      <c r="K26" s="69" t="s">
        <v>3583</v>
      </c>
      <c r="L26" s="73">
        <v>1</v>
      </c>
      <c r="M26" s="74">
        <v>8009.2705078125</v>
      </c>
      <c r="N26" s="74">
        <v>6169.97119140625</v>
      </c>
      <c r="O26" s="75"/>
      <c r="P26" s="76"/>
      <c r="Q26" s="76"/>
      <c r="R26" s="86"/>
      <c r="S26" s="48">
        <v>2</v>
      </c>
      <c r="T26" s="48">
        <v>0</v>
      </c>
      <c r="U26" s="49">
        <v>0</v>
      </c>
      <c r="V26" s="49">
        <v>0.5</v>
      </c>
      <c r="W26" s="49">
        <v>0</v>
      </c>
      <c r="X26" s="49">
        <v>0.999998</v>
      </c>
      <c r="Y26" s="49">
        <v>0.5</v>
      </c>
      <c r="Z26" s="49">
        <v>0</v>
      </c>
      <c r="AA26" s="71">
        <v>26</v>
      </c>
      <c r="AB26" s="71"/>
      <c r="AC26" s="72"/>
      <c r="AD26" s="78" t="s">
        <v>2044</v>
      </c>
      <c r="AE26" s="78">
        <v>2399</v>
      </c>
      <c r="AF26" s="78">
        <v>158438</v>
      </c>
      <c r="AG26" s="78">
        <v>123052</v>
      </c>
      <c r="AH26" s="78">
        <v>14983</v>
      </c>
      <c r="AI26" s="78"/>
      <c r="AJ26" s="78" t="s">
        <v>2323</v>
      </c>
      <c r="AK26" s="78" t="s">
        <v>2583</v>
      </c>
      <c r="AL26" s="83" t="s">
        <v>2732</v>
      </c>
      <c r="AM26" s="78"/>
      <c r="AN26" s="80">
        <v>40109.18127314815</v>
      </c>
      <c r="AO26" s="83" t="s">
        <v>2927</v>
      </c>
      <c r="AP26" s="78" t="b">
        <v>0</v>
      </c>
      <c r="AQ26" s="78" t="b">
        <v>0</v>
      </c>
      <c r="AR26" s="78" t="b">
        <v>1</v>
      </c>
      <c r="AS26" s="78"/>
      <c r="AT26" s="78">
        <v>379</v>
      </c>
      <c r="AU26" s="83" t="s">
        <v>3148</v>
      </c>
      <c r="AV26" s="78" t="b">
        <v>1</v>
      </c>
      <c r="AW26" s="78" t="s">
        <v>3276</v>
      </c>
      <c r="AX26" s="83" t="s">
        <v>3300</v>
      </c>
      <c r="AY26" s="78" t="s">
        <v>65</v>
      </c>
      <c r="AZ26" s="78" t="str">
        <f>REPLACE(INDEX(GroupVertices[Group],MATCH(Vertices[[#This Row],[Vertex]],GroupVertices[Vertex],0)),1,1,"")</f>
        <v>32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226</v>
      </c>
      <c r="B27" s="65"/>
      <c r="C27" s="65" t="s">
        <v>64</v>
      </c>
      <c r="D27" s="66">
        <v>162.11768277445856</v>
      </c>
      <c r="E27" s="68"/>
      <c r="F27" s="100" t="s">
        <v>1120</v>
      </c>
      <c r="G27" s="65"/>
      <c r="H27" s="69" t="s">
        <v>226</v>
      </c>
      <c r="I27" s="70"/>
      <c r="J27" s="70"/>
      <c r="K27" s="69" t="s">
        <v>3584</v>
      </c>
      <c r="L27" s="73">
        <v>1</v>
      </c>
      <c r="M27" s="74">
        <v>8009.2705078125</v>
      </c>
      <c r="N27" s="74">
        <v>5640.6123046875</v>
      </c>
      <c r="O27" s="75"/>
      <c r="P27" s="76"/>
      <c r="Q27" s="76"/>
      <c r="R27" s="86"/>
      <c r="S27" s="48">
        <v>0</v>
      </c>
      <c r="T27" s="48">
        <v>2</v>
      </c>
      <c r="U27" s="49">
        <v>0</v>
      </c>
      <c r="V27" s="49">
        <v>0.5</v>
      </c>
      <c r="W27" s="49">
        <v>0</v>
      </c>
      <c r="X27" s="49">
        <v>0.999998</v>
      </c>
      <c r="Y27" s="49">
        <v>0.5</v>
      </c>
      <c r="Z27" s="49">
        <v>0</v>
      </c>
      <c r="AA27" s="71">
        <v>27</v>
      </c>
      <c r="AB27" s="71"/>
      <c r="AC27" s="72"/>
      <c r="AD27" s="78" t="s">
        <v>2045</v>
      </c>
      <c r="AE27" s="78">
        <v>118</v>
      </c>
      <c r="AF27" s="78">
        <v>138</v>
      </c>
      <c r="AG27" s="78">
        <v>395</v>
      </c>
      <c r="AH27" s="78">
        <v>136</v>
      </c>
      <c r="AI27" s="78"/>
      <c r="AJ27" s="78" t="s">
        <v>2324</v>
      </c>
      <c r="AK27" s="78" t="s">
        <v>2584</v>
      </c>
      <c r="AL27" s="78"/>
      <c r="AM27" s="78"/>
      <c r="AN27" s="80">
        <v>41890.306238425925</v>
      </c>
      <c r="AO27" s="83" t="s">
        <v>2928</v>
      </c>
      <c r="AP27" s="78" t="b">
        <v>0</v>
      </c>
      <c r="AQ27" s="78" t="b">
        <v>0</v>
      </c>
      <c r="AR27" s="78" t="b">
        <v>1</v>
      </c>
      <c r="AS27" s="78"/>
      <c r="AT27" s="78">
        <v>3</v>
      </c>
      <c r="AU27" s="83" t="s">
        <v>3148</v>
      </c>
      <c r="AV27" s="78" t="b">
        <v>0</v>
      </c>
      <c r="AW27" s="78" t="s">
        <v>3276</v>
      </c>
      <c r="AX27" s="83" t="s">
        <v>3301</v>
      </c>
      <c r="AY27" s="78" t="s">
        <v>66</v>
      </c>
      <c r="AZ27" s="78" t="str">
        <f>REPLACE(INDEX(GroupVertices[Group],MATCH(Vertices[[#This Row],[Vertex]],GroupVertices[Vertex],0)),1,1,"")</f>
        <v>32</v>
      </c>
      <c r="BA27" s="48"/>
      <c r="BB27" s="48"/>
      <c r="BC27" s="48"/>
      <c r="BD27" s="48"/>
      <c r="BE27" s="48"/>
      <c r="BF27" s="48"/>
      <c r="BG27" s="116" t="s">
        <v>4542</v>
      </c>
      <c r="BH27" s="116" t="s">
        <v>4542</v>
      </c>
      <c r="BI27" s="116" t="s">
        <v>4701</v>
      </c>
      <c r="BJ27" s="116" t="s">
        <v>4701</v>
      </c>
      <c r="BK27" s="116">
        <v>1</v>
      </c>
      <c r="BL27" s="120">
        <v>6.666666666666667</v>
      </c>
      <c r="BM27" s="116">
        <v>1</v>
      </c>
      <c r="BN27" s="120">
        <v>6.666666666666667</v>
      </c>
      <c r="BO27" s="116">
        <v>0</v>
      </c>
      <c r="BP27" s="120">
        <v>0</v>
      </c>
      <c r="BQ27" s="116">
        <v>13</v>
      </c>
      <c r="BR27" s="120">
        <v>86.66666666666667</v>
      </c>
      <c r="BS27" s="116">
        <v>15</v>
      </c>
      <c r="BT27" s="2"/>
      <c r="BU27" s="3"/>
      <c r="BV27" s="3"/>
      <c r="BW27" s="3"/>
      <c r="BX27" s="3"/>
    </row>
    <row r="28" spans="1:76" ht="15">
      <c r="A28" s="64" t="s">
        <v>227</v>
      </c>
      <c r="B28" s="65"/>
      <c r="C28" s="65" t="s">
        <v>64</v>
      </c>
      <c r="D28" s="66">
        <v>164.18491915814604</v>
      </c>
      <c r="E28" s="68"/>
      <c r="F28" s="100" t="s">
        <v>1121</v>
      </c>
      <c r="G28" s="65"/>
      <c r="H28" s="69" t="s">
        <v>227</v>
      </c>
      <c r="I28" s="70"/>
      <c r="J28" s="70"/>
      <c r="K28" s="69" t="s">
        <v>3585</v>
      </c>
      <c r="L28" s="73">
        <v>1</v>
      </c>
      <c r="M28" s="74">
        <v>1958.1143798828125</v>
      </c>
      <c r="N28" s="74">
        <v>2556.064697265625</v>
      </c>
      <c r="O28" s="75"/>
      <c r="P28" s="76"/>
      <c r="Q28" s="76"/>
      <c r="R28" s="86"/>
      <c r="S28" s="48">
        <v>0</v>
      </c>
      <c r="T28" s="48">
        <v>2</v>
      </c>
      <c r="U28" s="49">
        <v>0</v>
      </c>
      <c r="V28" s="49">
        <v>0.002506</v>
      </c>
      <c r="W28" s="49">
        <v>0.01499</v>
      </c>
      <c r="X28" s="49">
        <v>0.759149</v>
      </c>
      <c r="Y28" s="49">
        <v>0.5</v>
      </c>
      <c r="Z28" s="49">
        <v>0</v>
      </c>
      <c r="AA28" s="71">
        <v>28</v>
      </c>
      <c r="AB28" s="71"/>
      <c r="AC28" s="72"/>
      <c r="AD28" s="78" t="s">
        <v>2046</v>
      </c>
      <c r="AE28" s="78">
        <v>1342</v>
      </c>
      <c r="AF28" s="78">
        <v>2527</v>
      </c>
      <c r="AG28" s="78">
        <v>6641</v>
      </c>
      <c r="AH28" s="78">
        <v>6071</v>
      </c>
      <c r="AI28" s="78"/>
      <c r="AJ28" s="78" t="s">
        <v>2325</v>
      </c>
      <c r="AK28" s="78" t="s">
        <v>2585</v>
      </c>
      <c r="AL28" s="83" t="s">
        <v>2733</v>
      </c>
      <c r="AM28" s="78"/>
      <c r="AN28" s="80">
        <v>42402.69662037037</v>
      </c>
      <c r="AO28" s="83" t="s">
        <v>2929</v>
      </c>
      <c r="AP28" s="78" t="b">
        <v>0</v>
      </c>
      <c r="AQ28" s="78" t="b">
        <v>0</v>
      </c>
      <c r="AR28" s="78" t="b">
        <v>1</v>
      </c>
      <c r="AS28" s="78"/>
      <c r="AT28" s="78">
        <v>50</v>
      </c>
      <c r="AU28" s="83" t="s">
        <v>3148</v>
      </c>
      <c r="AV28" s="78" t="b">
        <v>0</v>
      </c>
      <c r="AW28" s="78" t="s">
        <v>3276</v>
      </c>
      <c r="AX28" s="83" t="s">
        <v>3302</v>
      </c>
      <c r="AY28" s="78" t="s">
        <v>66</v>
      </c>
      <c r="AZ28" s="78" t="str">
        <f>REPLACE(INDEX(GroupVertices[Group],MATCH(Vertices[[#This Row],[Vertex]],GroupVertices[Vertex],0)),1,1,"")</f>
        <v>2</v>
      </c>
      <c r="BA28" s="48"/>
      <c r="BB28" s="48"/>
      <c r="BC28" s="48"/>
      <c r="BD28" s="48"/>
      <c r="BE28" s="48" t="s">
        <v>895</v>
      </c>
      <c r="BF28" s="48" t="s">
        <v>895</v>
      </c>
      <c r="BG28" s="116" t="s">
        <v>4543</v>
      </c>
      <c r="BH28" s="116" t="s">
        <v>4543</v>
      </c>
      <c r="BI28" s="116" t="s">
        <v>4702</v>
      </c>
      <c r="BJ28" s="116" t="s">
        <v>4702</v>
      </c>
      <c r="BK28" s="116">
        <v>0</v>
      </c>
      <c r="BL28" s="120">
        <v>0</v>
      </c>
      <c r="BM28" s="116">
        <v>0</v>
      </c>
      <c r="BN28" s="120">
        <v>0</v>
      </c>
      <c r="BO28" s="116">
        <v>0</v>
      </c>
      <c r="BP28" s="120">
        <v>0</v>
      </c>
      <c r="BQ28" s="116">
        <v>16</v>
      </c>
      <c r="BR28" s="120">
        <v>100</v>
      </c>
      <c r="BS28" s="116">
        <v>16</v>
      </c>
      <c r="BT28" s="2"/>
      <c r="BU28" s="3"/>
      <c r="BV28" s="3"/>
      <c r="BW28" s="3"/>
      <c r="BX28" s="3"/>
    </row>
    <row r="29" spans="1:76" ht="15">
      <c r="A29" s="64" t="s">
        <v>429</v>
      </c>
      <c r="B29" s="65"/>
      <c r="C29" s="65" t="s">
        <v>64</v>
      </c>
      <c r="D29" s="66">
        <v>163.84138929446922</v>
      </c>
      <c r="E29" s="68"/>
      <c r="F29" s="100" t="s">
        <v>3181</v>
      </c>
      <c r="G29" s="65"/>
      <c r="H29" s="69" t="s">
        <v>429</v>
      </c>
      <c r="I29" s="70"/>
      <c r="J29" s="70"/>
      <c r="K29" s="69" t="s">
        <v>3586</v>
      </c>
      <c r="L29" s="73">
        <v>6.807538402149462</v>
      </c>
      <c r="M29" s="74">
        <v>1465.8680419921875</v>
      </c>
      <c r="N29" s="74">
        <v>3096.221435546875</v>
      </c>
      <c r="O29" s="75"/>
      <c r="P29" s="76"/>
      <c r="Q29" s="76"/>
      <c r="R29" s="86"/>
      <c r="S29" s="48">
        <v>5</v>
      </c>
      <c r="T29" s="48">
        <v>0</v>
      </c>
      <c r="U29" s="49">
        <v>6</v>
      </c>
      <c r="V29" s="49">
        <v>0.002525</v>
      </c>
      <c r="W29" s="49">
        <v>0.020393</v>
      </c>
      <c r="X29" s="49">
        <v>1.751881</v>
      </c>
      <c r="Y29" s="49">
        <v>0.2</v>
      </c>
      <c r="Z29" s="49">
        <v>0</v>
      </c>
      <c r="AA29" s="71">
        <v>29</v>
      </c>
      <c r="AB29" s="71"/>
      <c r="AC29" s="72"/>
      <c r="AD29" s="78" t="s">
        <v>2047</v>
      </c>
      <c r="AE29" s="78">
        <v>135</v>
      </c>
      <c r="AF29" s="78">
        <v>2130</v>
      </c>
      <c r="AG29" s="78">
        <v>118</v>
      </c>
      <c r="AH29" s="78">
        <v>56</v>
      </c>
      <c r="AI29" s="78"/>
      <c r="AJ29" s="78" t="s">
        <v>2326</v>
      </c>
      <c r="AK29" s="78" t="s">
        <v>2586</v>
      </c>
      <c r="AL29" s="83" t="s">
        <v>2734</v>
      </c>
      <c r="AM29" s="78"/>
      <c r="AN29" s="80">
        <v>41834.31149305555</v>
      </c>
      <c r="AO29" s="78"/>
      <c r="AP29" s="78" t="b">
        <v>1</v>
      </c>
      <c r="AQ29" s="78" t="b">
        <v>0</v>
      </c>
      <c r="AR29" s="78" t="b">
        <v>0</v>
      </c>
      <c r="AS29" s="78" t="s">
        <v>1948</v>
      </c>
      <c r="AT29" s="78">
        <v>27</v>
      </c>
      <c r="AU29" s="83" t="s">
        <v>3148</v>
      </c>
      <c r="AV29" s="78" t="b">
        <v>0</v>
      </c>
      <c r="AW29" s="78" t="s">
        <v>3276</v>
      </c>
      <c r="AX29" s="83" t="s">
        <v>3303</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353</v>
      </c>
      <c r="B30" s="65"/>
      <c r="C30" s="65" t="s">
        <v>64</v>
      </c>
      <c r="D30" s="66">
        <v>167.9204819326872</v>
      </c>
      <c r="E30" s="68"/>
      <c r="F30" s="100" t="s">
        <v>1226</v>
      </c>
      <c r="G30" s="65"/>
      <c r="H30" s="69" t="s">
        <v>353</v>
      </c>
      <c r="I30" s="70"/>
      <c r="J30" s="70"/>
      <c r="K30" s="69" t="s">
        <v>3587</v>
      </c>
      <c r="L30" s="73">
        <v>9999</v>
      </c>
      <c r="M30" s="74">
        <v>1439.86083984375</v>
      </c>
      <c r="N30" s="74">
        <v>2300.747314453125</v>
      </c>
      <c r="O30" s="75"/>
      <c r="P30" s="76"/>
      <c r="Q30" s="76"/>
      <c r="R30" s="86"/>
      <c r="S30" s="48">
        <v>21</v>
      </c>
      <c r="T30" s="48">
        <v>25</v>
      </c>
      <c r="U30" s="49">
        <v>10329.333333</v>
      </c>
      <c r="V30" s="49">
        <v>0.003546</v>
      </c>
      <c r="W30" s="49">
        <v>0.089378</v>
      </c>
      <c r="X30" s="49">
        <v>14.650781</v>
      </c>
      <c r="Y30" s="49">
        <v>0.004723346828609987</v>
      </c>
      <c r="Z30" s="49">
        <v>0.1282051282051282</v>
      </c>
      <c r="AA30" s="71">
        <v>30</v>
      </c>
      <c r="AB30" s="71"/>
      <c r="AC30" s="72"/>
      <c r="AD30" s="78" t="s">
        <v>2048</v>
      </c>
      <c r="AE30" s="78">
        <v>6831</v>
      </c>
      <c r="AF30" s="78">
        <v>6844</v>
      </c>
      <c r="AG30" s="78">
        <v>51923</v>
      </c>
      <c r="AH30" s="78">
        <v>50910</v>
      </c>
      <c r="AI30" s="78"/>
      <c r="AJ30" s="78" t="s">
        <v>2327</v>
      </c>
      <c r="AK30" s="78" t="s">
        <v>2587</v>
      </c>
      <c r="AL30" s="83" t="s">
        <v>2735</v>
      </c>
      <c r="AM30" s="78"/>
      <c r="AN30" s="80">
        <v>40891.87359953704</v>
      </c>
      <c r="AO30" s="83" t="s">
        <v>2930</v>
      </c>
      <c r="AP30" s="78" t="b">
        <v>0</v>
      </c>
      <c r="AQ30" s="78" t="b">
        <v>0</v>
      </c>
      <c r="AR30" s="78" t="b">
        <v>1</v>
      </c>
      <c r="AS30" s="78"/>
      <c r="AT30" s="78">
        <v>336</v>
      </c>
      <c r="AU30" s="83" t="s">
        <v>3148</v>
      </c>
      <c r="AV30" s="78" t="b">
        <v>0</v>
      </c>
      <c r="AW30" s="78" t="s">
        <v>3276</v>
      </c>
      <c r="AX30" s="83" t="s">
        <v>3304</v>
      </c>
      <c r="AY30" s="78" t="s">
        <v>66</v>
      </c>
      <c r="AZ30" s="78" t="str">
        <f>REPLACE(INDEX(GroupVertices[Group],MATCH(Vertices[[#This Row],[Vertex]],GroupVertices[Vertex],0)),1,1,"")</f>
        <v>2</v>
      </c>
      <c r="BA30" s="48" t="s">
        <v>4457</v>
      </c>
      <c r="BB30" s="48" t="s">
        <v>4457</v>
      </c>
      <c r="BC30" s="48" t="s">
        <v>4474</v>
      </c>
      <c r="BD30" s="48" t="s">
        <v>4474</v>
      </c>
      <c r="BE30" s="48" t="s">
        <v>4486</v>
      </c>
      <c r="BF30" s="48" t="s">
        <v>4509</v>
      </c>
      <c r="BG30" s="116" t="s">
        <v>4544</v>
      </c>
      <c r="BH30" s="116" t="s">
        <v>4657</v>
      </c>
      <c r="BI30" s="116" t="s">
        <v>4703</v>
      </c>
      <c r="BJ30" s="116" t="s">
        <v>4703</v>
      </c>
      <c r="BK30" s="116">
        <v>3</v>
      </c>
      <c r="BL30" s="120">
        <v>1.0101010101010102</v>
      </c>
      <c r="BM30" s="116">
        <v>3</v>
      </c>
      <c r="BN30" s="120">
        <v>1.0101010101010102</v>
      </c>
      <c r="BO30" s="116">
        <v>0</v>
      </c>
      <c r="BP30" s="120">
        <v>0</v>
      </c>
      <c r="BQ30" s="116">
        <v>291</v>
      </c>
      <c r="BR30" s="120">
        <v>97.97979797979798</v>
      </c>
      <c r="BS30" s="116">
        <v>297</v>
      </c>
      <c r="BT30" s="2"/>
      <c r="BU30" s="3"/>
      <c r="BV30" s="3"/>
      <c r="BW30" s="3"/>
      <c r="BX30" s="3"/>
    </row>
    <row r="31" spans="1:76" ht="15">
      <c r="A31" s="64" t="s">
        <v>228</v>
      </c>
      <c r="B31" s="65"/>
      <c r="C31" s="65" t="s">
        <v>64</v>
      </c>
      <c r="D31" s="66">
        <v>162.5762994690397</v>
      </c>
      <c r="E31" s="68"/>
      <c r="F31" s="100" t="s">
        <v>1122</v>
      </c>
      <c r="G31" s="65"/>
      <c r="H31" s="69" t="s">
        <v>228</v>
      </c>
      <c r="I31" s="70"/>
      <c r="J31" s="70"/>
      <c r="K31" s="69" t="s">
        <v>3588</v>
      </c>
      <c r="L31" s="73">
        <v>1</v>
      </c>
      <c r="M31" s="74">
        <v>928.6788330078125</v>
      </c>
      <c r="N31" s="74">
        <v>2963.58740234375</v>
      </c>
      <c r="O31" s="75"/>
      <c r="P31" s="76"/>
      <c r="Q31" s="76"/>
      <c r="R31" s="86"/>
      <c r="S31" s="48">
        <v>0</v>
      </c>
      <c r="T31" s="48">
        <v>2</v>
      </c>
      <c r="U31" s="49">
        <v>0</v>
      </c>
      <c r="V31" s="49">
        <v>0.002506</v>
      </c>
      <c r="W31" s="49">
        <v>0.01499</v>
      </c>
      <c r="X31" s="49">
        <v>0.759149</v>
      </c>
      <c r="Y31" s="49">
        <v>0.5</v>
      </c>
      <c r="Z31" s="49">
        <v>0</v>
      </c>
      <c r="AA31" s="71">
        <v>31</v>
      </c>
      <c r="AB31" s="71"/>
      <c r="AC31" s="72"/>
      <c r="AD31" s="78" t="s">
        <v>2049</v>
      </c>
      <c r="AE31" s="78">
        <v>798</v>
      </c>
      <c r="AF31" s="78">
        <v>668</v>
      </c>
      <c r="AG31" s="78">
        <v>753</v>
      </c>
      <c r="AH31" s="78">
        <v>1607</v>
      </c>
      <c r="AI31" s="78"/>
      <c r="AJ31" s="78" t="s">
        <v>2328</v>
      </c>
      <c r="AK31" s="78" t="s">
        <v>2588</v>
      </c>
      <c r="AL31" s="83" t="s">
        <v>2736</v>
      </c>
      <c r="AM31" s="78"/>
      <c r="AN31" s="80">
        <v>42438.48291666667</v>
      </c>
      <c r="AO31" s="83" t="s">
        <v>2931</v>
      </c>
      <c r="AP31" s="78" t="b">
        <v>0</v>
      </c>
      <c r="AQ31" s="78" t="b">
        <v>0</v>
      </c>
      <c r="AR31" s="78" t="b">
        <v>1</v>
      </c>
      <c r="AS31" s="78"/>
      <c r="AT31" s="78">
        <v>9</v>
      </c>
      <c r="AU31" s="83" t="s">
        <v>3148</v>
      </c>
      <c r="AV31" s="78" t="b">
        <v>0</v>
      </c>
      <c r="AW31" s="78" t="s">
        <v>3276</v>
      </c>
      <c r="AX31" s="83" t="s">
        <v>3305</v>
      </c>
      <c r="AY31" s="78" t="s">
        <v>66</v>
      </c>
      <c r="AZ31" s="78" t="str">
        <f>REPLACE(INDEX(GroupVertices[Group],MATCH(Vertices[[#This Row],[Vertex]],GroupVertices[Vertex],0)),1,1,"")</f>
        <v>2</v>
      </c>
      <c r="BA31" s="48"/>
      <c r="BB31" s="48"/>
      <c r="BC31" s="48"/>
      <c r="BD31" s="48"/>
      <c r="BE31" s="48" t="s">
        <v>895</v>
      </c>
      <c r="BF31" s="48" t="s">
        <v>895</v>
      </c>
      <c r="BG31" s="116" t="s">
        <v>4543</v>
      </c>
      <c r="BH31" s="116" t="s">
        <v>4543</v>
      </c>
      <c r="BI31" s="116" t="s">
        <v>4702</v>
      </c>
      <c r="BJ31" s="116" t="s">
        <v>4702</v>
      </c>
      <c r="BK31" s="116">
        <v>0</v>
      </c>
      <c r="BL31" s="120">
        <v>0</v>
      </c>
      <c r="BM31" s="116">
        <v>0</v>
      </c>
      <c r="BN31" s="120">
        <v>0</v>
      </c>
      <c r="BO31" s="116">
        <v>0</v>
      </c>
      <c r="BP31" s="120">
        <v>0</v>
      </c>
      <c r="BQ31" s="116">
        <v>16</v>
      </c>
      <c r="BR31" s="120">
        <v>100</v>
      </c>
      <c r="BS31" s="116">
        <v>16</v>
      </c>
      <c r="BT31" s="2"/>
      <c r="BU31" s="3"/>
      <c r="BV31" s="3"/>
      <c r="BW31" s="3"/>
      <c r="BX31" s="3"/>
    </row>
    <row r="32" spans="1:76" ht="15">
      <c r="A32" s="64" t="s">
        <v>229</v>
      </c>
      <c r="B32" s="65"/>
      <c r="C32" s="65" t="s">
        <v>64</v>
      </c>
      <c r="D32" s="66">
        <v>163.7098614877214</v>
      </c>
      <c r="E32" s="68"/>
      <c r="F32" s="100" t="s">
        <v>1123</v>
      </c>
      <c r="G32" s="65"/>
      <c r="H32" s="69" t="s">
        <v>229</v>
      </c>
      <c r="I32" s="70"/>
      <c r="J32" s="70"/>
      <c r="K32" s="69" t="s">
        <v>3589</v>
      </c>
      <c r="L32" s="73">
        <v>1</v>
      </c>
      <c r="M32" s="74">
        <v>8969.2138671875</v>
      </c>
      <c r="N32" s="74">
        <v>6169.97119140625</v>
      </c>
      <c r="O32" s="75"/>
      <c r="P32" s="76"/>
      <c r="Q32" s="76"/>
      <c r="R32" s="86"/>
      <c r="S32" s="48">
        <v>1</v>
      </c>
      <c r="T32" s="48">
        <v>1</v>
      </c>
      <c r="U32" s="49">
        <v>0</v>
      </c>
      <c r="V32" s="49">
        <v>0.5</v>
      </c>
      <c r="W32" s="49">
        <v>0</v>
      </c>
      <c r="X32" s="49">
        <v>0.999998</v>
      </c>
      <c r="Y32" s="49">
        <v>0.5</v>
      </c>
      <c r="Z32" s="49">
        <v>0</v>
      </c>
      <c r="AA32" s="71">
        <v>32</v>
      </c>
      <c r="AB32" s="71"/>
      <c r="AC32" s="72"/>
      <c r="AD32" s="78" t="s">
        <v>2050</v>
      </c>
      <c r="AE32" s="78">
        <v>1602</v>
      </c>
      <c r="AF32" s="78">
        <v>1978</v>
      </c>
      <c r="AG32" s="78">
        <v>7282</v>
      </c>
      <c r="AH32" s="78">
        <v>3321</v>
      </c>
      <c r="AI32" s="78"/>
      <c r="AJ32" s="78" t="s">
        <v>2329</v>
      </c>
      <c r="AK32" s="78" t="s">
        <v>2576</v>
      </c>
      <c r="AL32" s="78"/>
      <c r="AM32" s="78"/>
      <c r="AN32" s="80">
        <v>41522.86928240741</v>
      </c>
      <c r="AO32" s="83" t="s">
        <v>2932</v>
      </c>
      <c r="AP32" s="78" t="b">
        <v>0</v>
      </c>
      <c r="AQ32" s="78" t="b">
        <v>0</v>
      </c>
      <c r="AR32" s="78" t="b">
        <v>1</v>
      </c>
      <c r="AS32" s="78"/>
      <c r="AT32" s="78">
        <v>94</v>
      </c>
      <c r="AU32" s="83" t="s">
        <v>3148</v>
      </c>
      <c r="AV32" s="78" t="b">
        <v>0</v>
      </c>
      <c r="AW32" s="78" t="s">
        <v>3276</v>
      </c>
      <c r="AX32" s="83" t="s">
        <v>3306</v>
      </c>
      <c r="AY32" s="78" t="s">
        <v>66</v>
      </c>
      <c r="AZ32" s="78" t="str">
        <f>REPLACE(INDEX(GroupVertices[Group],MATCH(Vertices[[#This Row],[Vertex]],GroupVertices[Vertex],0)),1,1,"")</f>
        <v>31</v>
      </c>
      <c r="BA32" s="48" t="s">
        <v>738</v>
      </c>
      <c r="BB32" s="48" t="s">
        <v>738</v>
      </c>
      <c r="BC32" s="48" t="s">
        <v>831</v>
      </c>
      <c r="BD32" s="48" t="s">
        <v>831</v>
      </c>
      <c r="BE32" s="48" t="s">
        <v>896</v>
      </c>
      <c r="BF32" s="48" t="s">
        <v>896</v>
      </c>
      <c r="BG32" s="116" t="s">
        <v>4190</v>
      </c>
      <c r="BH32" s="116" t="s">
        <v>4190</v>
      </c>
      <c r="BI32" s="116" t="s">
        <v>4330</v>
      </c>
      <c r="BJ32" s="116" t="s">
        <v>4330</v>
      </c>
      <c r="BK32" s="116">
        <v>1</v>
      </c>
      <c r="BL32" s="120">
        <v>5.2631578947368425</v>
      </c>
      <c r="BM32" s="116">
        <v>1</v>
      </c>
      <c r="BN32" s="120">
        <v>5.2631578947368425</v>
      </c>
      <c r="BO32" s="116">
        <v>0</v>
      </c>
      <c r="BP32" s="120">
        <v>0</v>
      </c>
      <c r="BQ32" s="116">
        <v>17</v>
      </c>
      <c r="BR32" s="120">
        <v>89.47368421052632</v>
      </c>
      <c r="BS32" s="116">
        <v>19</v>
      </c>
      <c r="BT32" s="2"/>
      <c r="BU32" s="3"/>
      <c r="BV32" s="3"/>
      <c r="BW32" s="3"/>
      <c r="BX32" s="3"/>
    </row>
    <row r="33" spans="1:76" ht="15">
      <c r="A33" s="64" t="s">
        <v>430</v>
      </c>
      <c r="B33" s="65"/>
      <c r="C33" s="65" t="s">
        <v>64</v>
      </c>
      <c r="D33" s="66">
        <v>162.0242288065062</v>
      </c>
      <c r="E33" s="68"/>
      <c r="F33" s="100" t="s">
        <v>3182</v>
      </c>
      <c r="G33" s="65"/>
      <c r="H33" s="69" t="s">
        <v>430</v>
      </c>
      <c r="I33" s="70"/>
      <c r="J33" s="70"/>
      <c r="K33" s="69" t="s">
        <v>3590</v>
      </c>
      <c r="L33" s="73">
        <v>1</v>
      </c>
      <c r="M33" s="74">
        <v>8715.8271484375</v>
      </c>
      <c r="N33" s="74">
        <v>6169.97119140625</v>
      </c>
      <c r="O33" s="75"/>
      <c r="P33" s="76"/>
      <c r="Q33" s="76"/>
      <c r="R33" s="86"/>
      <c r="S33" s="48">
        <v>2</v>
      </c>
      <c r="T33" s="48">
        <v>0</v>
      </c>
      <c r="U33" s="49">
        <v>0</v>
      </c>
      <c r="V33" s="49">
        <v>0.5</v>
      </c>
      <c r="W33" s="49">
        <v>0</v>
      </c>
      <c r="X33" s="49">
        <v>0.999998</v>
      </c>
      <c r="Y33" s="49">
        <v>0.5</v>
      </c>
      <c r="Z33" s="49">
        <v>0</v>
      </c>
      <c r="AA33" s="71">
        <v>33</v>
      </c>
      <c r="AB33" s="71"/>
      <c r="AC33" s="72"/>
      <c r="AD33" s="78" t="s">
        <v>2051</v>
      </c>
      <c r="AE33" s="78">
        <v>8</v>
      </c>
      <c r="AF33" s="78">
        <v>30</v>
      </c>
      <c r="AG33" s="78">
        <v>5</v>
      </c>
      <c r="AH33" s="78">
        <v>0</v>
      </c>
      <c r="AI33" s="78"/>
      <c r="AJ33" s="78" t="s">
        <v>2330</v>
      </c>
      <c r="AK33" s="78"/>
      <c r="AL33" s="83" t="s">
        <v>2737</v>
      </c>
      <c r="AM33" s="78"/>
      <c r="AN33" s="80">
        <v>41555.537152777775</v>
      </c>
      <c r="AO33" s="78"/>
      <c r="AP33" s="78" t="b">
        <v>1</v>
      </c>
      <c r="AQ33" s="78" t="b">
        <v>1</v>
      </c>
      <c r="AR33" s="78" t="b">
        <v>0</v>
      </c>
      <c r="AS33" s="78" t="s">
        <v>1948</v>
      </c>
      <c r="AT33" s="78">
        <v>0</v>
      </c>
      <c r="AU33" s="83" t="s">
        <v>3148</v>
      </c>
      <c r="AV33" s="78" t="b">
        <v>0</v>
      </c>
      <c r="AW33" s="78" t="s">
        <v>3276</v>
      </c>
      <c r="AX33" s="83" t="s">
        <v>3307</v>
      </c>
      <c r="AY33" s="78" t="s">
        <v>65</v>
      </c>
      <c r="AZ33" s="78" t="str">
        <f>REPLACE(INDEX(GroupVertices[Group],MATCH(Vertices[[#This Row],[Vertex]],GroupVertices[Vertex],0)),1,1,"")</f>
        <v>31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230</v>
      </c>
      <c r="B34" s="65"/>
      <c r="C34" s="65" t="s">
        <v>64</v>
      </c>
      <c r="D34" s="66">
        <v>165.3046361445385</v>
      </c>
      <c r="E34" s="68"/>
      <c r="F34" s="100" t="s">
        <v>1124</v>
      </c>
      <c r="G34" s="65"/>
      <c r="H34" s="69" t="s">
        <v>230</v>
      </c>
      <c r="I34" s="70"/>
      <c r="J34" s="70"/>
      <c r="K34" s="69" t="s">
        <v>3591</v>
      </c>
      <c r="L34" s="73">
        <v>1</v>
      </c>
      <c r="M34" s="74">
        <v>8715.8271484375</v>
      </c>
      <c r="N34" s="74">
        <v>5640.6123046875</v>
      </c>
      <c r="O34" s="75"/>
      <c r="P34" s="76"/>
      <c r="Q34" s="76"/>
      <c r="R34" s="86"/>
      <c r="S34" s="48">
        <v>0</v>
      </c>
      <c r="T34" s="48">
        <v>2</v>
      </c>
      <c r="U34" s="49">
        <v>0</v>
      </c>
      <c r="V34" s="49">
        <v>0.5</v>
      </c>
      <c r="W34" s="49">
        <v>0</v>
      </c>
      <c r="X34" s="49">
        <v>0.999998</v>
      </c>
      <c r="Y34" s="49">
        <v>0.5</v>
      </c>
      <c r="Z34" s="49">
        <v>0</v>
      </c>
      <c r="AA34" s="71">
        <v>34</v>
      </c>
      <c r="AB34" s="71"/>
      <c r="AC34" s="72"/>
      <c r="AD34" s="78" t="s">
        <v>2052</v>
      </c>
      <c r="AE34" s="78">
        <v>1583</v>
      </c>
      <c r="AF34" s="78">
        <v>3821</v>
      </c>
      <c r="AG34" s="78">
        <v>3670</v>
      </c>
      <c r="AH34" s="78">
        <v>4947</v>
      </c>
      <c r="AI34" s="78"/>
      <c r="AJ34" s="78" t="s">
        <v>2331</v>
      </c>
      <c r="AK34" s="78" t="s">
        <v>2576</v>
      </c>
      <c r="AL34" s="83" t="s">
        <v>2738</v>
      </c>
      <c r="AM34" s="78"/>
      <c r="AN34" s="80">
        <v>42030.65116898148</v>
      </c>
      <c r="AO34" s="83" t="s">
        <v>2933</v>
      </c>
      <c r="AP34" s="78" t="b">
        <v>0</v>
      </c>
      <c r="AQ34" s="78" t="b">
        <v>0</v>
      </c>
      <c r="AR34" s="78" t="b">
        <v>1</v>
      </c>
      <c r="AS34" s="78"/>
      <c r="AT34" s="78">
        <v>43</v>
      </c>
      <c r="AU34" s="83" t="s">
        <v>3148</v>
      </c>
      <c r="AV34" s="78" t="b">
        <v>0</v>
      </c>
      <c r="AW34" s="78" t="s">
        <v>3276</v>
      </c>
      <c r="AX34" s="83" t="s">
        <v>3308</v>
      </c>
      <c r="AY34" s="78" t="s">
        <v>66</v>
      </c>
      <c r="AZ34" s="78" t="str">
        <f>REPLACE(INDEX(GroupVertices[Group],MATCH(Vertices[[#This Row],[Vertex]],GroupVertices[Vertex],0)),1,1,"")</f>
        <v>31</v>
      </c>
      <c r="BA34" s="48"/>
      <c r="BB34" s="48"/>
      <c r="BC34" s="48"/>
      <c r="BD34" s="48"/>
      <c r="BE34" s="48"/>
      <c r="BF34" s="48"/>
      <c r="BG34" s="116" t="s">
        <v>4545</v>
      </c>
      <c r="BH34" s="116" t="s">
        <v>4545</v>
      </c>
      <c r="BI34" s="116" t="s">
        <v>4704</v>
      </c>
      <c r="BJ34" s="116" t="s">
        <v>4704</v>
      </c>
      <c r="BK34" s="116">
        <v>1</v>
      </c>
      <c r="BL34" s="120">
        <v>5.2631578947368425</v>
      </c>
      <c r="BM34" s="116">
        <v>1</v>
      </c>
      <c r="BN34" s="120">
        <v>5.2631578947368425</v>
      </c>
      <c r="BO34" s="116">
        <v>0</v>
      </c>
      <c r="BP34" s="120">
        <v>0</v>
      </c>
      <c r="BQ34" s="116">
        <v>17</v>
      </c>
      <c r="BR34" s="120">
        <v>89.47368421052632</v>
      </c>
      <c r="BS34" s="116">
        <v>19</v>
      </c>
      <c r="BT34" s="2"/>
      <c r="BU34" s="3"/>
      <c r="BV34" s="3"/>
      <c r="BW34" s="3"/>
      <c r="BX34" s="3"/>
    </row>
    <row r="35" spans="1:76" ht="15">
      <c r="A35" s="64" t="s">
        <v>231</v>
      </c>
      <c r="B35" s="65"/>
      <c r="C35" s="65" t="s">
        <v>64</v>
      </c>
      <c r="D35" s="66">
        <v>162.78310963886025</v>
      </c>
      <c r="E35" s="68"/>
      <c r="F35" s="100" t="s">
        <v>1125</v>
      </c>
      <c r="G35" s="65"/>
      <c r="H35" s="69" t="s">
        <v>231</v>
      </c>
      <c r="I35" s="70"/>
      <c r="J35" s="70"/>
      <c r="K35" s="69" t="s">
        <v>3592</v>
      </c>
      <c r="L35" s="73">
        <v>1</v>
      </c>
      <c r="M35" s="74">
        <v>5546.66796875</v>
      </c>
      <c r="N35" s="74">
        <v>8210.943359375</v>
      </c>
      <c r="O35" s="75"/>
      <c r="P35" s="76"/>
      <c r="Q35" s="76"/>
      <c r="R35" s="86"/>
      <c r="S35" s="48">
        <v>0</v>
      </c>
      <c r="T35" s="48">
        <v>3</v>
      </c>
      <c r="U35" s="49">
        <v>0</v>
      </c>
      <c r="V35" s="49">
        <v>0.076923</v>
      </c>
      <c r="W35" s="49">
        <v>0</v>
      </c>
      <c r="X35" s="49">
        <v>0.899173</v>
      </c>
      <c r="Y35" s="49">
        <v>0.8333333333333334</v>
      </c>
      <c r="Z35" s="49">
        <v>0</v>
      </c>
      <c r="AA35" s="71">
        <v>35</v>
      </c>
      <c r="AB35" s="71"/>
      <c r="AC35" s="72"/>
      <c r="AD35" s="78" t="s">
        <v>2053</v>
      </c>
      <c r="AE35" s="78">
        <v>726</v>
      </c>
      <c r="AF35" s="78">
        <v>907</v>
      </c>
      <c r="AG35" s="78">
        <v>10906</v>
      </c>
      <c r="AH35" s="78">
        <v>17104</v>
      </c>
      <c r="AI35" s="78"/>
      <c r="AJ35" s="78" t="s">
        <v>2332</v>
      </c>
      <c r="AK35" s="78" t="s">
        <v>2589</v>
      </c>
      <c r="AL35" s="78"/>
      <c r="AM35" s="78"/>
      <c r="AN35" s="80">
        <v>41429.83744212963</v>
      </c>
      <c r="AO35" s="83" t="s">
        <v>2934</v>
      </c>
      <c r="AP35" s="78" t="b">
        <v>0</v>
      </c>
      <c r="AQ35" s="78" t="b">
        <v>0</v>
      </c>
      <c r="AR35" s="78" t="b">
        <v>1</v>
      </c>
      <c r="AS35" s="78"/>
      <c r="AT35" s="78">
        <v>79</v>
      </c>
      <c r="AU35" s="83" t="s">
        <v>3148</v>
      </c>
      <c r="AV35" s="78" t="b">
        <v>0</v>
      </c>
      <c r="AW35" s="78" t="s">
        <v>3276</v>
      </c>
      <c r="AX35" s="83" t="s">
        <v>3309</v>
      </c>
      <c r="AY35" s="78" t="s">
        <v>66</v>
      </c>
      <c r="AZ35" s="78" t="str">
        <f>REPLACE(INDEX(GroupVertices[Group],MATCH(Vertices[[#This Row],[Vertex]],GroupVertices[Vertex],0)),1,1,"")</f>
        <v>7</v>
      </c>
      <c r="BA35" s="48"/>
      <c r="BB35" s="48"/>
      <c r="BC35" s="48"/>
      <c r="BD35" s="48"/>
      <c r="BE35" s="48"/>
      <c r="BF35" s="48"/>
      <c r="BG35" s="116" t="s">
        <v>4546</v>
      </c>
      <c r="BH35" s="116" t="s">
        <v>4546</v>
      </c>
      <c r="BI35" s="116" t="s">
        <v>4705</v>
      </c>
      <c r="BJ35" s="116" t="s">
        <v>4705</v>
      </c>
      <c r="BK35" s="116">
        <v>0</v>
      </c>
      <c r="BL35" s="120">
        <v>0</v>
      </c>
      <c r="BM35" s="116">
        <v>0</v>
      </c>
      <c r="BN35" s="120">
        <v>0</v>
      </c>
      <c r="BO35" s="116">
        <v>0</v>
      </c>
      <c r="BP35" s="120">
        <v>0</v>
      </c>
      <c r="BQ35" s="116">
        <v>19</v>
      </c>
      <c r="BR35" s="120">
        <v>100</v>
      </c>
      <c r="BS35" s="116">
        <v>19</v>
      </c>
      <c r="BT35" s="2"/>
      <c r="BU35" s="3"/>
      <c r="BV35" s="3"/>
      <c r="BW35" s="3"/>
      <c r="BX35" s="3"/>
    </row>
    <row r="36" spans="1:76" ht="15">
      <c r="A36" s="64" t="s">
        <v>345</v>
      </c>
      <c r="B36" s="65"/>
      <c r="C36" s="65" t="s">
        <v>64</v>
      </c>
      <c r="D36" s="66">
        <v>163.39834826121347</v>
      </c>
      <c r="E36" s="68"/>
      <c r="F36" s="100" t="s">
        <v>1221</v>
      </c>
      <c r="G36" s="65"/>
      <c r="H36" s="69" t="s">
        <v>345</v>
      </c>
      <c r="I36" s="70"/>
      <c r="J36" s="70"/>
      <c r="K36" s="69" t="s">
        <v>3593</v>
      </c>
      <c r="L36" s="73">
        <v>4.549051568399026</v>
      </c>
      <c r="M36" s="74">
        <v>5119.11962890625</v>
      </c>
      <c r="N36" s="74">
        <v>8833.5966796875</v>
      </c>
      <c r="O36" s="75"/>
      <c r="P36" s="76"/>
      <c r="Q36" s="76"/>
      <c r="R36" s="86"/>
      <c r="S36" s="48">
        <v>5</v>
      </c>
      <c r="T36" s="48">
        <v>2</v>
      </c>
      <c r="U36" s="49">
        <v>3.666667</v>
      </c>
      <c r="V36" s="49">
        <v>0.090909</v>
      </c>
      <c r="W36" s="49">
        <v>0</v>
      </c>
      <c r="X36" s="49">
        <v>1.440962</v>
      </c>
      <c r="Y36" s="49">
        <v>0.35</v>
      </c>
      <c r="Z36" s="49">
        <v>0.4</v>
      </c>
      <c r="AA36" s="71">
        <v>36</v>
      </c>
      <c r="AB36" s="71"/>
      <c r="AC36" s="72"/>
      <c r="AD36" s="78" t="s">
        <v>2054</v>
      </c>
      <c r="AE36" s="78">
        <v>475</v>
      </c>
      <c r="AF36" s="78">
        <v>1618</v>
      </c>
      <c r="AG36" s="78">
        <v>847</v>
      </c>
      <c r="AH36" s="78">
        <v>335</v>
      </c>
      <c r="AI36" s="78"/>
      <c r="AJ36" s="78" t="s">
        <v>2333</v>
      </c>
      <c r="AK36" s="78" t="s">
        <v>2576</v>
      </c>
      <c r="AL36" s="83" t="s">
        <v>2739</v>
      </c>
      <c r="AM36" s="78"/>
      <c r="AN36" s="80">
        <v>41554.614386574074</v>
      </c>
      <c r="AO36" s="83" t="s">
        <v>2935</v>
      </c>
      <c r="AP36" s="78" t="b">
        <v>0</v>
      </c>
      <c r="AQ36" s="78" t="b">
        <v>0</v>
      </c>
      <c r="AR36" s="78" t="b">
        <v>0</v>
      </c>
      <c r="AS36" s="78"/>
      <c r="AT36" s="78">
        <v>42</v>
      </c>
      <c r="AU36" s="83" t="s">
        <v>3148</v>
      </c>
      <c r="AV36" s="78" t="b">
        <v>0</v>
      </c>
      <c r="AW36" s="78" t="s">
        <v>3276</v>
      </c>
      <c r="AX36" s="83" t="s">
        <v>3310</v>
      </c>
      <c r="AY36" s="78" t="s">
        <v>66</v>
      </c>
      <c r="AZ36" s="78" t="str">
        <f>REPLACE(INDEX(GroupVertices[Group],MATCH(Vertices[[#This Row],[Vertex]],GroupVertices[Vertex],0)),1,1,"")</f>
        <v>7</v>
      </c>
      <c r="BA36" s="48" t="s">
        <v>808</v>
      </c>
      <c r="BB36" s="48" t="s">
        <v>808</v>
      </c>
      <c r="BC36" s="48" t="s">
        <v>877</v>
      </c>
      <c r="BD36" s="48" t="s">
        <v>877</v>
      </c>
      <c r="BE36" s="48" t="s">
        <v>893</v>
      </c>
      <c r="BF36" s="48" t="s">
        <v>893</v>
      </c>
      <c r="BG36" s="116" t="s">
        <v>4547</v>
      </c>
      <c r="BH36" s="116" t="s">
        <v>4658</v>
      </c>
      <c r="BI36" s="116" t="s">
        <v>4706</v>
      </c>
      <c r="BJ36" s="116" t="s">
        <v>4813</v>
      </c>
      <c r="BK36" s="116">
        <v>5</v>
      </c>
      <c r="BL36" s="120">
        <v>6.578947368421052</v>
      </c>
      <c r="BM36" s="116">
        <v>0</v>
      </c>
      <c r="BN36" s="120">
        <v>0</v>
      </c>
      <c r="BO36" s="116">
        <v>0</v>
      </c>
      <c r="BP36" s="120">
        <v>0</v>
      </c>
      <c r="BQ36" s="116">
        <v>71</v>
      </c>
      <c r="BR36" s="120">
        <v>93.42105263157895</v>
      </c>
      <c r="BS36" s="116">
        <v>76</v>
      </c>
      <c r="BT36" s="2"/>
      <c r="BU36" s="3"/>
      <c r="BV36" s="3"/>
      <c r="BW36" s="3"/>
      <c r="BX36" s="3"/>
    </row>
    <row r="37" spans="1:76" ht="15">
      <c r="A37" s="64" t="s">
        <v>407</v>
      </c>
      <c r="B37" s="65"/>
      <c r="C37" s="65" t="s">
        <v>64</v>
      </c>
      <c r="D37" s="66">
        <v>163.78081727820378</v>
      </c>
      <c r="E37" s="68"/>
      <c r="F37" s="100" t="s">
        <v>1272</v>
      </c>
      <c r="G37" s="65"/>
      <c r="H37" s="69" t="s">
        <v>407</v>
      </c>
      <c r="I37" s="70"/>
      <c r="J37" s="70"/>
      <c r="K37" s="69" t="s">
        <v>3594</v>
      </c>
      <c r="L37" s="73">
        <v>1.6452823673242958</v>
      </c>
      <c r="M37" s="74">
        <v>5129.90234375</v>
      </c>
      <c r="N37" s="74">
        <v>8305.826171875</v>
      </c>
      <c r="O37" s="75"/>
      <c r="P37" s="76"/>
      <c r="Q37" s="76"/>
      <c r="R37" s="86"/>
      <c r="S37" s="48">
        <v>3</v>
      </c>
      <c r="T37" s="48">
        <v>2</v>
      </c>
      <c r="U37" s="49">
        <v>0.666667</v>
      </c>
      <c r="V37" s="49">
        <v>0.083333</v>
      </c>
      <c r="W37" s="49">
        <v>0</v>
      </c>
      <c r="X37" s="49">
        <v>1.161818</v>
      </c>
      <c r="Y37" s="49">
        <v>0.5</v>
      </c>
      <c r="Z37" s="49">
        <v>0.25</v>
      </c>
      <c r="AA37" s="71">
        <v>37</v>
      </c>
      <c r="AB37" s="71"/>
      <c r="AC37" s="72"/>
      <c r="AD37" s="78" t="s">
        <v>2055</v>
      </c>
      <c r="AE37" s="78">
        <v>804</v>
      </c>
      <c r="AF37" s="78">
        <v>2060</v>
      </c>
      <c r="AG37" s="78">
        <v>3881</v>
      </c>
      <c r="AH37" s="78">
        <v>2523</v>
      </c>
      <c r="AI37" s="78"/>
      <c r="AJ37" s="78" t="s">
        <v>2334</v>
      </c>
      <c r="AK37" s="78" t="s">
        <v>2578</v>
      </c>
      <c r="AL37" s="83" t="s">
        <v>2740</v>
      </c>
      <c r="AM37" s="78"/>
      <c r="AN37" s="80">
        <v>41704.953668981485</v>
      </c>
      <c r="AO37" s="83" t="s">
        <v>2936</v>
      </c>
      <c r="AP37" s="78" t="b">
        <v>0</v>
      </c>
      <c r="AQ37" s="78" t="b">
        <v>0</v>
      </c>
      <c r="AR37" s="78" t="b">
        <v>1</v>
      </c>
      <c r="AS37" s="78"/>
      <c r="AT37" s="78">
        <v>71</v>
      </c>
      <c r="AU37" s="83" t="s">
        <v>3148</v>
      </c>
      <c r="AV37" s="78" t="b">
        <v>0</v>
      </c>
      <c r="AW37" s="78" t="s">
        <v>3276</v>
      </c>
      <c r="AX37" s="83" t="s">
        <v>3311</v>
      </c>
      <c r="AY37" s="78" t="s">
        <v>66</v>
      </c>
      <c r="AZ37" s="78" t="str">
        <f>REPLACE(INDEX(GroupVertices[Group],MATCH(Vertices[[#This Row],[Vertex]],GroupVertices[Vertex],0)),1,1,"")</f>
        <v>7</v>
      </c>
      <c r="BA37" s="48" t="s">
        <v>808</v>
      </c>
      <c r="BB37" s="48" t="s">
        <v>808</v>
      </c>
      <c r="BC37" s="48" t="s">
        <v>877</v>
      </c>
      <c r="BD37" s="48" t="s">
        <v>877</v>
      </c>
      <c r="BE37" s="48" t="s">
        <v>893</v>
      </c>
      <c r="BF37" s="48" t="s">
        <v>893</v>
      </c>
      <c r="BG37" s="116" t="s">
        <v>4548</v>
      </c>
      <c r="BH37" s="116" t="s">
        <v>4548</v>
      </c>
      <c r="BI37" s="116" t="s">
        <v>4707</v>
      </c>
      <c r="BJ37" s="116" t="s">
        <v>4707</v>
      </c>
      <c r="BK37" s="116">
        <v>1</v>
      </c>
      <c r="BL37" s="120">
        <v>2.857142857142857</v>
      </c>
      <c r="BM37" s="116">
        <v>0</v>
      </c>
      <c r="BN37" s="120">
        <v>0</v>
      </c>
      <c r="BO37" s="116">
        <v>0</v>
      </c>
      <c r="BP37" s="120">
        <v>0</v>
      </c>
      <c r="BQ37" s="116">
        <v>34</v>
      </c>
      <c r="BR37" s="120">
        <v>97.14285714285714</v>
      </c>
      <c r="BS37" s="116">
        <v>35</v>
      </c>
      <c r="BT37" s="2"/>
      <c r="BU37" s="3"/>
      <c r="BV37" s="3"/>
      <c r="BW37" s="3"/>
      <c r="BX37" s="3"/>
    </row>
    <row r="38" spans="1:76" ht="15">
      <c r="A38" s="64" t="s">
        <v>232</v>
      </c>
      <c r="B38" s="65"/>
      <c r="C38" s="65" t="s">
        <v>64</v>
      </c>
      <c r="D38" s="66">
        <v>162.2094061133748</v>
      </c>
      <c r="E38" s="68"/>
      <c r="F38" s="100" t="s">
        <v>3183</v>
      </c>
      <c r="G38" s="65"/>
      <c r="H38" s="69" t="s">
        <v>232</v>
      </c>
      <c r="I38" s="70"/>
      <c r="J38" s="70"/>
      <c r="K38" s="69" t="s">
        <v>3595</v>
      </c>
      <c r="L38" s="73">
        <v>1</v>
      </c>
      <c r="M38" s="74">
        <v>3036.08349609375</v>
      </c>
      <c r="N38" s="74">
        <v>7192.22216796875</v>
      </c>
      <c r="O38" s="75"/>
      <c r="P38" s="76"/>
      <c r="Q38" s="76"/>
      <c r="R38" s="86"/>
      <c r="S38" s="48">
        <v>1</v>
      </c>
      <c r="T38" s="48">
        <v>1</v>
      </c>
      <c r="U38" s="49">
        <v>0</v>
      </c>
      <c r="V38" s="49">
        <v>0</v>
      </c>
      <c r="W38" s="49">
        <v>0</v>
      </c>
      <c r="X38" s="49">
        <v>0.999998</v>
      </c>
      <c r="Y38" s="49">
        <v>0</v>
      </c>
      <c r="Z38" s="49" t="s">
        <v>3948</v>
      </c>
      <c r="AA38" s="71">
        <v>38</v>
      </c>
      <c r="AB38" s="71"/>
      <c r="AC38" s="72"/>
      <c r="AD38" s="78" t="s">
        <v>2056</v>
      </c>
      <c r="AE38" s="78">
        <v>154</v>
      </c>
      <c r="AF38" s="78">
        <v>244</v>
      </c>
      <c r="AG38" s="78">
        <v>1228</v>
      </c>
      <c r="AH38" s="78">
        <v>51</v>
      </c>
      <c r="AI38" s="78"/>
      <c r="AJ38" s="78" t="s">
        <v>2335</v>
      </c>
      <c r="AK38" s="78" t="s">
        <v>2590</v>
      </c>
      <c r="AL38" s="83" t="s">
        <v>2741</v>
      </c>
      <c r="AM38" s="78"/>
      <c r="AN38" s="80">
        <v>41646.71402777778</v>
      </c>
      <c r="AO38" s="83" t="s">
        <v>2937</v>
      </c>
      <c r="AP38" s="78" t="b">
        <v>0</v>
      </c>
      <c r="AQ38" s="78" t="b">
        <v>0</v>
      </c>
      <c r="AR38" s="78" t="b">
        <v>1</v>
      </c>
      <c r="AS38" s="78"/>
      <c r="AT38" s="78">
        <v>8</v>
      </c>
      <c r="AU38" s="83" t="s">
        <v>3148</v>
      </c>
      <c r="AV38" s="78" t="b">
        <v>0</v>
      </c>
      <c r="AW38" s="78" t="s">
        <v>3276</v>
      </c>
      <c r="AX38" s="83" t="s">
        <v>3312</v>
      </c>
      <c r="AY38" s="78" t="s">
        <v>66</v>
      </c>
      <c r="AZ38" s="78" t="str">
        <f>REPLACE(INDEX(GroupVertices[Group],MATCH(Vertices[[#This Row],[Vertex]],GroupVertices[Vertex],0)),1,1,"")</f>
        <v>3</v>
      </c>
      <c r="BA38" s="48" t="s">
        <v>739</v>
      </c>
      <c r="BB38" s="48" t="s">
        <v>739</v>
      </c>
      <c r="BC38" s="48" t="s">
        <v>832</v>
      </c>
      <c r="BD38" s="48" t="s">
        <v>832</v>
      </c>
      <c r="BE38" s="48" t="s">
        <v>897</v>
      </c>
      <c r="BF38" s="48" t="s">
        <v>897</v>
      </c>
      <c r="BG38" s="116" t="s">
        <v>4549</v>
      </c>
      <c r="BH38" s="116" t="s">
        <v>4549</v>
      </c>
      <c r="BI38" s="116" t="s">
        <v>4708</v>
      </c>
      <c r="BJ38" s="116" t="s">
        <v>4708</v>
      </c>
      <c r="BK38" s="116">
        <v>2</v>
      </c>
      <c r="BL38" s="120">
        <v>10</v>
      </c>
      <c r="BM38" s="116">
        <v>0</v>
      </c>
      <c r="BN38" s="120">
        <v>0</v>
      </c>
      <c r="BO38" s="116">
        <v>0</v>
      </c>
      <c r="BP38" s="120">
        <v>0</v>
      </c>
      <c r="BQ38" s="116">
        <v>18</v>
      </c>
      <c r="BR38" s="120">
        <v>90</v>
      </c>
      <c r="BS38" s="116">
        <v>20</v>
      </c>
      <c r="BT38" s="2"/>
      <c r="BU38" s="3"/>
      <c r="BV38" s="3"/>
      <c r="BW38" s="3"/>
      <c r="BX38" s="3"/>
    </row>
    <row r="39" spans="1:76" ht="15">
      <c r="A39" s="64" t="s">
        <v>233</v>
      </c>
      <c r="B39" s="65"/>
      <c r="C39" s="65" t="s">
        <v>64</v>
      </c>
      <c r="D39" s="66">
        <v>162.74417048554676</v>
      </c>
      <c r="E39" s="68"/>
      <c r="F39" s="100" t="s">
        <v>1126</v>
      </c>
      <c r="G39" s="65"/>
      <c r="H39" s="69" t="s">
        <v>233</v>
      </c>
      <c r="I39" s="70"/>
      <c r="J39" s="70"/>
      <c r="K39" s="69" t="s">
        <v>3596</v>
      </c>
      <c r="L39" s="73">
        <v>2.9358461340498208</v>
      </c>
      <c r="M39" s="74">
        <v>7301.0888671875</v>
      </c>
      <c r="N39" s="74">
        <v>5640.6123046875</v>
      </c>
      <c r="O39" s="75"/>
      <c r="P39" s="76"/>
      <c r="Q39" s="76"/>
      <c r="R39" s="86"/>
      <c r="S39" s="48">
        <v>1</v>
      </c>
      <c r="T39" s="48">
        <v>2</v>
      </c>
      <c r="U39" s="49">
        <v>2</v>
      </c>
      <c r="V39" s="49">
        <v>0.5</v>
      </c>
      <c r="W39" s="49">
        <v>0</v>
      </c>
      <c r="X39" s="49">
        <v>1.459457</v>
      </c>
      <c r="Y39" s="49">
        <v>0</v>
      </c>
      <c r="Z39" s="49">
        <v>0.5</v>
      </c>
      <c r="AA39" s="71">
        <v>39</v>
      </c>
      <c r="AB39" s="71"/>
      <c r="AC39" s="72"/>
      <c r="AD39" s="78" t="s">
        <v>2057</v>
      </c>
      <c r="AE39" s="78">
        <v>2587</v>
      </c>
      <c r="AF39" s="78">
        <v>862</v>
      </c>
      <c r="AG39" s="78">
        <v>821</v>
      </c>
      <c r="AH39" s="78">
        <v>1730</v>
      </c>
      <c r="AI39" s="78"/>
      <c r="AJ39" s="78" t="s">
        <v>2336</v>
      </c>
      <c r="AK39" s="78" t="s">
        <v>2591</v>
      </c>
      <c r="AL39" s="83" t="s">
        <v>2742</v>
      </c>
      <c r="AM39" s="78"/>
      <c r="AN39" s="80">
        <v>42273.67403935185</v>
      </c>
      <c r="AO39" s="83" t="s">
        <v>2938</v>
      </c>
      <c r="AP39" s="78" t="b">
        <v>0</v>
      </c>
      <c r="AQ39" s="78" t="b">
        <v>0</v>
      </c>
      <c r="AR39" s="78" t="b">
        <v>0</v>
      </c>
      <c r="AS39" s="78"/>
      <c r="AT39" s="78">
        <v>48</v>
      </c>
      <c r="AU39" s="83" t="s">
        <v>3148</v>
      </c>
      <c r="AV39" s="78" t="b">
        <v>0</v>
      </c>
      <c r="AW39" s="78" t="s">
        <v>3276</v>
      </c>
      <c r="AX39" s="83" t="s">
        <v>3313</v>
      </c>
      <c r="AY39" s="78" t="s">
        <v>66</v>
      </c>
      <c r="AZ39" s="78" t="str">
        <f>REPLACE(INDEX(GroupVertices[Group],MATCH(Vertices[[#This Row],[Vertex]],GroupVertices[Vertex],0)),1,1,"")</f>
        <v>30</v>
      </c>
      <c r="BA39" s="48" t="s">
        <v>3983</v>
      </c>
      <c r="BB39" s="48" t="s">
        <v>3983</v>
      </c>
      <c r="BC39" s="48" t="s">
        <v>4006</v>
      </c>
      <c r="BD39" s="48" t="s">
        <v>4006</v>
      </c>
      <c r="BE39" s="48" t="s">
        <v>898</v>
      </c>
      <c r="BF39" s="48" t="s">
        <v>898</v>
      </c>
      <c r="BG39" s="116" t="s">
        <v>4189</v>
      </c>
      <c r="BH39" s="116" t="s">
        <v>4189</v>
      </c>
      <c r="BI39" s="116" t="s">
        <v>4709</v>
      </c>
      <c r="BJ39" s="116" t="s">
        <v>4709</v>
      </c>
      <c r="BK39" s="116">
        <v>0</v>
      </c>
      <c r="BL39" s="120">
        <v>0</v>
      </c>
      <c r="BM39" s="116">
        <v>0</v>
      </c>
      <c r="BN39" s="120">
        <v>0</v>
      </c>
      <c r="BO39" s="116">
        <v>0</v>
      </c>
      <c r="BP39" s="120">
        <v>0</v>
      </c>
      <c r="BQ39" s="116">
        <v>20</v>
      </c>
      <c r="BR39" s="120">
        <v>100</v>
      </c>
      <c r="BS39" s="116">
        <v>20</v>
      </c>
      <c r="BT39" s="2"/>
      <c r="BU39" s="3"/>
      <c r="BV39" s="3"/>
      <c r="BW39" s="3"/>
      <c r="BX39" s="3"/>
    </row>
    <row r="40" spans="1:76" ht="15">
      <c r="A40" s="64" t="s">
        <v>431</v>
      </c>
      <c r="B40" s="65"/>
      <c r="C40" s="65" t="s">
        <v>64</v>
      </c>
      <c r="D40" s="66">
        <v>162.34179923464066</v>
      </c>
      <c r="E40" s="68"/>
      <c r="F40" s="100" t="s">
        <v>3184</v>
      </c>
      <c r="G40" s="65"/>
      <c r="H40" s="69" t="s">
        <v>431</v>
      </c>
      <c r="I40" s="70"/>
      <c r="J40" s="70"/>
      <c r="K40" s="69" t="s">
        <v>3597</v>
      </c>
      <c r="L40" s="73">
        <v>1</v>
      </c>
      <c r="M40" s="74">
        <v>7301.0888671875</v>
      </c>
      <c r="N40" s="74">
        <v>6169.97119140625</v>
      </c>
      <c r="O40" s="75"/>
      <c r="P40" s="76"/>
      <c r="Q40" s="76"/>
      <c r="R40" s="86"/>
      <c r="S40" s="48">
        <v>1</v>
      </c>
      <c r="T40" s="48">
        <v>0</v>
      </c>
      <c r="U40" s="49">
        <v>0</v>
      </c>
      <c r="V40" s="49">
        <v>0.333333</v>
      </c>
      <c r="W40" s="49">
        <v>0</v>
      </c>
      <c r="X40" s="49">
        <v>0.770269</v>
      </c>
      <c r="Y40" s="49">
        <v>0</v>
      </c>
      <c r="Z40" s="49">
        <v>0</v>
      </c>
      <c r="AA40" s="71">
        <v>40</v>
      </c>
      <c r="AB40" s="71"/>
      <c r="AC40" s="72"/>
      <c r="AD40" s="78" t="s">
        <v>2058</v>
      </c>
      <c r="AE40" s="78">
        <v>118</v>
      </c>
      <c r="AF40" s="78">
        <v>397</v>
      </c>
      <c r="AG40" s="78">
        <v>611</v>
      </c>
      <c r="AH40" s="78">
        <v>135</v>
      </c>
      <c r="AI40" s="78"/>
      <c r="AJ40" s="78" t="s">
        <v>2337</v>
      </c>
      <c r="AK40" s="78" t="s">
        <v>2592</v>
      </c>
      <c r="AL40" s="83" t="s">
        <v>2743</v>
      </c>
      <c r="AM40" s="78"/>
      <c r="AN40" s="80">
        <v>41213.62509259259</v>
      </c>
      <c r="AO40" s="83" t="s">
        <v>2939</v>
      </c>
      <c r="AP40" s="78" t="b">
        <v>0</v>
      </c>
      <c r="AQ40" s="78" t="b">
        <v>0</v>
      </c>
      <c r="AR40" s="78" t="b">
        <v>1</v>
      </c>
      <c r="AS40" s="78" t="s">
        <v>1948</v>
      </c>
      <c r="AT40" s="78">
        <v>9</v>
      </c>
      <c r="AU40" s="83" t="s">
        <v>3148</v>
      </c>
      <c r="AV40" s="78" t="b">
        <v>0</v>
      </c>
      <c r="AW40" s="78" t="s">
        <v>3276</v>
      </c>
      <c r="AX40" s="83" t="s">
        <v>3314</v>
      </c>
      <c r="AY40" s="78" t="s">
        <v>65</v>
      </c>
      <c r="AZ40" s="78" t="str">
        <f>REPLACE(INDEX(GroupVertices[Group],MATCH(Vertices[[#This Row],[Vertex]],GroupVertices[Vertex],0)),1,1,"")</f>
        <v>30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234</v>
      </c>
      <c r="B41" s="65"/>
      <c r="C41" s="65" t="s">
        <v>64</v>
      </c>
      <c r="D41" s="66">
        <v>164.65565025598028</v>
      </c>
      <c r="E41" s="68"/>
      <c r="F41" s="100" t="s">
        <v>1127</v>
      </c>
      <c r="G41" s="65"/>
      <c r="H41" s="69" t="s">
        <v>234</v>
      </c>
      <c r="I41" s="70"/>
      <c r="J41" s="70"/>
      <c r="K41" s="69" t="s">
        <v>3598</v>
      </c>
      <c r="L41" s="73">
        <v>1</v>
      </c>
      <c r="M41" s="74">
        <v>7557.7236328125</v>
      </c>
      <c r="N41" s="74">
        <v>6169.97119140625</v>
      </c>
      <c r="O41" s="75"/>
      <c r="P41" s="76"/>
      <c r="Q41" s="76"/>
      <c r="R41" s="86"/>
      <c r="S41" s="48">
        <v>1</v>
      </c>
      <c r="T41" s="48">
        <v>1</v>
      </c>
      <c r="U41" s="49">
        <v>0</v>
      </c>
      <c r="V41" s="49">
        <v>0.333333</v>
      </c>
      <c r="W41" s="49">
        <v>0</v>
      </c>
      <c r="X41" s="49">
        <v>0.770269</v>
      </c>
      <c r="Y41" s="49">
        <v>0</v>
      </c>
      <c r="Z41" s="49">
        <v>1</v>
      </c>
      <c r="AA41" s="71">
        <v>41</v>
      </c>
      <c r="AB41" s="71"/>
      <c r="AC41" s="72"/>
      <c r="AD41" s="78" t="s">
        <v>2059</v>
      </c>
      <c r="AE41" s="78">
        <v>140</v>
      </c>
      <c r="AF41" s="78">
        <v>3071</v>
      </c>
      <c r="AG41" s="78">
        <v>3089</v>
      </c>
      <c r="AH41" s="78">
        <v>167</v>
      </c>
      <c r="AI41" s="78"/>
      <c r="AJ41" s="78" t="s">
        <v>2338</v>
      </c>
      <c r="AK41" s="78" t="s">
        <v>2593</v>
      </c>
      <c r="AL41" s="83" t="s">
        <v>2744</v>
      </c>
      <c r="AM41" s="78"/>
      <c r="AN41" s="80">
        <v>41399.54079861111</v>
      </c>
      <c r="AO41" s="83" t="s">
        <v>2940</v>
      </c>
      <c r="AP41" s="78" t="b">
        <v>0</v>
      </c>
      <c r="AQ41" s="78" t="b">
        <v>0</v>
      </c>
      <c r="AR41" s="78" t="b">
        <v>0</v>
      </c>
      <c r="AS41" s="78"/>
      <c r="AT41" s="78">
        <v>66</v>
      </c>
      <c r="AU41" s="83" t="s">
        <v>3148</v>
      </c>
      <c r="AV41" s="78" t="b">
        <v>0</v>
      </c>
      <c r="AW41" s="78" t="s">
        <v>3276</v>
      </c>
      <c r="AX41" s="83" t="s">
        <v>3315</v>
      </c>
      <c r="AY41" s="78" t="s">
        <v>66</v>
      </c>
      <c r="AZ41" s="78" t="str">
        <f>REPLACE(INDEX(GroupVertices[Group],MATCH(Vertices[[#This Row],[Vertex]],GroupVertices[Vertex],0)),1,1,"")</f>
        <v>30</v>
      </c>
      <c r="BA41" s="48"/>
      <c r="BB41" s="48"/>
      <c r="BC41" s="48"/>
      <c r="BD41" s="48"/>
      <c r="BE41" s="48" t="s">
        <v>893</v>
      </c>
      <c r="BF41" s="48" t="s">
        <v>893</v>
      </c>
      <c r="BG41" s="116" t="s">
        <v>4550</v>
      </c>
      <c r="BH41" s="116" t="s">
        <v>4550</v>
      </c>
      <c r="BI41" s="116" t="s">
        <v>4710</v>
      </c>
      <c r="BJ41" s="116" t="s">
        <v>4710</v>
      </c>
      <c r="BK41" s="116">
        <v>0</v>
      </c>
      <c r="BL41" s="120">
        <v>0</v>
      </c>
      <c r="BM41" s="116">
        <v>0</v>
      </c>
      <c r="BN41" s="120">
        <v>0</v>
      </c>
      <c r="BO41" s="116">
        <v>0</v>
      </c>
      <c r="BP41" s="120">
        <v>0</v>
      </c>
      <c r="BQ41" s="116">
        <v>19</v>
      </c>
      <c r="BR41" s="120">
        <v>100</v>
      </c>
      <c r="BS41" s="116">
        <v>19</v>
      </c>
      <c r="BT41" s="2"/>
      <c r="BU41" s="3"/>
      <c r="BV41" s="3"/>
      <c r="BW41" s="3"/>
      <c r="BX41" s="3"/>
    </row>
    <row r="42" spans="1:76" ht="15">
      <c r="A42" s="64" t="s">
        <v>235</v>
      </c>
      <c r="B42" s="65"/>
      <c r="C42" s="65" t="s">
        <v>64</v>
      </c>
      <c r="D42" s="66">
        <v>162.38160370247223</v>
      </c>
      <c r="E42" s="68"/>
      <c r="F42" s="100" t="s">
        <v>3185</v>
      </c>
      <c r="G42" s="65"/>
      <c r="H42" s="69" t="s">
        <v>235</v>
      </c>
      <c r="I42" s="70"/>
      <c r="J42" s="70"/>
      <c r="K42" s="69" t="s">
        <v>3599</v>
      </c>
      <c r="L42" s="73">
        <v>1</v>
      </c>
      <c r="M42" s="74">
        <v>7513.86865234375</v>
      </c>
      <c r="N42" s="74">
        <v>2782.07470703125</v>
      </c>
      <c r="O42" s="75"/>
      <c r="P42" s="76"/>
      <c r="Q42" s="76"/>
      <c r="R42" s="86"/>
      <c r="S42" s="48">
        <v>2</v>
      </c>
      <c r="T42" s="48">
        <v>1</v>
      </c>
      <c r="U42" s="49">
        <v>0</v>
      </c>
      <c r="V42" s="49">
        <v>1</v>
      </c>
      <c r="W42" s="49">
        <v>0</v>
      </c>
      <c r="X42" s="49">
        <v>1.298243</v>
      </c>
      <c r="Y42" s="49">
        <v>0</v>
      </c>
      <c r="Z42" s="49">
        <v>0</v>
      </c>
      <c r="AA42" s="71">
        <v>42</v>
      </c>
      <c r="AB42" s="71"/>
      <c r="AC42" s="72"/>
      <c r="AD42" s="78" t="s">
        <v>2060</v>
      </c>
      <c r="AE42" s="78">
        <v>4165</v>
      </c>
      <c r="AF42" s="78">
        <v>443</v>
      </c>
      <c r="AG42" s="78">
        <v>2260</v>
      </c>
      <c r="AH42" s="78">
        <v>527</v>
      </c>
      <c r="AI42" s="78"/>
      <c r="AJ42" s="78" t="s">
        <v>2339</v>
      </c>
      <c r="AK42" s="78" t="s">
        <v>2567</v>
      </c>
      <c r="AL42" s="83" t="s">
        <v>2745</v>
      </c>
      <c r="AM42" s="78"/>
      <c r="AN42" s="80">
        <v>40107.60302083333</v>
      </c>
      <c r="AO42" s="83" t="s">
        <v>2941</v>
      </c>
      <c r="AP42" s="78" t="b">
        <v>0</v>
      </c>
      <c r="AQ42" s="78" t="b">
        <v>0</v>
      </c>
      <c r="AR42" s="78" t="b">
        <v>1</v>
      </c>
      <c r="AS42" s="78"/>
      <c r="AT42" s="78">
        <v>4</v>
      </c>
      <c r="AU42" s="83" t="s">
        <v>3148</v>
      </c>
      <c r="AV42" s="78" t="b">
        <v>0</v>
      </c>
      <c r="AW42" s="78" t="s">
        <v>3276</v>
      </c>
      <c r="AX42" s="83" t="s">
        <v>3316</v>
      </c>
      <c r="AY42" s="78" t="s">
        <v>66</v>
      </c>
      <c r="AZ42" s="78" t="str">
        <f>REPLACE(INDEX(GroupVertices[Group],MATCH(Vertices[[#This Row],[Vertex]],GroupVertices[Vertex],0)),1,1,"")</f>
        <v>47</v>
      </c>
      <c r="BA42" s="48" t="s">
        <v>733</v>
      </c>
      <c r="BB42" s="48" t="s">
        <v>733</v>
      </c>
      <c r="BC42" s="48" t="s">
        <v>826</v>
      </c>
      <c r="BD42" s="48" t="s">
        <v>826</v>
      </c>
      <c r="BE42" s="48" t="s">
        <v>886</v>
      </c>
      <c r="BF42" s="48" t="s">
        <v>886</v>
      </c>
      <c r="BG42" s="116" t="s">
        <v>4182</v>
      </c>
      <c r="BH42" s="116" t="s">
        <v>4182</v>
      </c>
      <c r="BI42" s="116" t="s">
        <v>4323</v>
      </c>
      <c r="BJ42" s="116" t="s">
        <v>4323</v>
      </c>
      <c r="BK42" s="116">
        <v>0</v>
      </c>
      <c r="BL42" s="120">
        <v>0</v>
      </c>
      <c r="BM42" s="116">
        <v>1</v>
      </c>
      <c r="BN42" s="120">
        <v>2.9411764705882355</v>
      </c>
      <c r="BO42" s="116">
        <v>0</v>
      </c>
      <c r="BP42" s="120">
        <v>0</v>
      </c>
      <c r="BQ42" s="116">
        <v>33</v>
      </c>
      <c r="BR42" s="120">
        <v>97.05882352941177</v>
      </c>
      <c r="BS42" s="116">
        <v>34</v>
      </c>
      <c r="BT42" s="2"/>
      <c r="BU42" s="3"/>
      <c r="BV42" s="3"/>
      <c r="BW42" s="3"/>
      <c r="BX42" s="3"/>
    </row>
    <row r="43" spans="1:76" ht="15">
      <c r="A43" s="64" t="s">
        <v>236</v>
      </c>
      <c r="B43" s="65"/>
      <c r="C43" s="65" t="s">
        <v>64</v>
      </c>
      <c r="D43" s="66">
        <v>162.1471034680732</v>
      </c>
      <c r="E43" s="68"/>
      <c r="F43" s="100" t="s">
        <v>1128</v>
      </c>
      <c r="G43" s="65"/>
      <c r="H43" s="69" t="s">
        <v>236</v>
      </c>
      <c r="I43" s="70"/>
      <c r="J43" s="70"/>
      <c r="K43" s="69" t="s">
        <v>3600</v>
      </c>
      <c r="L43" s="73">
        <v>1</v>
      </c>
      <c r="M43" s="74">
        <v>7513.86865234375</v>
      </c>
      <c r="N43" s="74">
        <v>2464.45947265625</v>
      </c>
      <c r="O43" s="75"/>
      <c r="P43" s="76"/>
      <c r="Q43" s="76"/>
      <c r="R43" s="86"/>
      <c r="S43" s="48">
        <v>0</v>
      </c>
      <c r="T43" s="48">
        <v>1</v>
      </c>
      <c r="U43" s="49">
        <v>0</v>
      </c>
      <c r="V43" s="49">
        <v>1</v>
      </c>
      <c r="W43" s="49">
        <v>0</v>
      </c>
      <c r="X43" s="49">
        <v>0.701753</v>
      </c>
      <c r="Y43" s="49">
        <v>0</v>
      </c>
      <c r="Z43" s="49">
        <v>0</v>
      </c>
      <c r="AA43" s="71">
        <v>43</v>
      </c>
      <c r="AB43" s="71"/>
      <c r="AC43" s="72"/>
      <c r="AD43" s="78" t="s">
        <v>2061</v>
      </c>
      <c r="AE43" s="78">
        <v>134</v>
      </c>
      <c r="AF43" s="78">
        <v>172</v>
      </c>
      <c r="AG43" s="78">
        <v>408</v>
      </c>
      <c r="AH43" s="78">
        <v>177</v>
      </c>
      <c r="AI43" s="78"/>
      <c r="AJ43" s="78" t="s">
        <v>2340</v>
      </c>
      <c r="AK43" s="78" t="s">
        <v>2594</v>
      </c>
      <c r="AL43" s="83" t="s">
        <v>2746</v>
      </c>
      <c r="AM43" s="78"/>
      <c r="AN43" s="80">
        <v>41035.130949074075</v>
      </c>
      <c r="AO43" s="83" t="s">
        <v>2942</v>
      </c>
      <c r="AP43" s="78" t="b">
        <v>1</v>
      </c>
      <c r="AQ43" s="78" t="b">
        <v>0</v>
      </c>
      <c r="AR43" s="78" t="b">
        <v>0</v>
      </c>
      <c r="AS43" s="78"/>
      <c r="AT43" s="78">
        <v>2</v>
      </c>
      <c r="AU43" s="83" t="s">
        <v>3148</v>
      </c>
      <c r="AV43" s="78" t="b">
        <v>0</v>
      </c>
      <c r="AW43" s="78" t="s">
        <v>3276</v>
      </c>
      <c r="AX43" s="83" t="s">
        <v>3317</v>
      </c>
      <c r="AY43" s="78" t="s">
        <v>66</v>
      </c>
      <c r="AZ43" s="78" t="str">
        <f>REPLACE(INDEX(GroupVertices[Group],MATCH(Vertices[[#This Row],[Vertex]],GroupVertices[Vertex],0)),1,1,"")</f>
        <v>47</v>
      </c>
      <c r="BA43" s="48"/>
      <c r="BB43" s="48"/>
      <c r="BC43" s="48"/>
      <c r="BD43" s="48"/>
      <c r="BE43" s="48"/>
      <c r="BF43" s="48"/>
      <c r="BG43" s="116" t="s">
        <v>4551</v>
      </c>
      <c r="BH43" s="116" t="s">
        <v>4551</v>
      </c>
      <c r="BI43" s="116" t="s">
        <v>4711</v>
      </c>
      <c r="BJ43" s="116" t="s">
        <v>4711</v>
      </c>
      <c r="BK43" s="116">
        <v>0</v>
      </c>
      <c r="BL43" s="120">
        <v>0</v>
      </c>
      <c r="BM43" s="116">
        <v>1</v>
      </c>
      <c r="BN43" s="120">
        <v>4.545454545454546</v>
      </c>
      <c r="BO43" s="116">
        <v>0</v>
      </c>
      <c r="BP43" s="120">
        <v>0</v>
      </c>
      <c r="BQ43" s="116">
        <v>21</v>
      </c>
      <c r="BR43" s="120">
        <v>95.45454545454545</v>
      </c>
      <c r="BS43" s="116">
        <v>22</v>
      </c>
      <c r="BT43" s="2"/>
      <c r="BU43" s="3"/>
      <c r="BV43" s="3"/>
      <c r="BW43" s="3"/>
      <c r="BX43" s="3"/>
    </row>
    <row r="44" spans="1:76" ht="15">
      <c r="A44" s="64" t="s">
        <v>237</v>
      </c>
      <c r="B44" s="65"/>
      <c r="C44" s="65" t="s">
        <v>64</v>
      </c>
      <c r="D44" s="66">
        <v>162.22671240373634</v>
      </c>
      <c r="E44" s="68"/>
      <c r="F44" s="100" t="s">
        <v>1129</v>
      </c>
      <c r="G44" s="65"/>
      <c r="H44" s="69" t="s">
        <v>237</v>
      </c>
      <c r="I44" s="70"/>
      <c r="J44" s="70"/>
      <c r="K44" s="69" t="s">
        <v>3601</v>
      </c>
      <c r="L44" s="73">
        <v>1</v>
      </c>
      <c r="M44" s="74">
        <v>6229.98583984375</v>
      </c>
      <c r="N44" s="74">
        <v>8435.640625</v>
      </c>
      <c r="O44" s="75"/>
      <c r="P44" s="76"/>
      <c r="Q44" s="76"/>
      <c r="R44" s="86"/>
      <c r="S44" s="48">
        <v>0</v>
      </c>
      <c r="T44" s="48">
        <v>1</v>
      </c>
      <c r="U44" s="49">
        <v>0</v>
      </c>
      <c r="V44" s="49">
        <v>0.066667</v>
      </c>
      <c r="W44" s="49">
        <v>0</v>
      </c>
      <c r="X44" s="49">
        <v>0.407323</v>
      </c>
      <c r="Y44" s="49">
        <v>0</v>
      </c>
      <c r="Z44" s="49">
        <v>0</v>
      </c>
      <c r="AA44" s="71">
        <v>44</v>
      </c>
      <c r="AB44" s="71"/>
      <c r="AC44" s="72"/>
      <c r="AD44" s="78" t="s">
        <v>2062</v>
      </c>
      <c r="AE44" s="78">
        <v>613</v>
      </c>
      <c r="AF44" s="78">
        <v>264</v>
      </c>
      <c r="AG44" s="78">
        <v>468</v>
      </c>
      <c r="AH44" s="78">
        <v>805</v>
      </c>
      <c r="AI44" s="78"/>
      <c r="AJ44" s="78" t="s">
        <v>2341</v>
      </c>
      <c r="AK44" s="78" t="s">
        <v>2595</v>
      </c>
      <c r="AL44" s="83" t="s">
        <v>2747</v>
      </c>
      <c r="AM44" s="78"/>
      <c r="AN44" s="80">
        <v>41360.70894675926</v>
      </c>
      <c r="AO44" s="78"/>
      <c r="AP44" s="78" t="b">
        <v>0</v>
      </c>
      <c r="AQ44" s="78" t="b">
        <v>0</v>
      </c>
      <c r="AR44" s="78" t="b">
        <v>0</v>
      </c>
      <c r="AS44" s="78"/>
      <c r="AT44" s="78">
        <v>5</v>
      </c>
      <c r="AU44" s="83" t="s">
        <v>3148</v>
      </c>
      <c r="AV44" s="78" t="b">
        <v>0</v>
      </c>
      <c r="AW44" s="78" t="s">
        <v>3276</v>
      </c>
      <c r="AX44" s="83" t="s">
        <v>3318</v>
      </c>
      <c r="AY44" s="78" t="s">
        <v>66</v>
      </c>
      <c r="AZ44" s="78" t="str">
        <f>REPLACE(INDEX(GroupVertices[Group],MATCH(Vertices[[#This Row],[Vertex]],GroupVertices[Vertex],0)),1,1,"")</f>
        <v>7</v>
      </c>
      <c r="BA44" s="48"/>
      <c r="BB44" s="48"/>
      <c r="BC44" s="48"/>
      <c r="BD44" s="48"/>
      <c r="BE44" s="48"/>
      <c r="BF44" s="48"/>
      <c r="BG44" s="116" t="s">
        <v>4535</v>
      </c>
      <c r="BH44" s="116" t="s">
        <v>4535</v>
      </c>
      <c r="BI44" s="116" t="s">
        <v>4694</v>
      </c>
      <c r="BJ44" s="116" t="s">
        <v>4694</v>
      </c>
      <c r="BK44" s="116">
        <v>1</v>
      </c>
      <c r="BL44" s="120">
        <v>4.761904761904762</v>
      </c>
      <c r="BM44" s="116">
        <v>0</v>
      </c>
      <c r="BN44" s="120">
        <v>0</v>
      </c>
      <c r="BO44" s="116">
        <v>0</v>
      </c>
      <c r="BP44" s="120">
        <v>0</v>
      </c>
      <c r="BQ44" s="116">
        <v>20</v>
      </c>
      <c r="BR44" s="120">
        <v>95.23809523809524</v>
      </c>
      <c r="BS44" s="116">
        <v>21</v>
      </c>
      <c r="BT44" s="2"/>
      <c r="BU44" s="3"/>
      <c r="BV44" s="3"/>
      <c r="BW44" s="3"/>
      <c r="BX44" s="3"/>
    </row>
    <row r="45" spans="1:76" ht="15">
      <c r="A45" s="64" t="s">
        <v>238</v>
      </c>
      <c r="B45" s="65"/>
      <c r="C45" s="65" t="s">
        <v>64</v>
      </c>
      <c r="D45" s="66">
        <v>163.93743920597583</v>
      </c>
      <c r="E45" s="68"/>
      <c r="F45" s="100" t="s">
        <v>1130</v>
      </c>
      <c r="G45" s="65"/>
      <c r="H45" s="69" t="s">
        <v>238</v>
      </c>
      <c r="I45" s="70"/>
      <c r="J45" s="70"/>
      <c r="K45" s="69" t="s">
        <v>3602</v>
      </c>
      <c r="L45" s="73">
        <v>1</v>
      </c>
      <c r="M45" s="74">
        <v>4768.85400390625</v>
      </c>
      <c r="N45" s="74">
        <v>8671.572265625</v>
      </c>
      <c r="O45" s="75"/>
      <c r="P45" s="76"/>
      <c r="Q45" s="76"/>
      <c r="R45" s="86"/>
      <c r="S45" s="48">
        <v>0</v>
      </c>
      <c r="T45" s="48">
        <v>3</v>
      </c>
      <c r="U45" s="49">
        <v>0</v>
      </c>
      <c r="V45" s="49">
        <v>0.076923</v>
      </c>
      <c r="W45" s="49">
        <v>0</v>
      </c>
      <c r="X45" s="49">
        <v>0.899173</v>
      </c>
      <c r="Y45" s="49">
        <v>0.8333333333333334</v>
      </c>
      <c r="Z45" s="49">
        <v>0</v>
      </c>
      <c r="AA45" s="71">
        <v>45</v>
      </c>
      <c r="AB45" s="71"/>
      <c r="AC45" s="72"/>
      <c r="AD45" s="78" t="s">
        <v>2063</v>
      </c>
      <c r="AE45" s="78">
        <v>4851</v>
      </c>
      <c r="AF45" s="78">
        <v>2241</v>
      </c>
      <c r="AG45" s="78">
        <v>4723</v>
      </c>
      <c r="AH45" s="78">
        <v>22950</v>
      </c>
      <c r="AI45" s="78"/>
      <c r="AJ45" s="78" t="s">
        <v>2342</v>
      </c>
      <c r="AK45" s="78" t="s">
        <v>2596</v>
      </c>
      <c r="AL45" s="83" t="s">
        <v>2748</v>
      </c>
      <c r="AM45" s="78"/>
      <c r="AN45" s="80">
        <v>42830.837060185186</v>
      </c>
      <c r="AO45" s="83" t="s">
        <v>2943</v>
      </c>
      <c r="AP45" s="78" t="b">
        <v>0</v>
      </c>
      <c r="AQ45" s="78" t="b">
        <v>0</v>
      </c>
      <c r="AR45" s="78" t="b">
        <v>0</v>
      </c>
      <c r="AS45" s="78"/>
      <c r="AT45" s="78">
        <v>39</v>
      </c>
      <c r="AU45" s="83" t="s">
        <v>3148</v>
      </c>
      <c r="AV45" s="78" t="b">
        <v>0</v>
      </c>
      <c r="AW45" s="78" t="s">
        <v>3276</v>
      </c>
      <c r="AX45" s="83" t="s">
        <v>3319</v>
      </c>
      <c r="AY45" s="78" t="s">
        <v>66</v>
      </c>
      <c r="AZ45" s="78" t="str">
        <f>REPLACE(INDEX(GroupVertices[Group],MATCH(Vertices[[#This Row],[Vertex]],GroupVertices[Vertex],0)),1,1,"")</f>
        <v>7</v>
      </c>
      <c r="BA45" s="48"/>
      <c r="BB45" s="48"/>
      <c r="BC45" s="48"/>
      <c r="BD45" s="48"/>
      <c r="BE45" s="48"/>
      <c r="BF45" s="48"/>
      <c r="BG45" s="116" t="s">
        <v>4546</v>
      </c>
      <c r="BH45" s="116" t="s">
        <v>4546</v>
      </c>
      <c r="BI45" s="116" t="s">
        <v>4705</v>
      </c>
      <c r="BJ45" s="116" t="s">
        <v>4705</v>
      </c>
      <c r="BK45" s="116">
        <v>0</v>
      </c>
      <c r="BL45" s="120">
        <v>0</v>
      </c>
      <c r="BM45" s="116">
        <v>0</v>
      </c>
      <c r="BN45" s="120">
        <v>0</v>
      </c>
      <c r="BO45" s="116">
        <v>0</v>
      </c>
      <c r="BP45" s="120">
        <v>0</v>
      </c>
      <c r="BQ45" s="116">
        <v>19</v>
      </c>
      <c r="BR45" s="120">
        <v>100</v>
      </c>
      <c r="BS45" s="116">
        <v>19</v>
      </c>
      <c r="BT45" s="2"/>
      <c r="BU45" s="3"/>
      <c r="BV45" s="3"/>
      <c r="BW45" s="3"/>
      <c r="BX45" s="3"/>
    </row>
    <row r="46" spans="1:76" ht="15">
      <c r="A46" s="64" t="s">
        <v>239</v>
      </c>
      <c r="B46" s="65"/>
      <c r="C46" s="65" t="s">
        <v>64</v>
      </c>
      <c r="D46" s="66">
        <v>163.3421028175384</v>
      </c>
      <c r="E46" s="68"/>
      <c r="F46" s="100" t="s">
        <v>1131</v>
      </c>
      <c r="G46" s="65"/>
      <c r="H46" s="69" t="s">
        <v>239</v>
      </c>
      <c r="I46" s="70"/>
      <c r="J46" s="70"/>
      <c r="K46" s="69" t="s">
        <v>3603</v>
      </c>
      <c r="L46" s="73">
        <v>1</v>
      </c>
      <c r="M46" s="74">
        <v>5784.02197265625</v>
      </c>
      <c r="N46" s="74">
        <v>2837.951416015625</v>
      </c>
      <c r="O46" s="75"/>
      <c r="P46" s="76"/>
      <c r="Q46" s="76"/>
      <c r="R46" s="86"/>
      <c r="S46" s="48">
        <v>0</v>
      </c>
      <c r="T46" s="48">
        <v>1</v>
      </c>
      <c r="U46" s="49">
        <v>0</v>
      </c>
      <c r="V46" s="49">
        <v>0.2</v>
      </c>
      <c r="W46" s="49">
        <v>0</v>
      </c>
      <c r="X46" s="49">
        <v>0.610686</v>
      </c>
      <c r="Y46" s="49">
        <v>0</v>
      </c>
      <c r="Z46" s="49">
        <v>0</v>
      </c>
      <c r="AA46" s="71">
        <v>46</v>
      </c>
      <c r="AB46" s="71"/>
      <c r="AC46" s="72"/>
      <c r="AD46" s="78" t="s">
        <v>2064</v>
      </c>
      <c r="AE46" s="78">
        <v>1074</v>
      </c>
      <c r="AF46" s="78">
        <v>1553</v>
      </c>
      <c r="AG46" s="78">
        <v>1928</v>
      </c>
      <c r="AH46" s="78">
        <v>679</v>
      </c>
      <c r="AI46" s="78"/>
      <c r="AJ46" s="78" t="s">
        <v>2343</v>
      </c>
      <c r="AK46" s="78" t="s">
        <v>2597</v>
      </c>
      <c r="AL46" s="83" t="s">
        <v>2749</v>
      </c>
      <c r="AM46" s="78"/>
      <c r="AN46" s="80">
        <v>41562.775821759256</v>
      </c>
      <c r="AO46" s="83" t="s">
        <v>2944</v>
      </c>
      <c r="AP46" s="78" t="b">
        <v>0</v>
      </c>
      <c r="AQ46" s="78" t="b">
        <v>0</v>
      </c>
      <c r="AR46" s="78" t="b">
        <v>0</v>
      </c>
      <c r="AS46" s="78"/>
      <c r="AT46" s="78">
        <v>30</v>
      </c>
      <c r="AU46" s="83" t="s">
        <v>3148</v>
      </c>
      <c r="AV46" s="78" t="b">
        <v>0</v>
      </c>
      <c r="AW46" s="78" t="s">
        <v>3276</v>
      </c>
      <c r="AX46" s="83" t="s">
        <v>3320</v>
      </c>
      <c r="AY46" s="78" t="s">
        <v>66</v>
      </c>
      <c r="AZ46" s="78" t="str">
        <f>REPLACE(INDEX(GroupVertices[Group],MATCH(Vertices[[#This Row],[Vertex]],GroupVertices[Vertex],0)),1,1,"")</f>
        <v>20</v>
      </c>
      <c r="BA46" s="48"/>
      <c r="BB46" s="48"/>
      <c r="BC46" s="48"/>
      <c r="BD46" s="48"/>
      <c r="BE46" s="48" t="s">
        <v>893</v>
      </c>
      <c r="BF46" s="48" t="s">
        <v>893</v>
      </c>
      <c r="BG46" s="116" t="s">
        <v>4538</v>
      </c>
      <c r="BH46" s="116" t="s">
        <v>4538</v>
      </c>
      <c r="BI46" s="116" t="s">
        <v>4697</v>
      </c>
      <c r="BJ46" s="116" t="s">
        <v>4697</v>
      </c>
      <c r="BK46" s="116">
        <v>0</v>
      </c>
      <c r="BL46" s="120">
        <v>0</v>
      </c>
      <c r="BM46" s="116">
        <v>0</v>
      </c>
      <c r="BN46" s="120">
        <v>0</v>
      </c>
      <c r="BO46" s="116">
        <v>0</v>
      </c>
      <c r="BP46" s="120">
        <v>0</v>
      </c>
      <c r="BQ46" s="116">
        <v>23</v>
      </c>
      <c r="BR46" s="120">
        <v>100</v>
      </c>
      <c r="BS46" s="116">
        <v>23</v>
      </c>
      <c r="BT46" s="2"/>
      <c r="BU46" s="3"/>
      <c r="BV46" s="3"/>
      <c r="BW46" s="3"/>
      <c r="BX46" s="3"/>
    </row>
    <row r="47" spans="1:76" ht="15">
      <c r="A47" s="64" t="s">
        <v>241</v>
      </c>
      <c r="B47" s="65"/>
      <c r="C47" s="65" t="s">
        <v>64</v>
      </c>
      <c r="D47" s="66">
        <v>162.1124908873501</v>
      </c>
      <c r="E47" s="68"/>
      <c r="F47" s="100" t="s">
        <v>1133</v>
      </c>
      <c r="G47" s="65"/>
      <c r="H47" s="69" t="s">
        <v>241</v>
      </c>
      <c r="I47" s="70"/>
      <c r="J47" s="70"/>
      <c r="K47" s="69" t="s">
        <v>3604</v>
      </c>
      <c r="L47" s="73">
        <v>1</v>
      </c>
      <c r="M47" s="74">
        <v>5784.02197265625</v>
      </c>
      <c r="N47" s="74">
        <v>2232.129638671875</v>
      </c>
      <c r="O47" s="75"/>
      <c r="P47" s="76"/>
      <c r="Q47" s="76"/>
      <c r="R47" s="86"/>
      <c r="S47" s="48">
        <v>0</v>
      </c>
      <c r="T47" s="48">
        <v>1</v>
      </c>
      <c r="U47" s="49">
        <v>0</v>
      </c>
      <c r="V47" s="49">
        <v>0.2</v>
      </c>
      <c r="W47" s="49">
        <v>0</v>
      </c>
      <c r="X47" s="49">
        <v>0.610686</v>
      </c>
      <c r="Y47" s="49">
        <v>0</v>
      </c>
      <c r="Z47" s="49">
        <v>0</v>
      </c>
      <c r="AA47" s="71">
        <v>47</v>
      </c>
      <c r="AB47" s="71"/>
      <c r="AC47" s="72"/>
      <c r="AD47" s="78" t="s">
        <v>2065</v>
      </c>
      <c r="AE47" s="78">
        <v>239</v>
      </c>
      <c r="AF47" s="78">
        <v>132</v>
      </c>
      <c r="AG47" s="78">
        <v>1185</v>
      </c>
      <c r="AH47" s="78">
        <v>1538</v>
      </c>
      <c r="AI47" s="78"/>
      <c r="AJ47" s="78" t="s">
        <v>2344</v>
      </c>
      <c r="AK47" s="78"/>
      <c r="AL47" s="78"/>
      <c r="AM47" s="78"/>
      <c r="AN47" s="80">
        <v>40194.744722222225</v>
      </c>
      <c r="AO47" s="83" t="s">
        <v>2945</v>
      </c>
      <c r="AP47" s="78" t="b">
        <v>0</v>
      </c>
      <c r="AQ47" s="78" t="b">
        <v>0</v>
      </c>
      <c r="AR47" s="78" t="b">
        <v>1</v>
      </c>
      <c r="AS47" s="78"/>
      <c r="AT47" s="78">
        <v>8</v>
      </c>
      <c r="AU47" s="83" t="s">
        <v>3148</v>
      </c>
      <c r="AV47" s="78" t="b">
        <v>0</v>
      </c>
      <c r="AW47" s="78" t="s">
        <v>3276</v>
      </c>
      <c r="AX47" s="83" t="s">
        <v>3321</v>
      </c>
      <c r="AY47" s="78" t="s">
        <v>66</v>
      </c>
      <c r="AZ47" s="78" t="str">
        <f>REPLACE(INDEX(GroupVertices[Group],MATCH(Vertices[[#This Row],[Vertex]],GroupVertices[Vertex],0)),1,1,"")</f>
        <v>20</v>
      </c>
      <c r="BA47" s="48"/>
      <c r="BB47" s="48"/>
      <c r="BC47" s="48"/>
      <c r="BD47" s="48"/>
      <c r="BE47" s="48" t="s">
        <v>893</v>
      </c>
      <c r="BF47" s="48" t="s">
        <v>893</v>
      </c>
      <c r="BG47" s="116" t="s">
        <v>4538</v>
      </c>
      <c r="BH47" s="116" t="s">
        <v>4538</v>
      </c>
      <c r="BI47" s="116" t="s">
        <v>4697</v>
      </c>
      <c r="BJ47" s="116" t="s">
        <v>4697</v>
      </c>
      <c r="BK47" s="116">
        <v>0</v>
      </c>
      <c r="BL47" s="120">
        <v>0</v>
      </c>
      <c r="BM47" s="116">
        <v>0</v>
      </c>
      <c r="BN47" s="120">
        <v>0</v>
      </c>
      <c r="BO47" s="116">
        <v>0</v>
      </c>
      <c r="BP47" s="120">
        <v>0</v>
      </c>
      <c r="BQ47" s="116">
        <v>23</v>
      </c>
      <c r="BR47" s="120">
        <v>100</v>
      </c>
      <c r="BS47" s="116">
        <v>23</v>
      </c>
      <c r="BT47" s="2"/>
      <c r="BU47" s="3"/>
      <c r="BV47" s="3"/>
      <c r="BW47" s="3"/>
      <c r="BX47" s="3"/>
    </row>
    <row r="48" spans="1:76" ht="15">
      <c r="A48" s="64" t="s">
        <v>242</v>
      </c>
      <c r="B48" s="65"/>
      <c r="C48" s="65" t="s">
        <v>64</v>
      </c>
      <c r="D48" s="66">
        <v>162.79435872759527</v>
      </c>
      <c r="E48" s="68"/>
      <c r="F48" s="100" t="s">
        <v>1134</v>
      </c>
      <c r="G48" s="65"/>
      <c r="H48" s="69" t="s">
        <v>242</v>
      </c>
      <c r="I48" s="70"/>
      <c r="J48" s="70"/>
      <c r="K48" s="69" t="s">
        <v>3605</v>
      </c>
      <c r="L48" s="73">
        <v>1</v>
      </c>
      <c r="M48" s="74">
        <v>8991.953125</v>
      </c>
      <c r="N48" s="74">
        <v>4458.37744140625</v>
      </c>
      <c r="O48" s="75"/>
      <c r="P48" s="76"/>
      <c r="Q48" s="76"/>
      <c r="R48" s="86"/>
      <c r="S48" s="48">
        <v>0</v>
      </c>
      <c r="T48" s="48">
        <v>1</v>
      </c>
      <c r="U48" s="49">
        <v>0</v>
      </c>
      <c r="V48" s="49">
        <v>1</v>
      </c>
      <c r="W48" s="49">
        <v>0</v>
      </c>
      <c r="X48" s="49">
        <v>0.999998</v>
      </c>
      <c r="Y48" s="49">
        <v>0</v>
      </c>
      <c r="Z48" s="49">
        <v>0</v>
      </c>
      <c r="AA48" s="71">
        <v>48</v>
      </c>
      <c r="AB48" s="71"/>
      <c r="AC48" s="72"/>
      <c r="AD48" s="78" t="s">
        <v>2066</v>
      </c>
      <c r="AE48" s="78">
        <v>35</v>
      </c>
      <c r="AF48" s="78">
        <v>920</v>
      </c>
      <c r="AG48" s="78">
        <v>2924</v>
      </c>
      <c r="AH48" s="78">
        <v>636</v>
      </c>
      <c r="AI48" s="78"/>
      <c r="AJ48" s="78" t="s">
        <v>2345</v>
      </c>
      <c r="AK48" s="78" t="s">
        <v>2598</v>
      </c>
      <c r="AL48" s="83" t="s">
        <v>2750</v>
      </c>
      <c r="AM48" s="78"/>
      <c r="AN48" s="80">
        <v>39568.15425925926</v>
      </c>
      <c r="AO48" s="83" t="s">
        <v>2946</v>
      </c>
      <c r="AP48" s="78" t="b">
        <v>0</v>
      </c>
      <c r="AQ48" s="78" t="b">
        <v>0</v>
      </c>
      <c r="AR48" s="78" t="b">
        <v>0</v>
      </c>
      <c r="AS48" s="78"/>
      <c r="AT48" s="78">
        <v>76</v>
      </c>
      <c r="AU48" s="83" t="s">
        <v>3148</v>
      </c>
      <c r="AV48" s="78" t="b">
        <v>0</v>
      </c>
      <c r="AW48" s="78" t="s">
        <v>3276</v>
      </c>
      <c r="AX48" s="83" t="s">
        <v>3322</v>
      </c>
      <c r="AY48" s="78" t="s">
        <v>66</v>
      </c>
      <c r="AZ48" s="78" t="str">
        <f>REPLACE(INDEX(GroupVertices[Group],MATCH(Vertices[[#This Row],[Vertex]],GroupVertices[Vertex],0)),1,1,"")</f>
        <v>46</v>
      </c>
      <c r="BA48" s="48" t="s">
        <v>742</v>
      </c>
      <c r="BB48" s="48" t="s">
        <v>742</v>
      </c>
      <c r="BC48" s="48" t="s">
        <v>835</v>
      </c>
      <c r="BD48" s="48" t="s">
        <v>835</v>
      </c>
      <c r="BE48" s="48" t="s">
        <v>900</v>
      </c>
      <c r="BF48" s="48" t="s">
        <v>900</v>
      </c>
      <c r="BG48" s="116" t="s">
        <v>4552</v>
      </c>
      <c r="BH48" s="116" t="s">
        <v>4552</v>
      </c>
      <c r="BI48" s="116" t="s">
        <v>4712</v>
      </c>
      <c r="BJ48" s="116" t="s">
        <v>4712</v>
      </c>
      <c r="BK48" s="116">
        <v>0</v>
      </c>
      <c r="BL48" s="120">
        <v>0</v>
      </c>
      <c r="BM48" s="116">
        <v>0</v>
      </c>
      <c r="BN48" s="120">
        <v>0</v>
      </c>
      <c r="BO48" s="116">
        <v>0</v>
      </c>
      <c r="BP48" s="120">
        <v>0</v>
      </c>
      <c r="BQ48" s="116">
        <v>22</v>
      </c>
      <c r="BR48" s="120">
        <v>100</v>
      </c>
      <c r="BS48" s="116">
        <v>22</v>
      </c>
      <c r="BT48" s="2"/>
      <c r="BU48" s="3"/>
      <c r="BV48" s="3"/>
      <c r="BW48" s="3"/>
      <c r="BX48" s="3"/>
    </row>
    <row r="49" spans="1:76" ht="15">
      <c r="A49" s="64" t="s">
        <v>432</v>
      </c>
      <c r="B49" s="65"/>
      <c r="C49" s="65" t="s">
        <v>64</v>
      </c>
      <c r="D49" s="66">
        <v>168.5521615308839</v>
      </c>
      <c r="E49" s="68"/>
      <c r="F49" s="100" t="s">
        <v>3186</v>
      </c>
      <c r="G49" s="65"/>
      <c r="H49" s="69" t="s">
        <v>432</v>
      </c>
      <c r="I49" s="70"/>
      <c r="J49" s="70"/>
      <c r="K49" s="69" t="s">
        <v>3606</v>
      </c>
      <c r="L49" s="73">
        <v>1</v>
      </c>
      <c r="M49" s="74">
        <v>8991.953125</v>
      </c>
      <c r="N49" s="74">
        <v>4834.810546875</v>
      </c>
      <c r="O49" s="75"/>
      <c r="P49" s="76"/>
      <c r="Q49" s="76"/>
      <c r="R49" s="86"/>
      <c r="S49" s="48">
        <v>1</v>
      </c>
      <c r="T49" s="48">
        <v>0</v>
      </c>
      <c r="U49" s="49">
        <v>0</v>
      </c>
      <c r="V49" s="49">
        <v>1</v>
      </c>
      <c r="W49" s="49">
        <v>0</v>
      </c>
      <c r="X49" s="49">
        <v>0.999998</v>
      </c>
      <c r="Y49" s="49">
        <v>0</v>
      </c>
      <c r="Z49" s="49">
        <v>0</v>
      </c>
      <c r="AA49" s="71">
        <v>49</v>
      </c>
      <c r="AB49" s="71"/>
      <c r="AC49" s="72"/>
      <c r="AD49" s="78" t="s">
        <v>2067</v>
      </c>
      <c r="AE49" s="78">
        <v>2816</v>
      </c>
      <c r="AF49" s="78">
        <v>7574</v>
      </c>
      <c r="AG49" s="78">
        <v>25837</v>
      </c>
      <c r="AH49" s="78">
        <v>41723</v>
      </c>
      <c r="AI49" s="78"/>
      <c r="AJ49" s="78" t="s">
        <v>2346</v>
      </c>
      <c r="AK49" s="78" t="s">
        <v>2599</v>
      </c>
      <c r="AL49" s="83" t="s">
        <v>2751</v>
      </c>
      <c r="AM49" s="78"/>
      <c r="AN49" s="80">
        <v>42768.83608796296</v>
      </c>
      <c r="AO49" s="83" t="s">
        <v>2947</v>
      </c>
      <c r="AP49" s="78" t="b">
        <v>1</v>
      </c>
      <c r="AQ49" s="78" t="b">
        <v>0</v>
      </c>
      <c r="AR49" s="78" t="b">
        <v>0</v>
      </c>
      <c r="AS49" s="78"/>
      <c r="AT49" s="78">
        <v>53</v>
      </c>
      <c r="AU49" s="78"/>
      <c r="AV49" s="78" t="b">
        <v>0</v>
      </c>
      <c r="AW49" s="78" t="s">
        <v>3276</v>
      </c>
      <c r="AX49" s="83" t="s">
        <v>3323</v>
      </c>
      <c r="AY49" s="78" t="s">
        <v>65</v>
      </c>
      <c r="AZ49" s="78" t="str">
        <f>REPLACE(INDEX(GroupVertices[Group],MATCH(Vertices[[#This Row],[Vertex]],GroupVertices[Vertex],0)),1,1,"")</f>
        <v>46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243</v>
      </c>
      <c r="B50" s="65"/>
      <c r="C50" s="65" t="s">
        <v>64</v>
      </c>
      <c r="D50" s="66">
        <v>162.16787101650706</v>
      </c>
      <c r="E50" s="68"/>
      <c r="F50" s="100" t="s">
        <v>3187</v>
      </c>
      <c r="G50" s="65"/>
      <c r="H50" s="69" t="s">
        <v>243</v>
      </c>
      <c r="I50" s="70"/>
      <c r="J50" s="70"/>
      <c r="K50" s="69" t="s">
        <v>3607</v>
      </c>
      <c r="L50" s="73">
        <v>1</v>
      </c>
      <c r="M50" s="74">
        <v>4061.322021484375</v>
      </c>
      <c r="N50" s="74">
        <v>7893.328125</v>
      </c>
      <c r="O50" s="75"/>
      <c r="P50" s="76"/>
      <c r="Q50" s="76"/>
      <c r="R50" s="86"/>
      <c r="S50" s="48">
        <v>1</v>
      </c>
      <c r="T50" s="48">
        <v>1</v>
      </c>
      <c r="U50" s="49">
        <v>0</v>
      </c>
      <c r="V50" s="49">
        <v>0</v>
      </c>
      <c r="W50" s="49">
        <v>0</v>
      </c>
      <c r="X50" s="49">
        <v>0.999998</v>
      </c>
      <c r="Y50" s="49">
        <v>0</v>
      </c>
      <c r="Z50" s="49" t="s">
        <v>3948</v>
      </c>
      <c r="AA50" s="71">
        <v>50</v>
      </c>
      <c r="AB50" s="71"/>
      <c r="AC50" s="72"/>
      <c r="AD50" s="78" t="s">
        <v>2068</v>
      </c>
      <c r="AE50" s="78">
        <v>113</v>
      </c>
      <c r="AF50" s="78">
        <v>196</v>
      </c>
      <c r="AG50" s="78">
        <v>811</v>
      </c>
      <c r="AH50" s="78">
        <v>479</v>
      </c>
      <c r="AI50" s="78"/>
      <c r="AJ50" s="78" t="s">
        <v>2347</v>
      </c>
      <c r="AK50" s="78" t="s">
        <v>2600</v>
      </c>
      <c r="AL50" s="83" t="s">
        <v>2752</v>
      </c>
      <c r="AM50" s="78"/>
      <c r="AN50" s="80">
        <v>41577.624548611115</v>
      </c>
      <c r="AO50" s="78"/>
      <c r="AP50" s="78" t="b">
        <v>1</v>
      </c>
      <c r="AQ50" s="78" t="b">
        <v>0</v>
      </c>
      <c r="AR50" s="78" t="b">
        <v>1</v>
      </c>
      <c r="AS50" s="78"/>
      <c r="AT50" s="78">
        <v>4</v>
      </c>
      <c r="AU50" s="83" t="s">
        <v>3148</v>
      </c>
      <c r="AV50" s="78" t="b">
        <v>0</v>
      </c>
      <c r="AW50" s="78" t="s">
        <v>3276</v>
      </c>
      <c r="AX50" s="83" t="s">
        <v>3324</v>
      </c>
      <c r="AY50" s="78" t="s">
        <v>66</v>
      </c>
      <c r="AZ50" s="78" t="str">
        <f>REPLACE(INDEX(GroupVertices[Group],MATCH(Vertices[[#This Row],[Vertex]],GroupVertices[Vertex],0)),1,1,"")</f>
        <v>3</v>
      </c>
      <c r="BA50" s="48"/>
      <c r="BB50" s="48"/>
      <c r="BC50" s="48"/>
      <c r="BD50" s="48"/>
      <c r="BE50" s="48" t="s">
        <v>901</v>
      </c>
      <c r="BF50" s="48" t="s">
        <v>901</v>
      </c>
      <c r="BG50" s="116" t="s">
        <v>4553</v>
      </c>
      <c r="BH50" s="116" t="s">
        <v>4553</v>
      </c>
      <c r="BI50" s="116" t="s">
        <v>4713</v>
      </c>
      <c r="BJ50" s="116" t="s">
        <v>4713</v>
      </c>
      <c r="BK50" s="116">
        <v>0</v>
      </c>
      <c r="BL50" s="120">
        <v>0</v>
      </c>
      <c r="BM50" s="116">
        <v>0</v>
      </c>
      <c r="BN50" s="120">
        <v>0</v>
      </c>
      <c r="BO50" s="116">
        <v>0</v>
      </c>
      <c r="BP50" s="120">
        <v>0</v>
      </c>
      <c r="BQ50" s="116">
        <v>19</v>
      </c>
      <c r="BR50" s="120">
        <v>100</v>
      </c>
      <c r="BS50" s="116">
        <v>19</v>
      </c>
      <c r="BT50" s="2"/>
      <c r="BU50" s="3"/>
      <c r="BV50" s="3"/>
      <c r="BW50" s="3"/>
      <c r="BX50" s="3"/>
    </row>
    <row r="51" spans="1:76" ht="15">
      <c r="A51" s="64" t="s">
        <v>244</v>
      </c>
      <c r="B51" s="65"/>
      <c r="C51" s="65" t="s">
        <v>64</v>
      </c>
      <c r="D51" s="66">
        <v>162.23536554891712</v>
      </c>
      <c r="E51" s="68"/>
      <c r="F51" s="100" t="s">
        <v>1135</v>
      </c>
      <c r="G51" s="65"/>
      <c r="H51" s="69" t="s">
        <v>244</v>
      </c>
      <c r="I51" s="70"/>
      <c r="J51" s="70"/>
      <c r="K51" s="69" t="s">
        <v>3608</v>
      </c>
      <c r="L51" s="73">
        <v>1</v>
      </c>
      <c r="M51" s="74">
        <v>8384.4765625</v>
      </c>
      <c r="N51" s="74">
        <v>4458.37744140625</v>
      </c>
      <c r="O51" s="75"/>
      <c r="P51" s="76"/>
      <c r="Q51" s="76"/>
      <c r="R51" s="86"/>
      <c r="S51" s="48">
        <v>0</v>
      </c>
      <c r="T51" s="48">
        <v>1</v>
      </c>
      <c r="U51" s="49">
        <v>0</v>
      </c>
      <c r="V51" s="49">
        <v>1</v>
      </c>
      <c r="W51" s="49">
        <v>0</v>
      </c>
      <c r="X51" s="49">
        <v>0.999998</v>
      </c>
      <c r="Y51" s="49">
        <v>0</v>
      </c>
      <c r="Z51" s="49">
        <v>0</v>
      </c>
      <c r="AA51" s="71">
        <v>51</v>
      </c>
      <c r="AB51" s="71"/>
      <c r="AC51" s="72"/>
      <c r="AD51" s="78" t="s">
        <v>2069</v>
      </c>
      <c r="AE51" s="78">
        <v>428</v>
      </c>
      <c r="AF51" s="78">
        <v>274</v>
      </c>
      <c r="AG51" s="78">
        <v>2047</v>
      </c>
      <c r="AH51" s="78">
        <v>165</v>
      </c>
      <c r="AI51" s="78"/>
      <c r="AJ51" s="78" t="s">
        <v>2348</v>
      </c>
      <c r="AK51" s="78" t="s">
        <v>2601</v>
      </c>
      <c r="AL51" s="78"/>
      <c r="AM51" s="78"/>
      <c r="AN51" s="80">
        <v>40620.64277777778</v>
      </c>
      <c r="AO51" s="83" t="s">
        <v>2948</v>
      </c>
      <c r="AP51" s="78" t="b">
        <v>0</v>
      </c>
      <c r="AQ51" s="78" t="b">
        <v>0</v>
      </c>
      <c r="AR51" s="78" t="b">
        <v>1</v>
      </c>
      <c r="AS51" s="78"/>
      <c r="AT51" s="78">
        <v>5</v>
      </c>
      <c r="AU51" s="83" t="s">
        <v>3148</v>
      </c>
      <c r="AV51" s="78" t="b">
        <v>0</v>
      </c>
      <c r="AW51" s="78" t="s">
        <v>3276</v>
      </c>
      <c r="AX51" s="83" t="s">
        <v>3325</v>
      </c>
      <c r="AY51" s="78" t="s">
        <v>66</v>
      </c>
      <c r="AZ51" s="78" t="str">
        <f>REPLACE(INDEX(GroupVertices[Group],MATCH(Vertices[[#This Row],[Vertex]],GroupVertices[Vertex],0)),1,1,"")</f>
        <v>45</v>
      </c>
      <c r="BA51" s="48" t="s">
        <v>743</v>
      </c>
      <c r="BB51" s="48" t="s">
        <v>743</v>
      </c>
      <c r="BC51" s="48" t="s">
        <v>836</v>
      </c>
      <c r="BD51" s="48" t="s">
        <v>836</v>
      </c>
      <c r="BE51" s="48" t="s">
        <v>902</v>
      </c>
      <c r="BF51" s="48" t="s">
        <v>902</v>
      </c>
      <c r="BG51" s="116" t="s">
        <v>4554</v>
      </c>
      <c r="BH51" s="116" t="s">
        <v>4554</v>
      </c>
      <c r="BI51" s="116" t="s">
        <v>4714</v>
      </c>
      <c r="BJ51" s="116" t="s">
        <v>4714</v>
      </c>
      <c r="BK51" s="116">
        <v>1</v>
      </c>
      <c r="BL51" s="120">
        <v>9.090909090909092</v>
      </c>
      <c r="BM51" s="116">
        <v>0</v>
      </c>
      <c r="BN51" s="120">
        <v>0</v>
      </c>
      <c r="BO51" s="116">
        <v>0</v>
      </c>
      <c r="BP51" s="120">
        <v>0</v>
      </c>
      <c r="BQ51" s="116">
        <v>10</v>
      </c>
      <c r="BR51" s="120">
        <v>90.9090909090909</v>
      </c>
      <c r="BS51" s="116">
        <v>11</v>
      </c>
      <c r="BT51" s="2"/>
      <c r="BU51" s="3"/>
      <c r="BV51" s="3"/>
      <c r="BW51" s="3"/>
      <c r="BX51" s="3"/>
    </row>
    <row r="52" spans="1:76" ht="15">
      <c r="A52" s="64" t="s">
        <v>433</v>
      </c>
      <c r="B52" s="65"/>
      <c r="C52" s="65" t="s">
        <v>64</v>
      </c>
      <c r="D52" s="66">
        <v>163.4165198660931</v>
      </c>
      <c r="E52" s="68"/>
      <c r="F52" s="100" t="s">
        <v>3188</v>
      </c>
      <c r="G52" s="65"/>
      <c r="H52" s="69" t="s">
        <v>433</v>
      </c>
      <c r="I52" s="70"/>
      <c r="J52" s="70"/>
      <c r="K52" s="69" t="s">
        <v>3609</v>
      </c>
      <c r="L52" s="73">
        <v>1</v>
      </c>
      <c r="M52" s="74">
        <v>8384.4765625</v>
      </c>
      <c r="N52" s="74">
        <v>4834.810546875</v>
      </c>
      <c r="O52" s="75"/>
      <c r="P52" s="76"/>
      <c r="Q52" s="76"/>
      <c r="R52" s="86"/>
      <c r="S52" s="48">
        <v>1</v>
      </c>
      <c r="T52" s="48">
        <v>0</v>
      </c>
      <c r="U52" s="49">
        <v>0</v>
      </c>
      <c r="V52" s="49">
        <v>1</v>
      </c>
      <c r="W52" s="49">
        <v>0</v>
      </c>
      <c r="X52" s="49">
        <v>0.999998</v>
      </c>
      <c r="Y52" s="49">
        <v>0</v>
      </c>
      <c r="Z52" s="49">
        <v>0</v>
      </c>
      <c r="AA52" s="71">
        <v>52</v>
      </c>
      <c r="AB52" s="71"/>
      <c r="AC52" s="72"/>
      <c r="AD52" s="78" t="s">
        <v>2070</v>
      </c>
      <c r="AE52" s="78">
        <v>2186</v>
      </c>
      <c r="AF52" s="78">
        <v>1639</v>
      </c>
      <c r="AG52" s="78">
        <v>9004</v>
      </c>
      <c r="AH52" s="78">
        <v>2898</v>
      </c>
      <c r="AI52" s="78"/>
      <c r="AJ52" s="78" t="s">
        <v>2349</v>
      </c>
      <c r="AK52" s="78" t="s">
        <v>2602</v>
      </c>
      <c r="AL52" s="83" t="s">
        <v>2753</v>
      </c>
      <c r="AM52" s="78"/>
      <c r="AN52" s="80">
        <v>40574.04136574074</v>
      </c>
      <c r="AO52" s="83" t="s">
        <v>2949</v>
      </c>
      <c r="AP52" s="78" t="b">
        <v>0</v>
      </c>
      <c r="AQ52" s="78" t="b">
        <v>0</v>
      </c>
      <c r="AR52" s="78" t="b">
        <v>1</v>
      </c>
      <c r="AS52" s="78"/>
      <c r="AT52" s="78">
        <v>60</v>
      </c>
      <c r="AU52" s="83" t="s">
        <v>3148</v>
      </c>
      <c r="AV52" s="78" t="b">
        <v>0</v>
      </c>
      <c r="AW52" s="78" t="s">
        <v>3276</v>
      </c>
      <c r="AX52" s="83" t="s">
        <v>3326</v>
      </c>
      <c r="AY52" s="78" t="s">
        <v>65</v>
      </c>
      <c r="AZ52" s="78" t="str">
        <f>REPLACE(INDEX(GroupVertices[Group],MATCH(Vertices[[#This Row],[Vertex]],GroupVertices[Vertex],0)),1,1,"")</f>
        <v>45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245</v>
      </c>
      <c r="B53" s="65"/>
      <c r="C53" s="65" t="s">
        <v>64</v>
      </c>
      <c r="D53" s="66">
        <v>162.9752094618735</v>
      </c>
      <c r="E53" s="68"/>
      <c r="F53" s="100" t="s">
        <v>1136</v>
      </c>
      <c r="G53" s="65"/>
      <c r="H53" s="69" t="s">
        <v>245</v>
      </c>
      <c r="I53" s="70"/>
      <c r="J53" s="70"/>
      <c r="K53" s="69" t="s">
        <v>3610</v>
      </c>
      <c r="L53" s="73">
        <v>1</v>
      </c>
      <c r="M53" s="74">
        <v>3377.830078125</v>
      </c>
      <c r="N53" s="74">
        <v>7893.328125</v>
      </c>
      <c r="O53" s="75"/>
      <c r="P53" s="76"/>
      <c r="Q53" s="76"/>
      <c r="R53" s="86"/>
      <c r="S53" s="48">
        <v>1</v>
      </c>
      <c r="T53" s="48">
        <v>1</v>
      </c>
      <c r="U53" s="49">
        <v>0</v>
      </c>
      <c r="V53" s="49">
        <v>0</v>
      </c>
      <c r="W53" s="49">
        <v>0</v>
      </c>
      <c r="X53" s="49">
        <v>0.999998</v>
      </c>
      <c r="Y53" s="49">
        <v>0</v>
      </c>
      <c r="Z53" s="49" t="s">
        <v>3948</v>
      </c>
      <c r="AA53" s="71">
        <v>53</v>
      </c>
      <c r="AB53" s="71"/>
      <c r="AC53" s="72"/>
      <c r="AD53" s="78" t="s">
        <v>2071</v>
      </c>
      <c r="AE53" s="78">
        <v>991</v>
      </c>
      <c r="AF53" s="78">
        <v>1129</v>
      </c>
      <c r="AG53" s="78">
        <v>2518</v>
      </c>
      <c r="AH53" s="78">
        <v>869</v>
      </c>
      <c r="AI53" s="78"/>
      <c r="AJ53" s="78" t="s">
        <v>2350</v>
      </c>
      <c r="AK53" s="78" t="s">
        <v>2577</v>
      </c>
      <c r="AL53" s="83" t="s">
        <v>2754</v>
      </c>
      <c r="AM53" s="78"/>
      <c r="AN53" s="80">
        <v>40749.87951388889</v>
      </c>
      <c r="AO53" s="83" t="s">
        <v>2950</v>
      </c>
      <c r="AP53" s="78" t="b">
        <v>1</v>
      </c>
      <c r="AQ53" s="78" t="b">
        <v>0</v>
      </c>
      <c r="AR53" s="78" t="b">
        <v>1</v>
      </c>
      <c r="AS53" s="78"/>
      <c r="AT53" s="78">
        <v>43</v>
      </c>
      <c r="AU53" s="83" t="s">
        <v>3148</v>
      </c>
      <c r="AV53" s="78" t="b">
        <v>0</v>
      </c>
      <c r="AW53" s="78" t="s">
        <v>3276</v>
      </c>
      <c r="AX53" s="83" t="s">
        <v>3327</v>
      </c>
      <c r="AY53" s="78" t="s">
        <v>66</v>
      </c>
      <c r="AZ53" s="78" t="str">
        <f>REPLACE(INDEX(GroupVertices[Group],MATCH(Vertices[[#This Row],[Vertex]],GroupVertices[Vertex],0)),1,1,"")</f>
        <v>3</v>
      </c>
      <c r="BA53" s="48" t="s">
        <v>744</v>
      </c>
      <c r="BB53" s="48" t="s">
        <v>744</v>
      </c>
      <c r="BC53" s="48" t="s">
        <v>837</v>
      </c>
      <c r="BD53" s="48" t="s">
        <v>837</v>
      </c>
      <c r="BE53" s="48" t="s">
        <v>903</v>
      </c>
      <c r="BF53" s="48" t="s">
        <v>903</v>
      </c>
      <c r="BG53" s="116" t="s">
        <v>4555</v>
      </c>
      <c r="BH53" s="116" t="s">
        <v>4555</v>
      </c>
      <c r="BI53" s="116" t="s">
        <v>4715</v>
      </c>
      <c r="BJ53" s="116" t="s">
        <v>4715</v>
      </c>
      <c r="BK53" s="116">
        <v>0</v>
      </c>
      <c r="BL53" s="120">
        <v>0</v>
      </c>
      <c r="BM53" s="116">
        <v>0</v>
      </c>
      <c r="BN53" s="120">
        <v>0</v>
      </c>
      <c r="BO53" s="116">
        <v>0</v>
      </c>
      <c r="BP53" s="120">
        <v>0</v>
      </c>
      <c r="BQ53" s="116">
        <v>23</v>
      </c>
      <c r="BR53" s="120">
        <v>100</v>
      </c>
      <c r="BS53" s="116">
        <v>23</v>
      </c>
      <c r="BT53" s="2"/>
      <c r="BU53" s="3"/>
      <c r="BV53" s="3"/>
      <c r="BW53" s="3"/>
      <c r="BX53" s="3"/>
    </row>
    <row r="54" spans="1:76" ht="15">
      <c r="A54" s="64" t="s">
        <v>246</v>
      </c>
      <c r="B54" s="65"/>
      <c r="C54" s="65" t="s">
        <v>64</v>
      </c>
      <c r="D54" s="66">
        <v>162.29074567807407</v>
      </c>
      <c r="E54" s="68"/>
      <c r="F54" s="100" t="s">
        <v>1137</v>
      </c>
      <c r="G54" s="65"/>
      <c r="H54" s="69" t="s">
        <v>246</v>
      </c>
      <c r="I54" s="70"/>
      <c r="J54" s="70"/>
      <c r="K54" s="69" t="s">
        <v>3611</v>
      </c>
      <c r="L54" s="73">
        <v>1</v>
      </c>
      <c r="M54" s="74">
        <v>7039.89599609375</v>
      </c>
      <c r="N54" s="74">
        <v>8210.943359375</v>
      </c>
      <c r="O54" s="75"/>
      <c r="P54" s="76"/>
      <c r="Q54" s="76"/>
      <c r="R54" s="86"/>
      <c r="S54" s="48">
        <v>0</v>
      </c>
      <c r="T54" s="48">
        <v>1</v>
      </c>
      <c r="U54" s="49">
        <v>0</v>
      </c>
      <c r="V54" s="49">
        <v>0.001825</v>
      </c>
      <c r="W54" s="49">
        <v>0.000719</v>
      </c>
      <c r="X54" s="49">
        <v>0.487903</v>
      </c>
      <c r="Y54" s="49">
        <v>0</v>
      </c>
      <c r="Z54" s="49">
        <v>0</v>
      </c>
      <c r="AA54" s="71">
        <v>54</v>
      </c>
      <c r="AB54" s="71"/>
      <c r="AC54" s="72"/>
      <c r="AD54" s="78" t="s">
        <v>2072</v>
      </c>
      <c r="AE54" s="78">
        <v>1212</v>
      </c>
      <c r="AF54" s="78">
        <v>338</v>
      </c>
      <c r="AG54" s="78">
        <v>57819</v>
      </c>
      <c r="AH54" s="78">
        <v>1717</v>
      </c>
      <c r="AI54" s="78"/>
      <c r="AJ54" s="78" t="s">
        <v>2351</v>
      </c>
      <c r="AK54" s="78" t="s">
        <v>2603</v>
      </c>
      <c r="AL54" s="78"/>
      <c r="AM54" s="78"/>
      <c r="AN54" s="80">
        <v>42650.26813657407</v>
      </c>
      <c r="AO54" s="83" t="s">
        <v>2951</v>
      </c>
      <c r="AP54" s="78" t="b">
        <v>1</v>
      </c>
      <c r="AQ54" s="78" t="b">
        <v>0</v>
      </c>
      <c r="AR54" s="78" t="b">
        <v>0</v>
      </c>
      <c r="AS54" s="78"/>
      <c r="AT54" s="78">
        <v>6</v>
      </c>
      <c r="AU54" s="78"/>
      <c r="AV54" s="78" t="b">
        <v>0</v>
      </c>
      <c r="AW54" s="78" t="s">
        <v>3276</v>
      </c>
      <c r="AX54" s="83" t="s">
        <v>3328</v>
      </c>
      <c r="AY54" s="78" t="s">
        <v>66</v>
      </c>
      <c r="AZ54" s="78" t="str">
        <f>REPLACE(INDEX(GroupVertices[Group],MATCH(Vertices[[#This Row],[Vertex]],GroupVertices[Vertex],0)),1,1,"")</f>
        <v>6</v>
      </c>
      <c r="BA54" s="48" t="s">
        <v>745</v>
      </c>
      <c r="BB54" s="48" t="s">
        <v>745</v>
      </c>
      <c r="BC54" s="48" t="s">
        <v>838</v>
      </c>
      <c r="BD54" s="48" t="s">
        <v>838</v>
      </c>
      <c r="BE54" s="48" t="s">
        <v>4487</v>
      </c>
      <c r="BF54" s="48" t="s">
        <v>4487</v>
      </c>
      <c r="BG54" s="116" t="s">
        <v>4556</v>
      </c>
      <c r="BH54" s="116" t="s">
        <v>4556</v>
      </c>
      <c r="BI54" s="116" t="s">
        <v>4716</v>
      </c>
      <c r="BJ54" s="116" t="s">
        <v>4716</v>
      </c>
      <c r="BK54" s="116">
        <v>1</v>
      </c>
      <c r="BL54" s="120">
        <v>4.761904761904762</v>
      </c>
      <c r="BM54" s="116">
        <v>0</v>
      </c>
      <c r="BN54" s="120">
        <v>0</v>
      </c>
      <c r="BO54" s="116">
        <v>0</v>
      </c>
      <c r="BP54" s="120">
        <v>0</v>
      </c>
      <c r="BQ54" s="116">
        <v>20</v>
      </c>
      <c r="BR54" s="120">
        <v>95.23809523809524</v>
      </c>
      <c r="BS54" s="116">
        <v>21</v>
      </c>
      <c r="BT54" s="2"/>
      <c r="BU54" s="3"/>
      <c r="BV54" s="3"/>
      <c r="BW54" s="3"/>
      <c r="BX54" s="3"/>
    </row>
    <row r="55" spans="1:76" ht="15">
      <c r="A55" s="64" t="s">
        <v>417</v>
      </c>
      <c r="B55" s="65"/>
      <c r="C55" s="65" t="s">
        <v>64</v>
      </c>
      <c r="D55" s="66">
        <v>165.43702926580437</v>
      </c>
      <c r="E55" s="68"/>
      <c r="F55" s="100" t="s">
        <v>1281</v>
      </c>
      <c r="G55" s="65"/>
      <c r="H55" s="69" t="s">
        <v>417</v>
      </c>
      <c r="I55" s="70"/>
      <c r="J55" s="70"/>
      <c r="K55" s="69" t="s">
        <v>3612</v>
      </c>
      <c r="L55" s="73">
        <v>1774.2350587896358</v>
      </c>
      <c r="M55" s="74">
        <v>7192.2646484375</v>
      </c>
      <c r="N55" s="74">
        <v>8928.5029296875</v>
      </c>
      <c r="O55" s="75"/>
      <c r="P55" s="76"/>
      <c r="Q55" s="76"/>
      <c r="R55" s="86"/>
      <c r="S55" s="48">
        <v>6</v>
      </c>
      <c r="T55" s="48">
        <v>5</v>
      </c>
      <c r="U55" s="49">
        <v>1832</v>
      </c>
      <c r="V55" s="49">
        <v>0.002326</v>
      </c>
      <c r="W55" s="49">
        <v>0.005262</v>
      </c>
      <c r="X55" s="49">
        <v>3.975326</v>
      </c>
      <c r="Y55" s="49">
        <v>0</v>
      </c>
      <c r="Z55" s="49">
        <v>0</v>
      </c>
      <c r="AA55" s="71">
        <v>55</v>
      </c>
      <c r="AB55" s="71"/>
      <c r="AC55" s="72"/>
      <c r="AD55" s="78" t="s">
        <v>2073</v>
      </c>
      <c r="AE55" s="78">
        <v>3806</v>
      </c>
      <c r="AF55" s="78">
        <v>3974</v>
      </c>
      <c r="AG55" s="78">
        <v>182224</v>
      </c>
      <c r="AH55" s="78">
        <v>103140</v>
      </c>
      <c r="AI55" s="78"/>
      <c r="AJ55" s="78" t="s">
        <v>2352</v>
      </c>
      <c r="AK55" s="78" t="s">
        <v>2604</v>
      </c>
      <c r="AL55" s="83" t="s">
        <v>2755</v>
      </c>
      <c r="AM55" s="78"/>
      <c r="AN55" s="80">
        <v>40028.57105324074</v>
      </c>
      <c r="AO55" s="83" t="s">
        <v>2952</v>
      </c>
      <c r="AP55" s="78" t="b">
        <v>0</v>
      </c>
      <c r="AQ55" s="78" t="b">
        <v>0</v>
      </c>
      <c r="AR55" s="78" t="b">
        <v>1</v>
      </c>
      <c r="AS55" s="78"/>
      <c r="AT55" s="78">
        <v>495</v>
      </c>
      <c r="AU55" s="83" t="s">
        <v>3150</v>
      </c>
      <c r="AV55" s="78" t="b">
        <v>0</v>
      </c>
      <c r="AW55" s="78" t="s">
        <v>3276</v>
      </c>
      <c r="AX55" s="83" t="s">
        <v>3329</v>
      </c>
      <c r="AY55" s="78" t="s">
        <v>66</v>
      </c>
      <c r="AZ55" s="78" t="str">
        <f>REPLACE(INDEX(GroupVertices[Group],MATCH(Vertices[[#This Row],[Vertex]],GroupVertices[Vertex],0)),1,1,"")</f>
        <v>6</v>
      </c>
      <c r="BA55" s="48" t="s">
        <v>4458</v>
      </c>
      <c r="BB55" s="48" t="s">
        <v>4458</v>
      </c>
      <c r="BC55" s="48" t="s">
        <v>4475</v>
      </c>
      <c r="BD55" s="48" t="s">
        <v>4475</v>
      </c>
      <c r="BE55" s="48" t="s">
        <v>4488</v>
      </c>
      <c r="BF55" s="48" t="s">
        <v>4510</v>
      </c>
      <c r="BG55" s="116" t="s">
        <v>4557</v>
      </c>
      <c r="BH55" s="116" t="s">
        <v>4659</v>
      </c>
      <c r="BI55" s="116" t="s">
        <v>4717</v>
      </c>
      <c r="BJ55" s="116" t="s">
        <v>4717</v>
      </c>
      <c r="BK55" s="116">
        <v>6</v>
      </c>
      <c r="BL55" s="120">
        <v>2.643171806167401</v>
      </c>
      <c r="BM55" s="116">
        <v>4</v>
      </c>
      <c r="BN55" s="120">
        <v>1.7621145374449338</v>
      </c>
      <c r="BO55" s="116">
        <v>0</v>
      </c>
      <c r="BP55" s="120">
        <v>0</v>
      </c>
      <c r="BQ55" s="116">
        <v>217</v>
      </c>
      <c r="BR55" s="120">
        <v>95.59471365638767</v>
      </c>
      <c r="BS55" s="116">
        <v>227</v>
      </c>
      <c r="BT55" s="2"/>
      <c r="BU55" s="3"/>
      <c r="BV55" s="3"/>
      <c r="BW55" s="3"/>
      <c r="BX55" s="3"/>
    </row>
    <row r="56" spans="1:76" ht="15">
      <c r="A56" s="64" t="s">
        <v>247</v>
      </c>
      <c r="B56" s="65"/>
      <c r="C56" s="65" t="s">
        <v>64</v>
      </c>
      <c r="D56" s="66">
        <v>162.23450023439904</v>
      </c>
      <c r="E56" s="68"/>
      <c r="F56" s="100" t="s">
        <v>1138</v>
      </c>
      <c r="G56" s="65"/>
      <c r="H56" s="69" t="s">
        <v>247</v>
      </c>
      <c r="I56" s="70"/>
      <c r="J56" s="70"/>
      <c r="K56" s="69" t="s">
        <v>3613</v>
      </c>
      <c r="L56" s="73">
        <v>1</v>
      </c>
      <c r="M56" s="74">
        <v>6560.7939453125</v>
      </c>
      <c r="N56" s="74">
        <v>8525.4677734375</v>
      </c>
      <c r="O56" s="75"/>
      <c r="P56" s="76"/>
      <c r="Q56" s="76"/>
      <c r="R56" s="86"/>
      <c r="S56" s="48">
        <v>0</v>
      </c>
      <c r="T56" s="48">
        <v>1</v>
      </c>
      <c r="U56" s="49">
        <v>0</v>
      </c>
      <c r="V56" s="49">
        <v>0.001825</v>
      </c>
      <c r="W56" s="49">
        <v>0.000719</v>
      </c>
      <c r="X56" s="49">
        <v>0.487903</v>
      </c>
      <c r="Y56" s="49">
        <v>0</v>
      </c>
      <c r="Z56" s="49">
        <v>0</v>
      </c>
      <c r="AA56" s="71">
        <v>56</v>
      </c>
      <c r="AB56" s="71"/>
      <c r="AC56" s="72"/>
      <c r="AD56" s="78" t="s">
        <v>2074</v>
      </c>
      <c r="AE56" s="78">
        <v>50</v>
      </c>
      <c r="AF56" s="78">
        <v>273</v>
      </c>
      <c r="AG56" s="78">
        <v>58127</v>
      </c>
      <c r="AH56" s="78">
        <v>45</v>
      </c>
      <c r="AI56" s="78"/>
      <c r="AJ56" s="78" t="s">
        <v>2353</v>
      </c>
      <c r="AK56" s="78"/>
      <c r="AL56" s="78"/>
      <c r="AM56" s="78"/>
      <c r="AN56" s="80">
        <v>42650.776087962964</v>
      </c>
      <c r="AO56" s="78"/>
      <c r="AP56" s="78" t="b">
        <v>0</v>
      </c>
      <c r="AQ56" s="78" t="b">
        <v>0</v>
      </c>
      <c r="AR56" s="78" t="b">
        <v>0</v>
      </c>
      <c r="AS56" s="78"/>
      <c r="AT56" s="78">
        <v>4</v>
      </c>
      <c r="AU56" s="83" t="s">
        <v>3148</v>
      </c>
      <c r="AV56" s="78" t="b">
        <v>0</v>
      </c>
      <c r="AW56" s="78" t="s">
        <v>3276</v>
      </c>
      <c r="AX56" s="83" t="s">
        <v>3330</v>
      </c>
      <c r="AY56" s="78" t="s">
        <v>66</v>
      </c>
      <c r="AZ56" s="78" t="str">
        <f>REPLACE(INDEX(GroupVertices[Group],MATCH(Vertices[[#This Row],[Vertex]],GroupVertices[Vertex],0)),1,1,"")</f>
        <v>6</v>
      </c>
      <c r="BA56" s="48" t="s">
        <v>745</v>
      </c>
      <c r="BB56" s="48" t="s">
        <v>745</v>
      </c>
      <c r="BC56" s="48" t="s">
        <v>838</v>
      </c>
      <c r="BD56" s="48" t="s">
        <v>838</v>
      </c>
      <c r="BE56" s="48" t="s">
        <v>4487</v>
      </c>
      <c r="BF56" s="48" t="s">
        <v>4487</v>
      </c>
      <c r="BG56" s="116" t="s">
        <v>4556</v>
      </c>
      <c r="BH56" s="116" t="s">
        <v>4556</v>
      </c>
      <c r="BI56" s="116" t="s">
        <v>4716</v>
      </c>
      <c r="BJ56" s="116" t="s">
        <v>4716</v>
      </c>
      <c r="BK56" s="116">
        <v>1</v>
      </c>
      <c r="BL56" s="120">
        <v>4.761904761904762</v>
      </c>
      <c r="BM56" s="116">
        <v>0</v>
      </c>
      <c r="BN56" s="120">
        <v>0</v>
      </c>
      <c r="BO56" s="116">
        <v>0</v>
      </c>
      <c r="BP56" s="120">
        <v>0</v>
      </c>
      <c r="BQ56" s="116">
        <v>20</v>
      </c>
      <c r="BR56" s="120">
        <v>95.23809523809524</v>
      </c>
      <c r="BS56" s="116">
        <v>21</v>
      </c>
      <c r="BT56" s="2"/>
      <c r="BU56" s="3"/>
      <c r="BV56" s="3"/>
      <c r="BW56" s="3"/>
      <c r="BX56" s="3"/>
    </row>
    <row r="57" spans="1:76" ht="15">
      <c r="A57" s="64" t="s">
        <v>248</v>
      </c>
      <c r="B57" s="65"/>
      <c r="C57" s="65" t="s">
        <v>64</v>
      </c>
      <c r="D57" s="66">
        <v>163.4286342693462</v>
      </c>
      <c r="E57" s="68"/>
      <c r="F57" s="100" t="s">
        <v>3189</v>
      </c>
      <c r="G57" s="65"/>
      <c r="H57" s="69" t="s">
        <v>248</v>
      </c>
      <c r="I57" s="70"/>
      <c r="J57" s="70"/>
      <c r="K57" s="69" t="s">
        <v>3614</v>
      </c>
      <c r="L57" s="73">
        <v>2.9358461340498208</v>
      </c>
      <c r="M57" s="74">
        <v>9419.1357421875</v>
      </c>
      <c r="N57" s="74">
        <v>7055.17626953125</v>
      </c>
      <c r="O57" s="75"/>
      <c r="P57" s="76"/>
      <c r="Q57" s="76"/>
      <c r="R57" s="86"/>
      <c r="S57" s="48">
        <v>0</v>
      </c>
      <c r="T57" s="48">
        <v>2</v>
      </c>
      <c r="U57" s="49">
        <v>2</v>
      </c>
      <c r="V57" s="49">
        <v>0.5</v>
      </c>
      <c r="W57" s="49">
        <v>0</v>
      </c>
      <c r="X57" s="49">
        <v>1.459457</v>
      </c>
      <c r="Y57" s="49">
        <v>0</v>
      </c>
      <c r="Z57" s="49">
        <v>0</v>
      </c>
      <c r="AA57" s="71">
        <v>57</v>
      </c>
      <c r="AB57" s="71"/>
      <c r="AC57" s="72"/>
      <c r="AD57" s="78" t="s">
        <v>2075</v>
      </c>
      <c r="AE57" s="78">
        <v>1000</v>
      </c>
      <c r="AF57" s="78">
        <v>1653</v>
      </c>
      <c r="AG57" s="78">
        <v>4946</v>
      </c>
      <c r="AH57" s="78">
        <v>8578</v>
      </c>
      <c r="AI57" s="78"/>
      <c r="AJ57" s="78" t="s">
        <v>2354</v>
      </c>
      <c r="AK57" s="78" t="s">
        <v>2605</v>
      </c>
      <c r="AL57" s="83" t="s">
        <v>2756</v>
      </c>
      <c r="AM57" s="78"/>
      <c r="AN57" s="80">
        <v>42251.92568287037</v>
      </c>
      <c r="AO57" s="78"/>
      <c r="AP57" s="78" t="b">
        <v>0</v>
      </c>
      <c r="AQ57" s="78" t="b">
        <v>0</v>
      </c>
      <c r="AR57" s="78" t="b">
        <v>0</v>
      </c>
      <c r="AS57" s="78"/>
      <c r="AT57" s="78">
        <v>124</v>
      </c>
      <c r="AU57" s="83" t="s">
        <v>3148</v>
      </c>
      <c r="AV57" s="78" t="b">
        <v>0</v>
      </c>
      <c r="AW57" s="78" t="s">
        <v>3276</v>
      </c>
      <c r="AX57" s="83" t="s">
        <v>3331</v>
      </c>
      <c r="AY57" s="78" t="s">
        <v>66</v>
      </c>
      <c r="AZ57" s="78" t="str">
        <f>REPLACE(INDEX(GroupVertices[Group],MATCH(Vertices[[#This Row],[Vertex]],GroupVertices[Vertex],0)),1,1,"")</f>
        <v>29</v>
      </c>
      <c r="BA57" s="48"/>
      <c r="BB57" s="48"/>
      <c r="BC57" s="48"/>
      <c r="BD57" s="48"/>
      <c r="BE57" s="48" t="s">
        <v>905</v>
      </c>
      <c r="BF57" s="48" t="s">
        <v>905</v>
      </c>
      <c r="BG57" s="116" t="s">
        <v>4558</v>
      </c>
      <c r="BH57" s="116" t="s">
        <v>4558</v>
      </c>
      <c r="BI57" s="116" t="s">
        <v>4718</v>
      </c>
      <c r="BJ57" s="116" t="s">
        <v>4718</v>
      </c>
      <c r="BK57" s="116">
        <v>2</v>
      </c>
      <c r="BL57" s="120">
        <v>5.405405405405405</v>
      </c>
      <c r="BM57" s="116">
        <v>1</v>
      </c>
      <c r="BN57" s="120">
        <v>2.7027027027027026</v>
      </c>
      <c r="BO57" s="116">
        <v>0</v>
      </c>
      <c r="BP57" s="120">
        <v>0</v>
      </c>
      <c r="BQ57" s="116">
        <v>34</v>
      </c>
      <c r="BR57" s="120">
        <v>91.89189189189189</v>
      </c>
      <c r="BS57" s="116">
        <v>37</v>
      </c>
      <c r="BT57" s="2"/>
      <c r="BU57" s="3"/>
      <c r="BV57" s="3"/>
      <c r="BW57" s="3"/>
      <c r="BX57" s="3"/>
    </row>
    <row r="58" spans="1:76" ht="15">
      <c r="A58" s="64" t="s">
        <v>434</v>
      </c>
      <c r="B58" s="65"/>
      <c r="C58" s="65" t="s">
        <v>64</v>
      </c>
      <c r="D58" s="66">
        <v>162.0242288065062</v>
      </c>
      <c r="E58" s="68"/>
      <c r="F58" s="100" t="s">
        <v>3190</v>
      </c>
      <c r="G58" s="65"/>
      <c r="H58" s="69" t="s">
        <v>434</v>
      </c>
      <c r="I58" s="70"/>
      <c r="J58" s="70"/>
      <c r="K58" s="69" t="s">
        <v>3615</v>
      </c>
      <c r="L58" s="73">
        <v>1</v>
      </c>
      <c r="M58" s="74">
        <v>9419.1357421875</v>
      </c>
      <c r="N58" s="74">
        <v>7590.41748046875</v>
      </c>
      <c r="O58" s="75"/>
      <c r="P58" s="76"/>
      <c r="Q58" s="76"/>
      <c r="R58" s="86"/>
      <c r="S58" s="48">
        <v>1</v>
      </c>
      <c r="T58" s="48">
        <v>0</v>
      </c>
      <c r="U58" s="49">
        <v>0</v>
      </c>
      <c r="V58" s="49">
        <v>0.333333</v>
      </c>
      <c r="W58" s="49">
        <v>0</v>
      </c>
      <c r="X58" s="49">
        <v>0.770269</v>
      </c>
      <c r="Y58" s="49">
        <v>0</v>
      </c>
      <c r="Z58" s="49">
        <v>0</v>
      </c>
      <c r="AA58" s="71">
        <v>58</v>
      </c>
      <c r="AB58" s="71"/>
      <c r="AC58" s="72"/>
      <c r="AD58" s="78" t="s">
        <v>2076</v>
      </c>
      <c r="AE58" s="78">
        <v>133</v>
      </c>
      <c r="AF58" s="78">
        <v>30</v>
      </c>
      <c r="AG58" s="78">
        <v>63</v>
      </c>
      <c r="AH58" s="78">
        <v>97</v>
      </c>
      <c r="AI58" s="78"/>
      <c r="AJ58" s="78" t="s">
        <v>2355</v>
      </c>
      <c r="AK58" s="78" t="s">
        <v>2605</v>
      </c>
      <c r="AL58" s="83" t="s">
        <v>2757</v>
      </c>
      <c r="AM58" s="78"/>
      <c r="AN58" s="80">
        <v>42750.88377314815</v>
      </c>
      <c r="AO58" s="83" t="s">
        <v>2953</v>
      </c>
      <c r="AP58" s="78" t="b">
        <v>0</v>
      </c>
      <c r="AQ58" s="78" t="b">
        <v>0</v>
      </c>
      <c r="AR58" s="78" t="b">
        <v>0</v>
      </c>
      <c r="AS58" s="78"/>
      <c r="AT58" s="78">
        <v>0</v>
      </c>
      <c r="AU58" s="83" t="s">
        <v>3148</v>
      </c>
      <c r="AV58" s="78" t="b">
        <v>0</v>
      </c>
      <c r="AW58" s="78" t="s">
        <v>3276</v>
      </c>
      <c r="AX58" s="83" t="s">
        <v>3332</v>
      </c>
      <c r="AY58" s="78" t="s">
        <v>65</v>
      </c>
      <c r="AZ58" s="78" t="str">
        <f>REPLACE(INDEX(GroupVertices[Group],MATCH(Vertices[[#This Row],[Vertex]],GroupVertices[Vertex],0)),1,1,"")</f>
        <v>29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435</v>
      </c>
      <c r="B59" s="65"/>
      <c r="C59" s="65" t="s">
        <v>64</v>
      </c>
      <c r="D59" s="66">
        <v>162.98472792157236</v>
      </c>
      <c r="E59" s="68"/>
      <c r="F59" s="100" t="s">
        <v>3191</v>
      </c>
      <c r="G59" s="65"/>
      <c r="H59" s="69" t="s">
        <v>435</v>
      </c>
      <c r="I59" s="70"/>
      <c r="J59" s="70"/>
      <c r="K59" s="69" t="s">
        <v>3616</v>
      </c>
      <c r="L59" s="73">
        <v>1</v>
      </c>
      <c r="M59" s="74">
        <v>9675.7705078125</v>
      </c>
      <c r="N59" s="74">
        <v>7590.41748046875</v>
      </c>
      <c r="O59" s="75"/>
      <c r="P59" s="76"/>
      <c r="Q59" s="76"/>
      <c r="R59" s="86"/>
      <c r="S59" s="48">
        <v>1</v>
      </c>
      <c r="T59" s="48">
        <v>0</v>
      </c>
      <c r="U59" s="49">
        <v>0</v>
      </c>
      <c r="V59" s="49">
        <v>0.333333</v>
      </c>
      <c r="W59" s="49">
        <v>0</v>
      </c>
      <c r="X59" s="49">
        <v>0.770269</v>
      </c>
      <c r="Y59" s="49">
        <v>0</v>
      </c>
      <c r="Z59" s="49">
        <v>0</v>
      </c>
      <c r="AA59" s="71">
        <v>59</v>
      </c>
      <c r="AB59" s="71"/>
      <c r="AC59" s="72"/>
      <c r="AD59" s="78" t="s">
        <v>435</v>
      </c>
      <c r="AE59" s="78">
        <v>954</v>
      </c>
      <c r="AF59" s="78">
        <v>1140</v>
      </c>
      <c r="AG59" s="78">
        <v>2140</v>
      </c>
      <c r="AH59" s="78">
        <v>1541</v>
      </c>
      <c r="AI59" s="78"/>
      <c r="AJ59" s="78" t="s">
        <v>2356</v>
      </c>
      <c r="AK59" s="78" t="s">
        <v>2606</v>
      </c>
      <c r="AL59" s="83" t="s">
        <v>2758</v>
      </c>
      <c r="AM59" s="78"/>
      <c r="AN59" s="80">
        <v>41905.79347222222</v>
      </c>
      <c r="AO59" s="83" t="s">
        <v>2954</v>
      </c>
      <c r="AP59" s="78" t="b">
        <v>1</v>
      </c>
      <c r="AQ59" s="78" t="b">
        <v>0</v>
      </c>
      <c r="AR59" s="78" t="b">
        <v>1</v>
      </c>
      <c r="AS59" s="78"/>
      <c r="AT59" s="78">
        <v>46</v>
      </c>
      <c r="AU59" s="83" t="s">
        <v>3148</v>
      </c>
      <c r="AV59" s="78" t="b">
        <v>0</v>
      </c>
      <c r="AW59" s="78" t="s">
        <v>3276</v>
      </c>
      <c r="AX59" s="83" t="s">
        <v>3333</v>
      </c>
      <c r="AY59" s="78" t="s">
        <v>65</v>
      </c>
      <c r="AZ59" s="78" t="str">
        <f>REPLACE(INDEX(GroupVertices[Group],MATCH(Vertices[[#This Row],[Vertex]],GroupVertices[Vertex],0)),1,1,"")</f>
        <v>29</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249</v>
      </c>
      <c r="B60" s="65"/>
      <c r="C60" s="65" t="s">
        <v>64</v>
      </c>
      <c r="D60" s="66">
        <v>164.07242827079594</v>
      </c>
      <c r="E60" s="68"/>
      <c r="F60" s="100" t="s">
        <v>1139</v>
      </c>
      <c r="G60" s="65"/>
      <c r="H60" s="69" t="s">
        <v>249</v>
      </c>
      <c r="I60" s="70"/>
      <c r="J60" s="70"/>
      <c r="K60" s="69" t="s">
        <v>3617</v>
      </c>
      <c r="L60" s="73">
        <v>1</v>
      </c>
      <c r="M60" s="74">
        <v>6471.087890625</v>
      </c>
      <c r="N60" s="74">
        <v>6434.650390625</v>
      </c>
      <c r="O60" s="75"/>
      <c r="P60" s="76"/>
      <c r="Q60" s="76"/>
      <c r="R60" s="86"/>
      <c r="S60" s="48">
        <v>0</v>
      </c>
      <c r="T60" s="48">
        <v>2</v>
      </c>
      <c r="U60" s="49">
        <v>0</v>
      </c>
      <c r="V60" s="49">
        <v>0.5</v>
      </c>
      <c r="W60" s="49">
        <v>0</v>
      </c>
      <c r="X60" s="49">
        <v>0.999998</v>
      </c>
      <c r="Y60" s="49">
        <v>0.5</v>
      </c>
      <c r="Z60" s="49">
        <v>0</v>
      </c>
      <c r="AA60" s="71">
        <v>60</v>
      </c>
      <c r="AB60" s="71"/>
      <c r="AC60" s="72"/>
      <c r="AD60" s="78" t="s">
        <v>249</v>
      </c>
      <c r="AE60" s="78">
        <v>3112</v>
      </c>
      <c r="AF60" s="78">
        <v>2397</v>
      </c>
      <c r="AG60" s="78">
        <v>38004</v>
      </c>
      <c r="AH60" s="78">
        <v>1228</v>
      </c>
      <c r="AI60" s="78"/>
      <c r="AJ60" s="78" t="s">
        <v>2357</v>
      </c>
      <c r="AK60" s="78"/>
      <c r="AL60" s="83" t="s">
        <v>2759</v>
      </c>
      <c r="AM60" s="78"/>
      <c r="AN60" s="80">
        <v>41150.68087962963</v>
      </c>
      <c r="AO60" s="83" t="s">
        <v>2955</v>
      </c>
      <c r="AP60" s="78" t="b">
        <v>0</v>
      </c>
      <c r="AQ60" s="78" t="b">
        <v>0</v>
      </c>
      <c r="AR60" s="78" t="b">
        <v>0</v>
      </c>
      <c r="AS60" s="78"/>
      <c r="AT60" s="78">
        <v>190</v>
      </c>
      <c r="AU60" s="83" t="s">
        <v>3148</v>
      </c>
      <c r="AV60" s="78" t="b">
        <v>0</v>
      </c>
      <c r="AW60" s="78" t="s">
        <v>3276</v>
      </c>
      <c r="AX60" s="83" t="s">
        <v>3334</v>
      </c>
      <c r="AY60" s="78" t="s">
        <v>66</v>
      </c>
      <c r="AZ60" s="78" t="str">
        <f>REPLACE(INDEX(GroupVertices[Group],MATCH(Vertices[[#This Row],[Vertex]],GroupVertices[Vertex],0)),1,1,"")</f>
        <v>28</v>
      </c>
      <c r="BA60" s="48"/>
      <c r="BB60" s="48"/>
      <c r="BC60" s="48"/>
      <c r="BD60" s="48"/>
      <c r="BE60" s="48" t="s">
        <v>906</v>
      </c>
      <c r="BF60" s="48" t="s">
        <v>906</v>
      </c>
      <c r="BG60" s="116" t="s">
        <v>4559</v>
      </c>
      <c r="BH60" s="116" t="s">
        <v>4559</v>
      </c>
      <c r="BI60" s="116" t="s">
        <v>4719</v>
      </c>
      <c r="BJ60" s="116" t="s">
        <v>4719</v>
      </c>
      <c r="BK60" s="116">
        <v>0</v>
      </c>
      <c r="BL60" s="120">
        <v>0</v>
      </c>
      <c r="BM60" s="116">
        <v>0</v>
      </c>
      <c r="BN60" s="120">
        <v>0</v>
      </c>
      <c r="BO60" s="116">
        <v>0</v>
      </c>
      <c r="BP60" s="120">
        <v>0</v>
      </c>
      <c r="BQ60" s="116">
        <v>16</v>
      </c>
      <c r="BR60" s="120">
        <v>100</v>
      </c>
      <c r="BS60" s="116">
        <v>16</v>
      </c>
      <c r="BT60" s="2"/>
      <c r="BU60" s="3"/>
      <c r="BV60" s="3"/>
      <c r="BW60" s="3"/>
      <c r="BX60" s="3"/>
    </row>
    <row r="61" spans="1:76" ht="15">
      <c r="A61" s="64" t="s">
        <v>436</v>
      </c>
      <c r="B61" s="65"/>
      <c r="C61" s="65" t="s">
        <v>64</v>
      </c>
      <c r="D61" s="66">
        <v>162.00346125807232</v>
      </c>
      <c r="E61" s="68"/>
      <c r="F61" s="100" t="s">
        <v>3192</v>
      </c>
      <c r="G61" s="65"/>
      <c r="H61" s="69" t="s">
        <v>436</v>
      </c>
      <c r="I61" s="70"/>
      <c r="J61" s="70"/>
      <c r="K61" s="69" t="s">
        <v>3618</v>
      </c>
      <c r="L61" s="73">
        <v>1</v>
      </c>
      <c r="M61" s="74">
        <v>6492.01416015625</v>
      </c>
      <c r="N61" s="74">
        <v>5375.93310546875</v>
      </c>
      <c r="O61" s="75"/>
      <c r="P61" s="76"/>
      <c r="Q61" s="76"/>
      <c r="R61" s="86"/>
      <c r="S61" s="48">
        <v>2</v>
      </c>
      <c r="T61" s="48">
        <v>0</v>
      </c>
      <c r="U61" s="49">
        <v>0</v>
      </c>
      <c r="V61" s="49">
        <v>0.5</v>
      </c>
      <c r="W61" s="49">
        <v>0</v>
      </c>
      <c r="X61" s="49">
        <v>0.999998</v>
      </c>
      <c r="Y61" s="49">
        <v>0.5</v>
      </c>
      <c r="Z61" s="49">
        <v>0</v>
      </c>
      <c r="AA61" s="71">
        <v>61</v>
      </c>
      <c r="AB61" s="71"/>
      <c r="AC61" s="72"/>
      <c r="AD61" s="78" t="s">
        <v>2077</v>
      </c>
      <c r="AE61" s="78">
        <v>34</v>
      </c>
      <c r="AF61" s="78">
        <v>6</v>
      </c>
      <c r="AG61" s="78">
        <v>1</v>
      </c>
      <c r="AH61" s="78">
        <v>0</v>
      </c>
      <c r="AI61" s="78">
        <v>-25200</v>
      </c>
      <c r="AJ61" s="78" t="s">
        <v>2358</v>
      </c>
      <c r="AK61" s="78" t="s">
        <v>2607</v>
      </c>
      <c r="AL61" s="83" t="s">
        <v>2760</v>
      </c>
      <c r="AM61" s="78" t="s">
        <v>2901</v>
      </c>
      <c r="AN61" s="80">
        <v>42866.60238425926</v>
      </c>
      <c r="AO61" s="83" t="s">
        <v>2956</v>
      </c>
      <c r="AP61" s="78" t="b">
        <v>1</v>
      </c>
      <c r="AQ61" s="78" t="b">
        <v>0</v>
      </c>
      <c r="AR61" s="78" t="b">
        <v>0</v>
      </c>
      <c r="AS61" s="78" t="s">
        <v>1948</v>
      </c>
      <c r="AT61" s="78">
        <v>0</v>
      </c>
      <c r="AU61" s="78"/>
      <c r="AV61" s="78" t="b">
        <v>0</v>
      </c>
      <c r="AW61" s="78" t="s">
        <v>3276</v>
      </c>
      <c r="AX61" s="83" t="s">
        <v>3335</v>
      </c>
      <c r="AY61" s="78" t="s">
        <v>65</v>
      </c>
      <c r="AZ61" s="78" t="str">
        <f>REPLACE(INDEX(GroupVertices[Group],MATCH(Vertices[[#This Row],[Vertex]],GroupVertices[Vertex],0)),1,1,"")</f>
        <v>28</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405</v>
      </c>
      <c r="B62" s="65"/>
      <c r="C62" s="65" t="s">
        <v>64</v>
      </c>
      <c r="D62" s="66">
        <v>181.3363182209629</v>
      </c>
      <c r="E62" s="68"/>
      <c r="F62" s="100" t="s">
        <v>3193</v>
      </c>
      <c r="G62" s="65"/>
      <c r="H62" s="69" t="s">
        <v>405</v>
      </c>
      <c r="I62" s="70"/>
      <c r="J62" s="70"/>
      <c r="K62" s="69" t="s">
        <v>3619</v>
      </c>
      <c r="L62" s="73">
        <v>1</v>
      </c>
      <c r="M62" s="74">
        <v>6977.85986328125</v>
      </c>
      <c r="N62" s="74">
        <v>5938.77197265625</v>
      </c>
      <c r="O62" s="75"/>
      <c r="P62" s="76"/>
      <c r="Q62" s="76"/>
      <c r="R62" s="86"/>
      <c r="S62" s="48">
        <v>1</v>
      </c>
      <c r="T62" s="48">
        <v>1</v>
      </c>
      <c r="U62" s="49">
        <v>0</v>
      </c>
      <c r="V62" s="49">
        <v>0.5</v>
      </c>
      <c r="W62" s="49">
        <v>0</v>
      </c>
      <c r="X62" s="49">
        <v>0.999998</v>
      </c>
      <c r="Y62" s="49">
        <v>0.5</v>
      </c>
      <c r="Z62" s="49">
        <v>0</v>
      </c>
      <c r="AA62" s="71">
        <v>62</v>
      </c>
      <c r="AB62" s="71"/>
      <c r="AC62" s="72"/>
      <c r="AD62" s="78" t="s">
        <v>2078</v>
      </c>
      <c r="AE62" s="78">
        <v>17413</v>
      </c>
      <c r="AF62" s="78">
        <v>22348</v>
      </c>
      <c r="AG62" s="78">
        <v>124133</v>
      </c>
      <c r="AH62" s="78">
        <v>7576</v>
      </c>
      <c r="AI62" s="78"/>
      <c r="AJ62" s="78" t="s">
        <v>2359</v>
      </c>
      <c r="AK62" s="78" t="s">
        <v>2608</v>
      </c>
      <c r="AL62" s="83" t="s">
        <v>2761</v>
      </c>
      <c r="AM62" s="78"/>
      <c r="AN62" s="80">
        <v>41757.66971064815</v>
      </c>
      <c r="AO62" s="83" t="s">
        <v>2957</v>
      </c>
      <c r="AP62" s="78" t="b">
        <v>0</v>
      </c>
      <c r="AQ62" s="78" t="b">
        <v>0</v>
      </c>
      <c r="AR62" s="78" t="b">
        <v>0</v>
      </c>
      <c r="AS62" s="78"/>
      <c r="AT62" s="78">
        <v>803</v>
      </c>
      <c r="AU62" s="83" t="s">
        <v>3148</v>
      </c>
      <c r="AV62" s="78" t="b">
        <v>0</v>
      </c>
      <c r="AW62" s="78" t="s">
        <v>3276</v>
      </c>
      <c r="AX62" s="83" t="s">
        <v>3336</v>
      </c>
      <c r="AY62" s="78" t="s">
        <v>66</v>
      </c>
      <c r="AZ62" s="78" t="str">
        <f>REPLACE(INDEX(GroupVertices[Group],MATCH(Vertices[[#This Row],[Vertex]],GroupVertices[Vertex],0)),1,1,"")</f>
        <v>28</v>
      </c>
      <c r="BA62" s="48"/>
      <c r="BB62" s="48"/>
      <c r="BC62" s="48"/>
      <c r="BD62" s="48"/>
      <c r="BE62" s="48" t="s">
        <v>1003</v>
      </c>
      <c r="BF62" s="48" t="s">
        <v>1003</v>
      </c>
      <c r="BG62" s="116" t="s">
        <v>4187</v>
      </c>
      <c r="BH62" s="116" t="s">
        <v>4187</v>
      </c>
      <c r="BI62" s="116" t="s">
        <v>4327</v>
      </c>
      <c r="BJ62" s="116" t="s">
        <v>4327</v>
      </c>
      <c r="BK62" s="116">
        <v>0</v>
      </c>
      <c r="BL62" s="120">
        <v>0</v>
      </c>
      <c r="BM62" s="116">
        <v>0</v>
      </c>
      <c r="BN62" s="120">
        <v>0</v>
      </c>
      <c r="BO62" s="116">
        <v>0</v>
      </c>
      <c r="BP62" s="120">
        <v>0</v>
      </c>
      <c r="BQ62" s="116">
        <v>105</v>
      </c>
      <c r="BR62" s="120">
        <v>100</v>
      </c>
      <c r="BS62" s="116">
        <v>105</v>
      </c>
      <c r="BT62" s="2"/>
      <c r="BU62" s="3"/>
      <c r="BV62" s="3"/>
      <c r="BW62" s="3"/>
      <c r="BX62" s="3"/>
    </row>
    <row r="63" spans="1:76" ht="15">
      <c r="A63" s="64" t="s">
        <v>250</v>
      </c>
      <c r="B63" s="65"/>
      <c r="C63" s="65" t="s">
        <v>64</v>
      </c>
      <c r="D63" s="66">
        <v>162.07787830662699</v>
      </c>
      <c r="E63" s="68"/>
      <c r="F63" s="100" t="s">
        <v>1140</v>
      </c>
      <c r="G63" s="65"/>
      <c r="H63" s="69" t="s">
        <v>250</v>
      </c>
      <c r="I63" s="70"/>
      <c r="J63" s="70"/>
      <c r="K63" s="69" t="s">
        <v>3620</v>
      </c>
      <c r="L63" s="73">
        <v>1</v>
      </c>
      <c r="M63" s="74">
        <v>1023.0732421875</v>
      </c>
      <c r="N63" s="74">
        <v>8615.9130859375</v>
      </c>
      <c r="O63" s="75"/>
      <c r="P63" s="76"/>
      <c r="Q63" s="76"/>
      <c r="R63" s="86"/>
      <c r="S63" s="48">
        <v>0</v>
      </c>
      <c r="T63" s="48">
        <v>1</v>
      </c>
      <c r="U63" s="49">
        <v>0</v>
      </c>
      <c r="V63" s="49">
        <v>0.002183</v>
      </c>
      <c r="W63" s="49">
        <v>0.005735</v>
      </c>
      <c r="X63" s="49">
        <v>0.483355</v>
      </c>
      <c r="Y63" s="49">
        <v>0</v>
      </c>
      <c r="Z63" s="49">
        <v>0</v>
      </c>
      <c r="AA63" s="71">
        <v>63</v>
      </c>
      <c r="AB63" s="71"/>
      <c r="AC63" s="72"/>
      <c r="AD63" s="78" t="s">
        <v>2079</v>
      </c>
      <c r="AE63" s="78">
        <v>337</v>
      </c>
      <c r="AF63" s="78">
        <v>92</v>
      </c>
      <c r="AG63" s="78">
        <v>595</v>
      </c>
      <c r="AH63" s="78">
        <v>141</v>
      </c>
      <c r="AI63" s="78"/>
      <c r="AJ63" s="78" t="s">
        <v>2360</v>
      </c>
      <c r="AK63" s="78" t="s">
        <v>2605</v>
      </c>
      <c r="AL63" s="83" t="s">
        <v>2762</v>
      </c>
      <c r="AM63" s="78"/>
      <c r="AN63" s="80">
        <v>43216.396053240744</v>
      </c>
      <c r="AO63" s="78"/>
      <c r="AP63" s="78" t="b">
        <v>1</v>
      </c>
      <c r="AQ63" s="78" t="b">
        <v>0</v>
      </c>
      <c r="AR63" s="78" t="b">
        <v>0</v>
      </c>
      <c r="AS63" s="78"/>
      <c r="AT63" s="78">
        <v>0</v>
      </c>
      <c r="AU63" s="78"/>
      <c r="AV63" s="78" t="b">
        <v>0</v>
      </c>
      <c r="AW63" s="78" t="s">
        <v>3276</v>
      </c>
      <c r="AX63" s="83" t="s">
        <v>3337</v>
      </c>
      <c r="AY63" s="78" t="s">
        <v>66</v>
      </c>
      <c r="AZ63" s="78" t="str">
        <f>REPLACE(INDEX(GroupVertices[Group],MATCH(Vertices[[#This Row],[Vertex]],GroupVertices[Vertex],0)),1,1,"")</f>
        <v>1</v>
      </c>
      <c r="BA63" s="48"/>
      <c r="BB63" s="48"/>
      <c r="BC63" s="48"/>
      <c r="BD63" s="48"/>
      <c r="BE63" s="48" t="s">
        <v>893</v>
      </c>
      <c r="BF63" s="48" t="s">
        <v>893</v>
      </c>
      <c r="BG63" s="116" t="s">
        <v>4560</v>
      </c>
      <c r="BH63" s="116" t="s">
        <v>4560</v>
      </c>
      <c r="BI63" s="116" t="s">
        <v>4720</v>
      </c>
      <c r="BJ63" s="116" t="s">
        <v>4720</v>
      </c>
      <c r="BK63" s="116">
        <v>1</v>
      </c>
      <c r="BL63" s="120">
        <v>4.761904761904762</v>
      </c>
      <c r="BM63" s="116">
        <v>0</v>
      </c>
      <c r="BN63" s="120">
        <v>0</v>
      </c>
      <c r="BO63" s="116">
        <v>0</v>
      </c>
      <c r="BP63" s="120">
        <v>0</v>
      </c>
      <c r="BQ63" s="116">
        <v>20</v>
      </c>
      <c r="BR63" s="120">
        <v>95.23809523809524</v>
      </c>
      <c r="BS63" s="116">
        <v>21</v>
      </c>
      <c r="BT63" s="2"/>
      <c r="BU63" s="3"/>
      <c r="BV63" s="3"/>
      <c r="BW63" s="3"/>
      <c r="BX63" s="3"/>
    </row>
    <row r="64" spans="1:76" ht="15">
      <c r="A64" s="64" t="s">
        <v>400</v>
      </c>
      <c r="B64" s="65"/>
      <c r="C64" s="65" t="s">
        <v>64</v>
      </c>
      <c r="D64" s="66">
        <v>165.28473391062272</v>
      </c>
      <c r="E64" s="68"/>
      <c r="F64" s="100" t="s">
        <v>1266</v>
      </c>
      <c r="G64" s="65"/>
      <c r="H64" s="69" t="s">
        <v>400</v>
      </c>
      <c r="I64" s="70"/>
      <c r="J64" s="70"/>
      <c r="K64" s="69" t="s">
        <v>3621</v>
      </c>
      <c r="L64" s="73">
        <v>6512.412056489976</v>
      </c>
      <c r="M64" s="74">
        <v>1090.18798828125</v>
      </c>
      <c r="N64" s="74">
        <v>8053.23291015625</v>
      </c>
      <c r="O64" s="75"/>
      <c r="P64" s="76"/>
      <c r="Q64" s="76"/>
      <c r="R64" s="86"/>
      <c r="S64" s="48">
        <v>32</v>
      </c>
      <c r="T64" s="48">
        <v>3</v>
      </c>
      <c r="U64" s="49">
        <v>6727.2</v>
      </c>
      <c r="V64" s="49">
        <v>0.002941</v>
      </c>
      <c r="W64" s="49">
        <v>0.04199</v>
      </c>
      <c r="X64" s="49">
        <v>12.942027</v>
      </c>
      <c r="Y64" s="49">
        <v>0.007056451612903226</v>
      </c>
      <c r="Z64" s="49">
        <v>0.03125</v>
      </c>
      <c r="AA64" s="71">
        <v>64</v>
      </c>
      <c r="AB64" s="71"/>
      <c r="AC64" s="72"/>
      <c r="AD64" s="78" t="s">
        <v>2080</v>
      </c>
      <c r="AE64" s="78">
        <v>291</v>
      </c>
      <c r="AF64" s="78">
        <v>3798</v>
      </c>
      <c r="AG64" s="78">
        <v>2175</v>
      </c>
      <c r="AH64" s="78">
        <v>638</v>
      </c>
      <c r="AI64" s="78"/>
      <c r="AJ64" s="78" t="s">
        <v>2361</v>
      </c>
      <c r="AK64" s="78"/>
      <c r="AL64" s="83" t="s">
        <v>2763</v>
      </c>
      <c r="AM64" s="78"/>
      <c r="AN64" s="80">
        <v>42535.60003472222</v>
      </c>
      <c r="AO64" s="83" t="s">
        <v>2958</v>
      </c>
      <c r="AP64" s="78" t="b">
        <v>0</v>
      </c>
      <c r="AQ64" s="78" t="b">
        <v>0</v>
      </c>
      <c r="AR64" s="78" t="b">
        <v>1</v>
      </c>
      <c r="AS64" s="78"/>
      <c r="AT64" s="78">
        <v>44</v>
      </c>
      <c r="AU64" s="83" t="s">
        <v>3148</v>
      </c>
      <c r="AV64" s="78" t="b">
        <v>0</v>
      </c>
      <c r="AW64" s="78" t="s">
        <v>3276</v>
      </c>
      <c r="AX64" s="83" t="s">
        <v>3338</v>
      </c>
      <c r="AY64" s="78" t="s">
        <v>66</v>
      </c>
      <c r="AZ64" s="78" t="str">
        <f>REPLACE(INDEX(GroupVertices[Group],MATCH(Vertices[[#This Row],[Vertex]],GroupVertices[Vertex],0)),1,1,"")</f>
        <v>1</v>
      </c>
      <c r="BA64" s="48"/>
      <c r="BB64" s="48"/>
      <c r="BC64" s="48"/>
      <c r="BD64" s="48"/>
      <c r="BE64" s="48" t="s">
        <v>893</v>
      </c>
      <c r="BF64" s="48" t="s">
        <v>893</v>
      </c>
      <c r="BG64" s="116" t="s">
        <v>4561</v>
      </c>
      <c r="BH64" s="116" t="s">
        <v>4561</v>
      </c>
      <c r="BI64" s="116" t="s">
        <v>4721</v>
      </c>
      <c r="BJ64" s="116" t="s">
        <v>4721</v>
      </c>
      <c r="BK64" s="116">
        <v>1</v>
      </c>
      <c r="BL64" s="120">
        <v>1.5151515151515151</v>
      </c>
      <c r="BM64" s="116">
        <v>1</v>
      </c>
      <c r="BN64" s="120">
        <v>1.5151515151515151</v>
      </c>
      <c r="BO64" s="116">
        <v>0</v>
      </c>
      <c r="BP64" s="120">
        <v>0</v>
      </c>
      <c r="BQ64" s="116">
        <v>64</v>
      </c>
      <c r="BR64" s="120">
        <v>96.96969696969697</v>
      </c>
      <c r="BS64" s="116">
        <v>66</v>
      </c>
      <c r="BT64" s="2"/>
      <c r="BU64" s="3"/>
      <c r="BV64" s="3"/>
      <c r="BW64" s="3"/>
      <c r="BX64" s="3"/>
    </row>
    <row r="65" spans="1:76" ht="15">
      <c r="A65" s="64" t="s">
        <v>251</v>
      </c>
      <c r="B65" s="65"/>
      <c r="C65" s="65" t="s">
        <v>64</v>
      </c>
      <c r="D65" s="66">
        <v>162.0692251614462</v>
      </c>
      <c r="E65" s="68"/>
      <c r="F65" s="100" t="s">
        <v>1141</v>
      </c>
      <c r="G65" s="65"/>
      <c r="H65" s="69" t="s">
        <v>251</v>
      </c>
      <c r="I65" s="70"/>
      <c r="J65" s="70"/>
      <c r="K65" s="69" t="s">
        <v>3622</v>
      </c>
      <c r="L65" s="73">
        <v>1</v>
      </c>
      <c r="M65" s="74">
        <v>1842.9013671875</v>
      </c>
      <c r="N65" s="74">
        <v>8757.55859375</v>
      </c>
      <c r="O65" s="75"/>
      <c r="P65" s="76"/>
      <c r="Q65" s="76"/>
      <c r="R65" s="86"/>
      <c r="S65" s="48">
        <v>0</v>
      </c>
      <c r="T65" s="48">
        <v>1</v>
      </c>
      <c r="U65" s="49">
        <v>0</v>
      </c>
      <c r="V65" s="49">
        <v>0.002183</v>
      </c>
      <c r="W65" s="49">
        <v>0.005735</v>
      </c>
      <c r="X65" s="49">
        <v>0.483355</v>
      </c>
      <c r="Y65" s="49">
        <v>0</v>
      </c>
      <c r="Z65" s="49">
        <v>0</v>
      </c>
      <c r="AA65" s="71">
        <v>65</v>
      </c>
      <c r="AB65" s="71"/>
      <c r="AC65" s="72"/>
      <c r="AD65" s="78" t="s">
        <v>2081</v>
      </c>
      <c r="AE65" s="78">
        <v>180</v>
      </c>
      <c r="AF65" s="78">
        <v>82</v>
      </c>
      <c r="AG65" s="78">
        <v>484</v>
      </c>
      <c r="AH65" s="78">
        <v>1549</v>
      </c>
      <c r="AI65" s="78"/>
      <c r="AJ65" s="78" t="s">
        <v>2362</v>
      </c>
      <c r="AK65" s="78"/>
      <c r="AL65" s="78"/>
      <c r="AM65" s="78"/>
      <c r="AN65" s="80">
        <v>43428.847719907404</v>
      </c>
      <c r="AO65" s="83" t="s">
        <v>2959</v>
      </c>
      <c r="AP65" s="78" t="b">
        <v>1</v>
      </c>
      <c r="AQ65" s="78" t="b">
        <v>0</v>
      </c>
      <c r="AR65" s="78" t="b">
        <v>0</v>
      </c>
      <c r="AS65" s="78"/>
      <c r="AT65" s="78">
        <v>0</v>
      </c>
      <c r="AU65" s="78"/>
      <c r="AV65" s="78" t="b">
        <v>0</v>
      </c>
      <c r="AW65" s="78" t="s">
        <v>3276</v>
      </c>
      <c r="AX65" s="83" t="s">
        <v>3339</v>
      </c>
      <c r="AY65" s="78" t="s">
        <v>66</v>
      </c>
      <c r="AZ65" s="78" t="str">
        <f>REPLACE(INDEX(GroupVertices[Group],MATCH(Vertices[[#This Row],[Vertex]],GroupVertices[Vertex],0)),1,1,"")</f>
        <v>1</v>
      </c>
      <c r="BA65" s="48"/>
      <c r="BB65" s="48"/>
      <c r="BC65" s="48"/>
      <c r="BD65" s="48"/>
      <c r="BE65" s="48" t="s">
        <v>893</v>
      </c>
      <c r="BF65" s="48" t="s">
        <v>893</v>
      </c>
      <c r="BG65" s="116" t="s">
        <v>4560</v>
      </c>
      <c r="BH65" s="116" t="s">
        <v>4560</v>
      </c>
      <c r="BI65" s="116" t="s">
        <v>4720</v>
      </c>
      <c r="BJ65" s="116" t="s">
        <v>4720</v>
      </c>
      <c r="BK65" s="116">
        <v>1</v>
      </c>
      <c r="BL65" s="120">
        <v>4.761904761904762</v>
      </c>
      <c r="BM65" s="116">
        <v>0</v>
      </c>
      <c r="BN65" s="120">
        <v>0</v>
      </c>
      <c r="BO65" s="116">
        <v>0</v>
      </c>
      <c r="BP65" s="120">
        <v>0</v>
      </c>
      <c r="BQ65" s="116">
        <v>20</v>
      </c>
      <c r="BR65" s="120">
        <v>95.23809523809524</v>
      </c>
      <c r="BS65" s="116">
        <v>21</v>
      </c>
      <c r="BT65" s="2"/>
      <c r="BU65" s="3"/>
      <c r="BV65" s="3"/>
      <c r="BW65" s="3"/>
      <c r="BX65" s="3"/>
    </row>
    <row r="66" spans="1:76" ht="15">
      <c r="A66" s="64" t="s">
        <v>252</v>
      </c>
      <c r="B66" s="65"/>
      <c r="C66" s="65" t="s">
        <v>64</v>
      </c>
      <c r="D66" s="66">
        <v>163.9002306816985</v>
      </c>
      <c r="E66" s="68"/>
      <c r="F66" s="100" t="s">
        <v>1142</v>
      </c>
      <c r="G66" s="65"/>
      <c r="H66" s="69" t="s">
        <v>252</v>
      </c>
      <c r="I66" s="70"/>
      <c r="J66" s="70"/>
      <c r="K66" s="69" t="s">
        <v>3623</v>
      </c>
      <c r="L66" s="73">
        <v>1</v>
      </c>
      <c r="M66" s="74">
        <v>210.0220489501953</v>
      </c>
      <c r="N66" s="74">
        <v>8215.916015625</v>
      </c>
      <c r="O66" s="75"/>
      <c r="P66" s="76"/>
      <c r="Q66" s="76"/>
      <c r="R66" s="86"/>
      <c r="S66" s="48">
        <v>0</v>
      </c>
      <c r="T66" s="48">
        <v>1</v>
      </c>
      <c r="U66" s="49">
        <v>0</v>
      </c>
      <c r="V66" s="49">
        <v>0.002183</v>
      </c>
      <c r="W66" s="49">
        <v>0.005735</v>
      </c>
      <c r="X66" s="49">
        <v>0.483355</v>
      </c>
      <c r="Y66" s="49">
        <v>0</v>
      </c>
      <c r="Z66" s="49">
        <v>0</v>
      </c>
      <c r="AA66" s="71">
        <v>66</v>
      </c>
      <c r="AB66" s="71"/>
      <c r="AC66" s="72"/>
      <c r="AD66" s="78" t="s">
        <v>2082</v>
      </c>
      <c r="AE66" s="78">
        <v>679</v>
      </c>
      <c r="AF66" s="78">
        <v>2198</v>
      </c>
      <c r="AG66" s="78">
        <v>5897</v>
      </c>
      <c r="AH66" s="78">
        <v>7371</v>
      </c>
      <c r="AI66" s="78"/>
      <c r="AJ66" s="78" t="s">
        <v>2363</v>
      </c>
      <c r="AK66" s="78" t="s">
        <v>2609</v>
      </c>
      <c r="AL66" s="78"/>
      <c r="AM66" s="78"/>
      <c r="AN66" s="80">
        <v>42123.43996527778</v>
      </c>
      <c r="AO66" s="83" t="s">
        <v>2960</v>
      </c>
      <c r="AP66" s="78" t="b">
        <v>0</v>
      </c>
      <c r="AQ66" s="78" t="b">
        <v>0</v>
      </c>
      <c r="AR66" s="78" t="b">
        <v>1</v>
      </c>
      <c r="AS66" s="78"/>
      <c r="AT66" s="78">
        <v>32</v>
      </c>
      <c r="AU66" s="83" t="s">
        <v>3148</v>
      </c>
      <c r="AV66" s="78" t="b">
        <v>0</v>
      </c>
      <c r="AW66" s="78" t="s">
        <v>3276</v>
      </c>
      <c r="AX66" s="83" t="s">
        <v>3340</v>
      </c>
      <c r="AY66" s="78" t="s">
        <v>66</v>
      </c>
      <c r="AZ66" s="78" t="str">
        <f>REPLACE(INDEX(GroupVertices[Group],MATCH(Vertices[[#This Row],[Vertex]],GroupVertices[Vertex],0)),1,1,"")</f>
        <v>1</v>
      </c>
      <c r="BA66" s="48"/>
      <c r="BB66" s="48"/>
      <c r="BC66" s="48"/>
      <c r="BD66" s="48"/>
      <c r="BE66" s="48" t="s">
        <v>893</v>
      </c>
      <c r="BF66" s="48" t="s">
        <v>893</v>
      </c>
      <c r="BG66" s="116" t="s">
        <v>4560</v>
      </c>
      <c r="BH66" s="116" t="s">
        <v>4560</v>
      </c>
      <c r="BI66" s="116" t="s">
        <v>4720</v>
      </c>
      <c r="BJ66" s="116" t="s">
        <v>4720</v>
      </c>
      <c r="BK66" s="116">
        <v>1</v>
      </c>
      <c r="BL66" s="120">
        <v>4.761904761904762</v>
      </c>
      <c r="BM66" s="116">
        <v>0</v>
      </c>
      <c r="BN66" s="120">
        <v>0</v>
      </c>
      <c r="BO66" s="116">
        <v>0</v>
      </c>
      <c r="BP66" s="120">
        <v>0</v>
      </c>
      <c r="BQ66" s="116">
        <v>20</v>
      </c>
      <c r="BR66" s="120">
        <v>95.23809523809524</v>
      </c>
      <c r="BS66" s="116">
        <v>21</v>
      </c>
      <c r="BT66" s="2"/>
      <c r="BU66" s="3"/>
      <c r="BV66" s="3"/>
      <c r="BW66" s="3"/>
      <c r="BX66" s="3"/>
    </row>
    <row r="67" spans="1:76" ht="15">
      <c r="A67" s="64" t="s">
        <v>253</v>
      </c>
      <c r="B67" s="65"/>
      <c r="C67" s="65" t="s">
        <v>64</v>
      </c>
      <c r="D67" s="66">
        <v>163.37671539826152</v>
      </c>
      <c r="E67" s="68"/>
      <c r="F67" s="100" t="s">
        <v>1143</v>
      </c>
      <c r="G67" s="65"/>
      <c r="H67" s="69" t="s">
        <v>253</v>
      </c>
      <c r="I67" s="70"/>
      <c r="J67" s="70"/>
      <c r="K67" s="69" t="s">
        <v>3624</v>
      </c>
      <c r="L67" s="73">
        <v>7.775461469174372</v>
      </c>
      <c r="M67" s="74">
        <v>9271.5263671875</v>
      </c>
      <c r="N67" s="74">
        <v>8770.921875</v>
      </c>
      <c r="O67" s="75"/>
      <c r="P67" s="76"/>
      <c r="Q67" s="76"/>
      <c r="R67" s="86"/>
      <c r="S67" s="48">
        <v>1</v>
      </c>
      <c r="T67" s="48">
        <v>3</v>
      </c>
      <c r="U67" s="49">
        <v>7</v>
      </c>
      <c r="V67" s="49">
        <v>0.25</v>
      </c>
      <c r="W67" s="49">
        <v>0</v>
      </c>
      <c r="X67" s="49">
        <v>1.624207</v>
      </c>
      <c r="Y67" s="49">
        <v>0.16666666666666666</v>
      </c>
      <c r="Z67" s="49">
        <v>0</v>
      </c>
      <c r="AA67" s="71">
        <v>67</v>
      </c>
      <c r="AB67" s="71"/>
      <c r="AC67" s="72"/>
      <c r="AD67" s="78" t="s">
        <v>2083</v>
      </c>
      <c r="AE67" s="78">
        <v>1410</v>
      </c>
      <c r="AF67" s="78">
        <v>1593</v>
      </c>
      <c r="AG67" s="78">
        <v>5958</v>
      </c>
      <c r="AH67" s="78">
        <v>1613</v>
      </c>
      <c r="AI67" s="78"/>
      <c r="AJ67" s="78" t="s">
        <v>2364</v>
      </c>
      <c r="AK67" s="78" t="s">
        <v>2610</v>
      </c>
      <c r="AL67" s="83" t="s">
        <v>2764</v>
      </c>
      <c r="AM67" s="78"/>
      <c r="AN67" s="80">
        <v>40261.49340277778</v>
      </c>
      <c r="AO67" s="83" t="s">
        <v>2961</v>
      </c>
      <c r="AP67" s="78" t="b">
        <v>0</v>
      </c>
      <c r="AQ67" s="78" t="b">
        <v>0</v>
      </c>
      <c r="AR67" s="78" t="b">
        <v>1</v>
      </c>
      <c r="AS67" s="78"/>
      <c r="AT67" s="78">
        <v>49</v>
      </c>
      <c r="AU67" s="83" t="s">
        <v>3148</v>
      </c>
      <c r="AV67" s="78" t="b">
        <v>0</v>
      </c>
      <c r="AW67" s="78" t="s">
        <v>3276</v>
      </c>
      <c r="AX67" s="83" t="s">
        <v>3341</v>
      </c>
      <c r="AY67" s="78" t="s">
        <v>66</v>
      </c>
      <c r="AZ67" s="78" t="str">
        <f>REPLACE(INDEX(GroupVertices[Group],MATCH(Vertices[[#This Row],[Vertex]],GroupVertices[Vertex],0)),1,1,"")</f>
        <v>12</v>
      </c>
      <c r="BA67" s="48"/>
      <c r="BB67" s="48"/>
      <c r="BC67" s="48"/>
      <c r="BD67" s="48"/>
      <c r="BE67" s="48" t="s">
        <v>4069</v>
      </c>
      <c r="BF67" s="48" t="s">
        <v>4511</v>
      </c>
      <c r="BG67" s="116" t="s">
        <v>4562</v>
      </c>
      <c r="BH67" s="116" t="s">
        <v>4660</v>
      </c>
      <c r="BI67" s="116" t="s">
        <v>4722</v>
      </c>
      <c r="BJ67" s="116" t="s">
        <v>4814</v>
      </c>
      <c r="BK67" s="116">
        <v>3</v>
      </c>
      <c r="BL67" s="120">
        <v>5.084745762711864</v>
      </c>
      <c r="BM67" s="116">
        <v>0</v>
      </c>
      <c r="BN67" s="120">
        <v>0</v>
      </c>
      <c r="BO67" s="116">
        <v>0</v>
      </c>
      <c r="BP67" s="120">
        <v>0</v>
      </c>
      <c r="BQ67" s="116">
        <v>56</v>
      </c>
      <c r="BR67" s="120">
        <v>94.91525423728814</v>
      </c>
      <c r="BS67" s="116">
        <v>59</v>
      </c>
      <c r="BT67" s="2"/>
      <c r="BU67" s="3"/>
      <c r="BV67" s="3"/>
      <c r="BW67" s="3"/>
      <c r="BX67" s="3"/>
    </row>
    <row r="68" spans="1:76" ht="15">
      <c r="A68" s="64" t="s">
        <v>437</v>
      </c>
      <c r="B68" s="65"/>
      <c r="C68" s="65" t="s">
        <v>64</v>
      </c>
      <c r="D68" s="66">
        <v>162.39977530735186</v>
      </c>
      <c r="E68" s="68"/>
      <c r="F68" s="100" t="s">
        <v>3194</v>
      </c>
      <c r="G68" s="65"/>
      <c r="H68" s="69" t="s">
        <v>437</v>
      </c>
      <c r="I68" s="70"/>
      <c r="J68" s="70"/>
      <c r="K68" s="69" t="s">
        <v>3625</v>
      </c>
      <c r="L68" s="73">
        <v>1</v>
      </c>
      <c r="M68" s="74">
        <v>9673.7724609375</v>
      </c>
      <c r="N68" s="74">
        <v>8600.8232421875</v>
      </c>
      <c r="O68" s="75"/>
      <c r="P68" s="76"/>
      <c r="Q68" s="76"/>
      <c r="R68" s="86"/>
      <c r="S68" s="48">
        <v>1</v>
      </c>
      <c r="T68" s="48">
        <v>0</v>
      </c>
      <c r="U68" s="49">
        <v>0</v>
      </c>
      <c r="V68" s="49">
        <v>0.142857</v>
      </c>
      <c r="W68" s="49">
        <v>0</v>
      </c>
      <c r="X68" s="49">
        <v>0.495144</v>
      </c>
      <c r="Y68" s="49">
        <v>0</v>
      </c>
      <c r="Z68" s="49">
        <v>0</v>
      </c>
      <c r="AA68" s="71">
        <v>68</v>
      </c>
      <c r="AB68" s="71"/>
      <c r="AC68" s="72"/>
      <c r="AD68" s="78" t="s">
        <v>2084</v>
      </c>
      <c r="AE68" s="78">
        <v>604</v>
      </c>
      <c r="AF68" s="78">
        <v>464</v>
      </c>
      <c r="AG68" s="78">
        <v>1072</v>
      </c>
      <c r="AH68" s="78">
        <v>800</v>
      </c>
      <c r="AI68" s="78"/>
      <c r="AJ68" s="78" t="s">
        <v>2365</v>
      </c>
      <c r="AK68" s="78" t="s">
        <v>2611</v>
      </c>
      <c r="AL68" s="78"/>
      <c r="AM68" s="78"/>
      <c r="AN68" s="80">
        <v>41222.43498842593</v>
      </c>
      <c r="AO68" s="83" t="s">
        <v>2962</v>
      </c>
      <c r="AP68" s="78" t="b">
        <v>0</v>
      </c>
      <c r="AQ68" s="78" t="b">
        <v>0</v>
      </c>
      <c r="AR68" s="78" t="b">
        <v>1</v>
      </c>
      <c r="AS68" s="78"/>
      <c r="AT68" s="78">
        <v>20</v>
      </c>
      <c r="AU68" s="83" t="s">
        <v>3148</v>
      </c>
      <c r="AV68" s="78" t="b">
        <v>0</v>
      </c>
      <c r="AW68" s="78" t="s">
        <v>3276</v>
      </c>
      <c r="AX68" s="83" t="s">
        <v>3342</v>
      </c>
      <c r="AY68" s="78" t="s">
        <v>65</v>
      </c>
      <c r="AZ68" s="78" t="str">
        <f>REPLACE(INDEX(GroupVertices[Group],MATCH(Vertices[[#This Row],[Vertex]],GroupVertices[Vertex],0)),1,1,"")</f>
        <v>12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254</v>
      </c>
      <c r="B69" s="65"/>
      <c r="C69" s="65" t="s">
        <v>64</v>
      </c>
      <c r="D69" s="66">
        <v>162.18431199235053</v>
      </c>
      <c r="E69" s="68"/>
      <c r="F69" s="100" t="s">
        <v>1144</v>
      </c>
      <c r="G69" s="65"/>
      <c r="H69" s="69" t="s">
        <v>254</v>
      </c>
      <c r="I69" s="70"/>
      <c r="J69" s="70"/>
      <c r="K69" s="69" t="s">
        <v>3626</v>
      </c>
      <c r="L69" s="73">
        <v>1</v>
      </c>
      <c r="M69" s="74">
        <v>1603.187744140625</v>
      </c>
      <c r="N69" s="74">
        <v>9331.9912109375</v>
      </c>
      <c r="O69" s="75"/>
      <c r="P69" s="76"/>
      <c r="Q69" s="76"/>
      <c r="R69" s="86"/>
      <c r="S69" s="48">
        <v>0</v>
      </c>
      <c r="T69" s="48">
        <v>1</v>
      </c>
      <c r="U69" s="49">
        <v>0</v>
      </c>
      <c r="V69" s="49">
        <v>0.002183</v>
      </c>
      <c r="W69" s="49">
        <v>0.005735</v>
      </c>
      <c r="X69" s="49">
        <v>0.483355</v>
      </c>
      <c r="Y69" s="49">
        <v>0</v>
      </c>
      <c r="Z69" s="49">
        <v>0</v>
      </c>
      <c r="AA69" s="71">
        <v>69</v>
      </c>
      <c r="AB69" s="71"/>
      <c r="AC69" s="72"/>
      <c r="AD69" s="78" t="s">
        <v>2085</v>
      </c>
      <c r="AE69" s="78">
        <v>528</v>
      </c>
      <c r="AF69" s="78">
        <v>215</v>
      </c>
      <c r="AG69" s="78">
        <v>2565</v>
      </c>
      <c r="AH69" s="78">
        <v>1250</v>
      </c>
      <c r="AI69" s="78"/>
      <c r="AJ69" s="78" t="s">
        <v>2366</v>
      </c>
      <c r="AK69" s="78" t="s">
        <v>2612</v>
      </c>
      <c r="AL69" s="78"/>
      <c r="AM69" s="78"/>
      <c r="AN69" s="80">
        <v>40611.92052083334</v>
      </c>
      <c r="AO69" s="78"/>
      <c r="AP69" s="78" t="b">
        <v>1</v>
      </c>
      <c r="AQ69" s="78" t="b">
        <v>0</v>
      </c>
      <c r="AR69" s="78" t="b">
        <v>0</v>
      </c>
      <c r="AS69" s="78"/>
      <c r="AT69" s="78">
        <v>9</v>
      </c>
      <c r="AU69" s="83" t="s">
        <v>3148</v>
      </c>
      <c r="AV69" s="78" t="b">
        <v>0</v>
      </c>
      <c r="AW69" s="78" t="s">
        <v>3276</v>
      </c>
      <c r="AX69" s="83" t="s">
        <v>3343</v>
      </c>
      <c r="AY69" s="78" t="s">
        <v>66</v>
      </c>
      <c r="AZ69" s="78" t="str">
        <f>REPLACE(INDEX(GroupVertices[Group],MATCH(Vertices[[#This Row],[Vertex]],GroupVertices[Vertex],0)),1,1,"")</f>
        <v>1</v>
      </c>
      <c r="BA69" s="48"/>
      <c r="BB69" s="48"/>
      <c r="BC69" s="48"/>
      <c r="BD69" s="48"/>
      <c r="BE69" s="48" t="s">
        <v>893</v>
      </c>
      <c r="BF69" s="48" t="s">
        <v>893</v>
      </c>
      <c r="BG69" s="116" t="s">
        <v>4560</v>
      </c>
      <c r="BH69" s="116" t="s">
        <v>4560</v>
      </c>
      <c r="BI69" s="116" t="s">
        <v>4720</v>
      </c>
      <c r="BJ69" s="116" t="s">
        <v>4720</v>
      </c>
      <c r="BK69" s="116">
        <v>1</v>
      </c>
      <c r="BL69" s="120">
        <v>4.761904761904762</v>
      </c>
      <c r="BM69" s="116">
        <v>0</v>
      </c>
      <c r="BN69" s="120">
        <v>0</v>
      </c>
      <c r="BO69" s="116">
        <v>0</v>
      </c>
      <c r="BP69" s="120">
        <v>0</v>
      </c>
      <c r="BQ69" s="116">
        <v>20</v>
      </c>
      <c r="BR69" s="120">
        <v>95.23809523809524</v>
      </c>
      <c r="BS69" s="116">
        <v>21</v>
      </c>
      <c r="BT69" s="2"/>
      <c r="BU69" s="3"/>
      <c r="BV69" s="3"/>
      <c r="BW69" s="3"/>
      <c r="BX69" s="3"/>
    </row>
    <row r="70" spans="1:76" ht="15">
      <c r="A70" s="64" t="s">
        <v>438</v>
      </c>
      <c r="B70" s="65"/>
      <c r="C70" s="65" t="s">
        <v>64</v>
      </c>
      <c r="D70" s="66">
        <v>162.15662192777205</v>
      </c>
      <c r="E70" s="68"/>
      <c r="F70" s="100" t="s">
        <v>3195</v>
      </c>
      <c r="G70" s="65"/>
      <c r="H70" s="69" t="s">
        <v>438</v>
      </c>
      <c r="I70" s="70"/>
      <c r="J70" s="70"/>
      <c r="K70" s="69" t="s">
        <v>3627</v>
      </c>
      <c r="L70" s="73">
        <v>1</v>
      </c>
      <c r="M70" s="74">
        <v>9804.087890625</v>
      </c>
      <c r="N70" s="74">
        <v>8210.943359375</v>
      </c>
      <c r="O70" s="75"/>
      <c r="P70" s="76"/>
      <c r="Q70" s="76"/>
      <c r="R70" s="86"/>
      <c r="S70" s="48">
        <v>2</v>
      </c>
      <c r="T70" s="48">
        <v>0</v>
      </c>
      <c r="U70" s="49">
        <v>0</v>
      </c>
      <c r="V70" s="49">
        <v>0.166667</v>
      </c>
      <c r="W70" s="49">
        <v>0</v>
      </c>
      <c r="X70" s="49">
        <v>0.837016</v>
      </c>
      <c r="Y70" s="49">
        <v>0.5</v>
      </c>
      <c r="Z70" s="49">
        <v>0</v>
      </c>
      <c r="AA70" s="71">
        <v>70</v>
      </c>
      <c r="AB70" s="71"/>
      <c r="AC70" s="72"/>
      <c r="AD70" s="78" t="s">
        <v>2086</v>
      </c>
      <c r="AE70" s="78">
        <v>168</v>
      </c>
      <c r="AF70" s="78">
        <v>183</v>
      </c>
      <c r="AG70" s="78">
        <v>164</v>
      </c>
      <c r="AH70" s="78">
        <v>101</v>
      </c>
      <c r="AI70" s="78"/>
      <c r="AJ70" s="78" t="s">
        <v>2367</v>
      </c>
      <c r="AK70" s="78" t="s">
        <v>2610</v>
      </c>
      <c r="AL70" s="83" t="s">
        <v>2765</v>
      </c>
      <c r="AM70" s="78"/>
      <c r="AN70" s="80">
        <v>43425.66993055555</v>
      </c>
      <c r="AO70" s="83" t="s">
        <v>2963</v>
      </c>
      <c r="AP70" s="78" t="b">
        <v>1</v>
      </c>
      <c r="AQ70" s="78" t="b">
        <v>0</v>
      </c>
      <c r="AR70" s="78" t="b">
        <v>0</v>
      </c>
      <c r="AS70" s="78" t="s">
        <v>1948</v>
      </c>
      <c r="AT70" s="78">
        <v>0</v>
      </c>
      <c r="AU70" s="78"/>
      <c r="AV70" s="78" t="b">
        <v>0</v>
      </c>
      <c r="AW70" s="78" t="s">
        <v>3276</v>
      </c>
      <c r="AX70" s="83" t="s">
        <v>3344</v>
      </c>
      <c r="AY70" s="78" t="s">
        <v>65</v>
      </c>
      <c r="AZ70" s="78" t="str">
        <f>REPLACE(INDEX(GroupVertices[Group],MATCH(Vertices[[#This Row],[Vertex]],GroupVertices[Vertex],0)),1,1,"")</f>
        <v>12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255</v>
      </c>
      <c r="B71" s="65"/>
      <c r="C71" s="65" t="s">
        <v>64</v>
      </c>
      <c r="D71" s="66">
        <v>164.4609544894128</v>
      </c>
      <c r="E71" s="68"/>
      <c r="F71" s="100" t="s">
        <v>1145</v>
      </c>
      <c r="G71" s="65"/>
      <c r="H71" s="69" t="s">
        <v>255</v>
      </c>
      <c r="I71" s="70"/>
      <c r="J71" s="70"/>
      <c r="K71" s="69" t="s">
        <v>3628</v>
      </c>
      <c r="L71" s="73">
        <v>1.9679230670249104</v>
      </c>
      <c r="M71" s="74">
        <v>9588.2958984375</v>
      </c>
      <c r="N71" s="74">
        <v>9502.66015625</v>
      </c>
      <c r="O71" s="75"/>
      <c r="P71" s="76"/>
      <c r="Q71" s="76"/>
      <c r="R71" s="86"/>
      <c r="S71" s="48">
        <v>0</v>
      </c>
      <c r="T71" s="48">
        <v>3</v>
      </c>
      <c r="U71" s="49">
        <v>1</v>
      </c>
      <c r="V71" s="49">
        <v>0.2</v>
      </c>
      <c r="W71" s="49">
        <v>0</v>
      </c>
      <c r="X71" s="49">
        <v>1.206607</v>
      </c>
      <c r="Y71" s="49">
        <v>0.3333333333333333</v>
      </c>
      <c r="Z71" s="49">
        <v>0</v>
      </c>
      <c r="AA71" s="71">
        <v>71</v>
      </c>
      <c r="AB71" s="71"/>
      <c r="AC71" s="72"/>
      <c r="AD71" s="78" t="s">
        <v>2087</v>
      </c>
      <c r="AE71" s="78">
        <v>1541</v>
      </c>
      <c r="AF71" s="78">
        <v>2846</v>
      </c>
      <c r="AG71" s="78">
        <v>1944</v>
      </c>
      <c r="AH71" s="78">
        <v>1011</v>
      </c>
      <c r="AI71" s="78"/>
      <c r="AJ71" s="78" t="s">
        <v>2368</v>
      </c>
      <c r="AK71" s="78" t="s">
        <v>2613</v>
      </c>
      <c r="AL71" s="83" t="s">
        <v>2766</v>
      </c>
      <c r="AM71" s="78"/>
      <c r="AN71" s="80">
        <v>41285.807291666664</v>
      </c>
      <c r="AO71" s="83" t="s">
        <v>2964</v>
      </c>
      <c r="AP71" s="78" t="b">
        <v>0</v>
      </c>
      <c r="AQ71" s="78" t="b">
        <v>0</v>
      </c>
      <c r="AR71" s="78" t="b">
        <v>1</v>
      </c>
      <c r="AS71" s="78"/>
      <c r="AT71" s="78">
        <v>39</v>
      </c>
      <c r="AU71" s="83" t="s">
        <v>3148</v>
      </c>
      <c r="AV71" s="78" t="b">
        <v>0</v>
      </c>
      <c r="AW71" s="78" t="s">
        <v>3276</v>
      </c>
      <c r="AX71" s="83" t="s">
        <v>3345</v>
      </c>
      <c r="AY71" s="78" t="s">
        <v>66</v>
      </c>
      <c r="AZ71" s="78" t="str">
        <f>REPLACE(INDEX(GroupVertices[Group],MATCH(Vertices[[#This Row],[Vertex]],GroupVertices[Vertex],0)),1,1,"")</f>
        <v>12</v>
      </c>
      <c r="BA71" s="48"/>
      <c r="BB71" s="48"/>
      <c r="BC71" s="48"/>
      <c r="BD71" s="48"/>
      <c r="BE71" s="48"/>
      <c r="BF71" s="48"/>
      <c r="BG71" s="116" t="s">
        <v>4563</v>
      </c>
      <c r="BH71" s="116" t="s">
        <v>4563</v>
      </c>
      <c r="BI71" s="116" t="s">
        <v>4723</v>
      </c>
      <c r="BJ71" s="116" t="s">
        <v>4723</v>
      </c>
      <c r="BK71" s="116">
        <v>1</v>
      </c>
      <c r="BL71" s="120">
        <v>4.761904761904762</v>
      </c>
      <c r="BM71" s="116">
        <v>0</v>
      </c>
      <c r="BN71" s="120">
        <v>0</v>
      </c>
      <c r="BO71" s="116">
        <v>0</v>
      </c>
      <c r="BP71" s="120">
        <v>0</v>
      </c>
      <c r="BQ71" s="116">
        <v>20</v>
      </c>
      <c r="BR71" s="120">
        <v>95.23809523809524</v>
      </c>
      <c r="BS71" s="116">
        <v>21</v>
      </c>
      <c r="BT71" s="2"/>
      <c r="BU71" s="3"/>
      <c r="BV71" s="3"/>
      <c r="BW71" s="3"/>
      <c r="BX71" s="3"/>
    </row>
    <row r="72" spans="1:76" ht="15">
      <c r="A72" s="64" t="s">
        <v>439</v>
      </c>
      <c r="B72" s="65"/>
      <c r="C72" s="65" t="s">
        <v>64</v>
      </c>
      <c r="D72" s="66">
        <v>199.95182944836716</v>
      </c>
      <c r="E72" s="68"/>
      <c r="F72" s="100" t="s">
        <v>3196</v>
      </c>
      <c r="G72" s="65"/>
      <c r="H72" s="69" t="s">
        <v>439</v>
      </c>
      <c r="I72" s="70"/>
      <c r="J72" s="70"/>
      <c r="K72" s="69" t="s">
        <v>3629</v>
      </c>
      <c r="L72" s="73">
        <v>1</v>
      </c>
      <c r="M72" s="74">
        <v>9063.4208984375</v>
      </c>
      <c r="N72" s="74">
        <v>9646.09375</v>
      </c>
      <c r="O72" s="75"/>
      <c r="P72" s="76"/>
      <c r="Q72" s="76"/>
      <c r="R72" s="86"/>
      <c r="S72" s="48">
        <v>2</v>
      </c>
      <c r="T72" s="48">
        <v>0</v>
      </c>
      <c r="U72" s="49">
        <v>0</v>
      </c>
      <c r="V72" s="49">
        <v>0.166667</v>
      </c>
      <c r="W72" s="49">
        <v>0</v>
      </c>
      <c r="X72" s="49">
        <v>0.837016</v>
      </c>
      <c r="Y72" s="49">
        <v>0.5</v>
      </c>
      <c r="Z72" s="49">
        <v>0</v>
      </c>
      <c r="AA72" s="71">
        <v>72</v>
      </c>
      <c r="AB72" s="71"/>
      <c r="AC72" s="72"/>
      <c r="AD72" s="78" t="s">
        <v>2088</v>
      </c>
      <c r="AE72" s="78">
        <v>183</v>
      </c>
      <c r="AF72" s="78">
        <v>43861</v>
      </c>
      <c r="AG72" s="78">
        <v>4447</v>
      </c>
      <c r="AH72" s="78">
        <v>2328</v>
      </c>
      <c r="AI72" s="78"/>
      <c r="AJ72" s="78" t="s">
        <v>2369</v>
      </c>
      <c r="AK72" s="78" t="s">
        <v>2614</v>
      </c>
      <c r="AL72" s="83" t="s">
        <v>2767</v>
      </c>
      <c r="AM72" s="78"/>
      <c r="AN72" s="80">
        <v>42174.57457175926</v>
      </c>
      <c r="AO72" s="83" t="s">
        <v>2965</v>
      </c>
      <c r="AP72" s="78" t="b">
        <v>0</v>
      </c>
      <c r="AQ72" s="78" t="b">
        <v>0</v>
      </c>
      <c r="AR72" s="78" t="b">
        <v>1</v>
      </c>
      <c r="AS72" s="78"/>
      <c r="AT72" s="78">
        <v>257</v>
      </c>
      <c r="AU72" s="83" t="s">
        <v>3148</v>
      </c>
      <c r="AV72" s="78" t="b">
        <v>1</v>
      </c>
      <c r="AW72" s="78" t="s">
        <v>3276</v>
      </c>
      <c r="AX72" s="83" t="s">
        <v>3346</v>
      </c>
      <c r="AY72" s="78" t="s">
        <v>65</v>
      </c>
      <c r="AZ72" s="78" t="str">
        <f>REPLACE(INDEX(GroupVertices[Group],MATCH(Vertices[[#This Row],[Vertex]],GroupVertices[Vertex],0)),1,1,"")</f>
        <v>12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256</v>
      </c>
      <c r="B73" s="65"/>
      <c r="C73" s="65" t="s">
        <v>64</v>
      </c>
      <c r="D73" s="66">
        <v>162.47851892849692</v>
      </c>
      <c r="E73" s="68"/>
      <c r="F73" s="100" t="s">
        <v>1146</v>
      </c>
      <c r="G73" s="65"/>
      <c r="H73" s="69" t="s">
        <v>256</v>
      </c>
      <c r="I73" s="70"/>
      <c r="J73" s="70"/>
      <c r="K73" s="69" t="s">
        <v>3630</v>
      </c>
      <c r="L73" s="73">
        <v>1</v>
      </c>
      <c r="M73" s="74">
        <v>1692.2769775390625</v>
      </c>
      <c r="N73" s="74">
        <v>8381.2490234375</v>
      </c>
      <c r="O73" s="75"/>
      <c r="P73" s="76"/>
      <c r="Q73" s="76"/>
      <c r="R73" s="86"/>
      <c r="S73" s="48">
        <v>0</v>
      </c>
      <c r="T73" s="48">
        <v>1</v>
      </c>
      <c r="U73" s="49">
        <v>0</v>
      </c>
      <c r="V73" s="49">
        <v>0.002183</v>
      </c>
      <c r="W73" s="49">
        <v>0.005735</v>
      </c>
      <c r="X73" s="49">
        <v>0.483355</v>
      </c>
      <c r="Y73" s="49">
        <v>0</v>
      </c>
      <c r="Z73" s="49">
        <v>0</v>
      </c>
      <c r="AA73" s="71">
        <v>73</v>
      </c>
      <c r="AB73" s="71"/>
      <c r="AC73" s="72"/>
      <c r="AD73" s="78" t="s">
        <v>2089</v>
      </c>
      <c r="AE73" s="78">
        <v>570</v>
      </c>
      <c r="AF73" s="78">
        <v>555</v>
      </c>
      <c r="AG73" s="78">
        <v>607</v>
      </c>
      <c r="AH73" s="78">
        <v>650</v>
      </c>
      <c r="AI73" s="78"/>
      <c r="AJ73" s="78" t="s">
        <v>2370</v>
      </c>
      <c r="AK73" s="78" t="s">
        <v>2615</v>
      </c>
      <c r="AL73" s="78"/>
      <c r="AM73" s="78"/>
      <c r="AN73" s="80">
        <v>43183.89378472222</v>
      </c>
      <c r="AO73" s="83" t="s">
        <v>2966</v>
      </c>
      <c r="AP73" s="78" t="b">
        <v>1</v>
      </c>
      <c r="AQ73" s="78" t="b">
        <v>0</v>
      </c>
      <c r="AR73" s="78" t="b">
        <v>0</v>
      </c>
      <c r="AS73" s="78"/>
      <c r="AT73" s="78">
        <v>0</v>
      </c>
      <c r="AU73" s="78"/>
      <c r="AV73" s="78" t="b">
        <v>0</v>
      </c>
      <c r="AW73" s="78" t="s">
        <v>3276</v>
      </c>
      <c r="AX73" s="83" t="s">
        <v>3347</v>
      </c>
      <c r="AY73" s="78" t="s">
        <v>66</v>
      </c>
      <c r="AZ73" s="78" t="str">
        <f>REPLACE(INDEX(GroupVertices[Group],MATCH(Vertices[[#This Row],[Vertex]],GroupVertices[Vertex],0)),1,1,"")</f>
        <v>1</v>
      </c>
      <c r="BA73" s="48"/>
      <c r="BB73" s="48"/>
      <c r="BC73" s="48"/>
      <c r="BD73" s="48"/>
      <c r="BE73" s="48" t="s">
        <v>893</v>
      </c>
      <c r="BF73" s="48" t="s">
        <v>893</v>
      </c>
      <c r="BG73" s="116" t="s">
        <v>4560</v>
      </c>
      <c r="BH73" s="116" t="s">
        <v>4560</v>
      </c>
      <c r="BI73" s="116" t="s">
        <v>4720</v>
      </c>
      <c r="BJ73" s="116" t="s">
        <v>4720</v>
      </c>
      <c r="BK73" s="116">
        <v>1</v>
      </c>
      <c r="BL73" s="120">
        <v>4.761904761904762</v>
      </c>
      <c r="BM73" s="116">
        <v>0</v>
      </c>
      <c r="BN73" s="120">
        <v>0</v>
      </c>
      <c r="BO73" s="116">
        <v>0</v>
      </c>
      <c r="BP73" s="120">
        <v>0</v>
      </c>
      <c r="BQ73" s="116">
        <v>20</v>
      </c>
      <c r="BR73" s="120">
        <v>95.23809523809524</v>
      </c>
      <c r="BS73" s="116">
        <v>21</v>
      </c>
      <c r="BT73" s="2"/>
      <c r="BU73" s="3"/>
      <c r="BV73" s="3"/>
      <c r="BW73" s="3"/>
      <c r="BX73" s="3"/>
    </row>
    <row r="74" spans="1:76" ht="15">
      <c r="A74" s="64" t="s">
        <v>257</v>
      </c>
      <c r="B74" s="65"/>
      <c r="C74" s="65" t="s">
        <v>64</v>
      </c>
      <c r="D74" s="66">
        <v>162.53649500120812</v>
      </c>
      <c r="E74" s="68"/>
      <c r="F74" s="100" t="s">
        <v>1147</v>
      </c>
      <c r="G74" s="65"/>
      <c r="H74" s="69" t="s">
        <v>257</v>
      </c>
      <c r="I74" s="70"/>
      <c r="J74" s="70"/>
      <c r="K74" s="69" t="s">
        <v>3631</v>
      </c>
      <c r="L74" s="73">
        <v>1</v>
      </c>
      <c r="M74" s="74">
        <v>1188.4227294921875</v>
      </c>
      <c r="N74" s="74">
        <v>9646.09375</v>
      </c>
      <c r="O74" s="75"/>
      <c r="P74" s="76"/>
      <c r="Q74" s="76"/>
      <c r="R74" s="86"/>
      <c r="S74" s="48">
        <v>0</v>
      </c>
      <c r="T74" s="48">
        <v>1</v>
      </c>
      <c r="U74" s="49">
        <v>0</v>
      </c>
      <c r="V74" s="49">
        <v>0.002183</v>
      </c>
      <c r="W74" s="49">
        <v>0.005735</v>
      </c>
      <c r="X74" s="49">
        <v>0.483355</v>
      </c>
      <c r="Y74" s="49">
        <v>0</v>
      </c>
      <c r="Z74" s="49">
        <v>0</v>
      </c>
      <c r="AA74" s="71">
        <v>74</v>
      </c>
      <c r="AB74" s="71"/>
      <c r="AC74" s="72"/>
      <c r="AD74" s="78" t="s">
        <v>2090</v>
      </c>
      <c r="AE74" s="78">
        <v>1016</v>
      </c>
      <c r="AF74" s="78">
        <v>622</v>
      </c>
      <c r="AG74" s="78">
        <v>1516</v>
      </c>
      <c r="AH74" s="78">
        <v>1806</v>
      </c>
      <c r="AI74" s="78"/>
      <c r="AJ74" s="78" t="s">
        <v>2371</v>
      </c>
      <c r="AK74" s="78" t="s">
        <v>2616</v>
      </c>
      <c r="AL74" s="83" t="s">
        <v>2768</v>
      </c>
      <c r="AM74" s="78"/>
      <c r="AN74" s="80">
        <v>42276.392488425925</v>
      </c>
      <c r="AO74" s="78"/>
      <c r="AP74" s="78" t="b">
        <v>0</v>
      </c>
      <c r="AQ74" s="78" t="b">
        <v>0</v>
      </c>
      <c r="AR74" s="78" t="b">
        <v>1</v>
      </c>
      <c r="AS74" s="78"/>
      <c r="AT74" s="78">
        <v>12</v>
      </c>
      <c r="AU74" s="83" t="s">
        <v>3148</v>
      </c>
      <c r="AV74" s="78" t="b">
        <v>0</v>
      </c>
      <c r="AW74" s="78" t="s">
        <v>3276</v>
      </c>
      <c r="AX74" s="83" t="s">
        <v>3348</v>
      </c>
      <c r="AY74" s="78" t="s">
        <v>66</v>
      </c>
      <c r="AZ74" s="78" t="str">
        <f>REPLACE(INDEX(GroupVertices[Group],MATCH(Vertices[[#This Row],[Vertex]],GroupVertices[Vertex],0)),1,1,"")</f>
        <v>1</v>
      </c>
      <c r="BA74" s="48"/>
      <c r="BB74" s="48"/>
      <c r="BC74" s="48"/>
      <c r="BD74" s="48"/>
      <c r="BE74" s="48" t="s">
        <v>893</v>
      </c>
      <c r="BF74" s="48" t="s">
        <v>893</v>
      </c>
      <c r="BG74" s="116" t="s">
        <v>4560</v>
      </c>
      <c r="BH74" s="116" t="s">
        <v>4560</v>
      </c>
      <c r="BI74" s="116" t="s">
        <v>4720</v>
      </c>
      <c r="BJ74" s="116" t="s">
        <v>4720</v>
      </c>
      <c r="BK74" s="116">
        <v>1</v>
      </c>
      <c r="BL74" s="120">
        <v>4.761904761904762</v>
      </c>
      <c r="BM74" s="116">
        <v>0</v>
      </c>
      <c r="BN74" s="120">
        <v>0</v>
      </c>
      <c r="BO74" s="116">
        <v>0</v>
      </c>
      <c r="BP74" s="120">
        <v>0</v>
      </c>
      <c r="BQ74" s="116">
        <v>20</v>
      </c>
      <c r="BR74" s="120">
        <v>95.23809523809524</v>
      </c>
      <c r="BS74" s="116">
        <v>21</v>
      </c>
      <c r="BT74" s="2"/>
      <c r="BU74" s="3"/>
      <c r="BV74" s="3"/>
      <c r="BW74" s="3"/>
      <c r="BX74" s="3"/>
    </row>
    <row r="75" spans="1:76" ht="15">
      <c r="A75" s="64" t="s">
        <v>258</v>
      </c>
      <c r="B75" s="65"/>
      <c r="C75" s="65" t="s">
        <v>64</v>
      </c>
      <c r="D75" s="66">
        <v>162.92761716337924</v>
      </c>
      <c r="E75" s="68"/>
      <c r="F75" s="100" t="s">
        <v>1148</v>
      </c>
      <c r="G75" s="65"/>
      <c r="H75" s="69" t="s">
        <v>258</v>
      </c>
      <c r="I75" s="70"/>
      <c r="J75" s="70"/>
      <c r="K75" s="69" t="s">
        <v>3632</v>
      </c>
      <c r="L75" s="73">
        <v>1</v>
      </c>
      <c r="M75" s="74">
        <v>961.6925048828125</v>
      </c>
      <c r="N75" s="74">
        <v>9570.9345703125</v>
      </c>
      <c r="O75" s="75"/>
      <c r="P75" s="76"/>
      <c r="Q75" s="76"/>
      <c r="R75" s="86"/>
      <c r="S75" s="48">
        <v>0</v>
      </c>
      <c r="T75" s="48">
        <v>1</v>
      </c>
      <c r="U75" s="49">
        <v>0</v>
      </c>
      <c r="V75" s="49">
        <v>0.002183</v>
      </c>
      <c r="W75" s="49">
        <v>0.005735</v>
      </c>
      <c r="X75" s="49">
        <v>0.483355</v>
      </c>
      <c r="Y75" s="49">
        <v>0</v>
      </c>
      <c r="Z75" s="49">
        <v>0</v>
      </c>
      <c r="AA75" s="71">
        <v>75</v>
      </c>
      <c r="AB75" s="71"/>
      <c r="AC75" s="72"/>
      <c r="AD75" s="78" t="s">
        <v>2091</v>
      </c>
      <c r="AE75" s="78">
        <v>491</v>
      </c>
      <c r="AF75" s="78">
        <v>1074</v>
      </c>
      <c r="AG75" s="78">
        <v>17399</v>
      </c>
      <c r="AH75" s="78">
        <v>10372</v>
      </c>
      <c r="AI75" s="78"/>
      <c r="AJ75" s="78" t="s">
        <v>2372</v>
      </c>
      <c r="AK75" s="78" t="s">
        <v>2617</v>
      </c>
      <c r="AL75" s="78"/>
      <c r="AM75" s="78"/>
      <c r="AN75" s="80">
        <v>39927.600324074076</v>
      </c>
      <c r="AO75" s="83" t="s">
        <v>2967</v>
      </c>
      <c r="AP75" s="78" t="b">
        <v>0</v>
      </c>
      <c r="AQ75" s="78" t="b">
        <v>0</v>
      </c>
      <c r="AR75" s="78" t="b">
        <v>1</v>
      </c>
      <c r="AS75" s="78"/>
      <c r="AT75" s="78">
        <v>60</v>
      </c>
      <c r="AU75" s="83" t="s">
        <v>3153</v>
      </c>
      <c r="AV75" s="78" t="b">
        <v>0</v>
      </c>
      <c r="AW75" s="78" t="s">
        <v>3276</v>
      </c>
      <c r="AX75" s="83" t="s">
        <v>3349</v>
      </c>
      <c r="AY75" s="78" t="s">
        <v>66</v>
      </c>
      <c r="AZ75" s="78" t="str">
        <f>REPLACE(INDEX(GroupVertices[Group],MATCH(Vertices[[#This Row],[Vertex]],GroupVertices[Vertex],0)),1,1,"")</f>
        <v>1</v>
      </c>
      <c r="BA75" s="48"/>
      <c r="BB75" s="48"/>
      <c r="BC75" s="48"/>
      <c r="BD75" s="48"/>
      <c r="BE75" s="48" t="s">
        <v>893</v>
      </c>
      <c r="BF75" s="48" t="s">
        <v>893</v>
      </c>
      <c r="BG75" s="116" t="s">
        <v>4560</v>
      </c>
      <c r="BH75" s="116" t="s">
        <v>4560</v>
      </c>
      <c r="BI75" s="116" t="s">
        <v>4720</v>
      </c>
      <c r="BJ75" s="116" t="s">
        <v>4720</v>
      </c>
      <c r="BK75" s="116">
        <v>1</v>
      </c>
      <c r="BL75" s="120">
        <v>4.761904761904762</v>
      </c>
      <c r="BM75" s="116">
        <v>0</v>
      </c>
      <c r="BN75" s="120">
        <v>0</v>
      </c>
      <c r="BO75" s="116">
        <v>0</v>
      </c>
      <c r="BP75" s="120">
        <v>0</v>
      </c>
      <c r="BQ75" s="116">
        <v>20</v>
      </c>
      <c r="BR75" s="120">
        <v>95.23809523809524</v>
      </c>
      <c r="BS75" s="116">
        <v>21</v>
      </c>
      <c r="BT75" s="2"/>
      <c r="BU75" s="3"/>
      <c r="BV75" s="3"/>
      <c r="BW75" s="3"/>
      <c r="BX75" s="3"/>
    </row>
    <row r="76" spans="1:76" ht="15">
      <c r="A76" s="64" t="s">
        <v>259</v>
      </c>
      <c r="B76" s="65"/>
      <c r="C76" s="65" t="s">
        <v>64</v>
      </c>
      <c r="D76" s="66">
        <v>162.52438059795506</v>
      </c>
      <c r="E76" s="68"/>
      <c r="F76" s="100" t="s">
        <v>1149</v>
      </c>
      <c r="G76" s="65"/>
      <c r="H76" s="69" t="s">
        <v>259</v>
      </c>
      <c r="I76" s="70"/>
      <c r="J76" s="70"/>
      <c r="K76" s="69" t="s">
        <v>3633</v>
      </c>
      <c r="L76" s="73">
        <v>1</v>
      </c>
      <c r="M76" s="74">
        <v>766.1436157226562</v>
      </c>
      <c r="N76" s="74">
        <v>6980.5546875</v>
      </c>
      <c r="O76" s="75"/>
      <c r="P76" s="76"/>
      <c r="Q76" s="76"/>
      <c r="R76" s="86"/>
      <c r="S76" s="48">
        <v>0</v>
      </c>
      <c r="T76" s="48">
        <v>1</v>
      </c>
      <c r="U76" s="49">
        <v>0</v>
      </c>
      <c r="V76" s="49">
        <v>0.002183</v>
      </c>
      <c r="W76" s="49">
        <v>0.005735</v>
      </c>
      <c r="X76" s="49">
        <v>0.483355</v>
      </c>
      <c r="Y76" s="49">
        <v>0</v>
      </c>
      <c r="Z76" s="49">
        <v>0</v>
      </c>
      <c r="AA76" s="71">
        <v>76</v>
      </c>
      <c r="AB76" s="71"/>
      <c r="AC76" s="72"/>
      <c r="AD76" s="78" t="s">
        <v>2092</v>
      </c>
      <c r="AE76" s="78">
        <v>256</v>
      </c>
      <c r="AF76" s="78">
        <v>608</v>
      </c>
      <c r="AG76" s="78">
        <v>1953</v>
      </c>
      <c r="AH76" s="78">
        <v>1581</v>
      </c>
      <c r="AI76" s="78"/>
      <c r="AJ76" s="78" t="s">
        <v>2373</v>
      </c>
      <c r="AK76" s="78"/>
      <c r="AL76" s="78"/>
      <c r="AM76" s="78"/>
      <c r="AN76" s="80">
        <v>40550.60015046296</v>
      </c>
      <c r="AO76" s="78"/>
      <c r="AP76" s="78" t="b">
        <v>0</v>
      </c>
      <c r="AQ76" s="78" t="b">
        <v>0</v>
      </c>
      <c r="AR76" s="78" t="b">
        <v>0</v>
      </c>
      <c r="AS76" s="78"/>
      <c r="AT76" s="78">
        <v>23</v>
      </c>
      <c r="AU76" s="83" t="s">
        <v>3154</v>
      </c>
      <c r="AV76" s="78" t="b">
        <v>0</v>
      </c>
      <c r="AW76" s="78" t="s">
        <v>3276</v>
      </c>
      <c r="AX76" s="83" t="s">
        <v>3350</v>
      </c>
      <c r="AY76" s="78" t="s">
        <v>66</v>
      </c>
      <c r="AZ76" s="78" t="str">
        <f>REPLACE(INDEX(GroupVertices[Group],MATCH(Vertices[[#This Row],[Vertex]],GroupVertices[Vertex],0)),1,1,"")</f>
        <v>1</v>
      </c>
      <c r="BA76" s="48"/>
      <c r="BB76" s="48"/>
      <c r="BC76" s="48"/>
      <c r="BD76" s="48"/>
      <c r="BE76" s="48" t="s">
        <v>893</v>
      </c>
      <c r="BF76" s="48" t="s">
        <v>893</v>
      </c>
      <c r="BG76" s="116" t="s">
        <v>4560</v>
      </c>
      <c r="BH76" s="116" t="s">
        <v>4560</v>
      </c>
      <c r="BI76" s="116" t="s">
        <v>4720</v>
      </c>
      <c r="BJ76" s="116" t="s">
        <v>4720</v>
      </c>
      <c r="BK76" s="116">
        <v>1</v>
      </c>
      <c r="BL76" s="120">
        <v>4.761904761904762</v>
      </c>
      <c r="BM76" s="116">
        <v>0</v>
      </c>
      <c r="BN76" s="120">
        <v>0</v>
      </c>
      <c r="BO76" s="116">
        <v>0</v>
      </c>
      <c r="BP76" s="120">
        <v>0</v>
      </c>
      <c r="BQ76" s="116">
        <v>20</v>
      </c>
      <c r="BR76" s="120">
        <v>95.23809523809524</v>
      </c>
      <c r="BS76" s="116">
        <v>21</v>
      </c>
      <c r="BT76" s="2"/>
      <c r="BU76" s="3"/>
      <c r="BV76" s="3"/>
      <c r="BW76" s="3"/>
      <c r="BX76" s="3"/>
    </row>
    <row r="77" spans="1:76" ht="15">
      <c r="A77" s="64" t="s">
        <v>260</v>
      </c>
      <c r="B77" s="65"/>
      <c r="C77" s="65" t="s">
        <v>64</v>
      </c>
      <c r="D77" s="66">
        <v>162.02509412102424</v>
      </c>
      <c r="E77" s="68"/>
      <c r="F77" s="100" t="s">
        <v>1150</v>
      </c>
      <c r="G77" s="65"/>
      <c r="H77" s="69" t="s">
        <v>260</v>
      </c>
      <c r="I77" s="70"/>
      <c r="J77" s="70"/>
      <c r="K77" s="69" t="s">
        <v>3634</v>
      </c>
      <c r="L77" s="73">
        <v>1</v>
      </c>
      <c r="M77" s="74">
        <v>7513.86865234375</v>
      </c>
      <c r="N77" s="74">
        <v>3449.655029296875</v>
      </c>
      <c r="O77" s="75"/>
      <c r="P77" s="76"/>
      <c r="Q77" s="76"/>
      <c r="R77" s="86"/>
      <c r="S77" s="48">
        <v>0</v>
      </c>
      <c r="T77" s="48">
        <v>1</v>
      </c>
      <c r="U77" s="49">
        <v>0</v>
      </c>
      <c r="V77" s="49">
        <v>1</v>
      </c>
      <c r="W77" s="49">
        <v>0</v>
      </c>
      <c r="X77" s="49">
        <v>0.999998</v>
      </c>
      <c r="Y77" s="49">
        <v>0</v>
      </c>
      <c r="Z77" s="49">
        <v>0</v>
      </c>
      <c r="AA77" s="71">
        <v>77</v>
      </c>
      <c r="AB77" s="71"/>
      <c r="AC77" s="72"/>
      <c r="AD77" s="78" t="s">
        <v>2093</v>
      </c>
      <c r="AE77" s="78">
        <v>33</v>
      </c>
      <c r="AF77" s="78">
        <v>31</v>
      </c>
      <c r="AG77" s="78">
        <v>3274</v>
      </c>
      <c r="AH77" s="78">
        <v>4079</v>
      </c>
      <c r="AI77" s="78"/>
      <c r="AJ77" s="78" t="s">
        <v>2374</v>
      </c>
      <c r="AK77" s="78" t="s">
        <v>2618</v>
      </c>
      <c r="AL77" s="78"/>
      <c r="AM77" s="78"/>
      <c r="AN77" s="80">
        <v>41015.30815972222</v>
      </c>
      <c r="AO77" s="78"/>
      <c r="AP77" s="78" t="b">
        <v>1</v>
      </c>
      <c r="AQ77" s="78" t="b">
        <v>0</v>
      </c>
      <c r="AR77" s="78" t="b">
        <v>0</v>
      </c>
      <c r="AS77" s="78"/>
      <c r="AT77" s="78">
        <v>2</v>
      </c>
      <c r="AU77" s="83" t="s">
        <v>3148</v>
      </c>
      <c r="AV77" s="78" t="b">
        <v>0</v>
      </c>
      <c r="AW77" s="78" t="s">
        <v>3276</v>
      </c>
      <c r="AX77" s="83" t="s">
        <v>3351</v>
      </c>
      <c r="AY77" s="78" t="s">
        <v>66</v>
      </c>
      <c r="AZ77" s="78" t="str">
        <f>REPLACE(INDEX(GroupVertices[Group],MATCH(Vertices[[#This Row],[Vertex]],GroupVertices[Vertex],0)),1,1,"")</f>
        <v>44</v>
      </c>
      <c r="BA77" s="48"/>
      <c r="BB77" s="48"/>
      <c r="BC77" s="48"/>
      <c r="BD77" s="48"/>
      <c r="BE77" s="48" t="s">
        <v>893</v>
      </c>
      <c r="BF77" s="48" t="s">
        <v>893</v>
      </c>
      <c r="BG77" s="116" t="s">
        <v>4564</v>
      </c>
      <c r="BH77" s="116" t="s">
        <v>4564</v>
      </c>
      <c r="BI77" s="116" t="s">
        <v>4724</v>
      </c>
      <c r="BJ77" s="116" t="s">
        <v>4724</v>
      </c>
      <c r="BK77" s="116">
        <v>0</v>
      </c>
      <c r="BL77" s="120">
        <v>0</v>
      </c>
      <c r="BM77" s="116">
        <v>0</v>
      </c>
      <c r="BN77" s="120">
        <v>0</v>
      </c>
      <c r="BO77" s="116">
        <v>0</v>
      </c>
      <c r="BP77" s="120">
        <v>0</v>
      </c>
      <c r="BQ77" s="116">
        <v>6</v>
      </c>
      <c r="BR77" s="120">
        <v>100</v>
      </c>
      <c r="BS77" s="116">
        <v>6</v>
      </c>
      <c r="BT77" s="2"/>
      <c r="BU77" s="3"/>
      <c r="BV77" s="3"/>
      <c r="BW77" s="3"/>
      <c r="BX77" s="3"/>
    </row>
    <row r="78" spans="1:76" ht="15">
      <c r="A78" s="64" t="s">
        <v>440</v>
      </c>
      <c r="B78" s="65"/>
      <c r="C78" s="65" t="s">
        <v>64</v>
      </c>
      <c r="D78" s="66">
        <v>162.02249817747003</v>
      </c>
      <c r="E78" s="68"/>
      <c r="F78" s="100" t="s">
        <v>3197</v>
      </c>
      <c r="G78" s="65"/>
      <c r="H78" s="69" t="s">
        <v>440</v>
      </c>
      <c r="I78" s="70"/>
      <c r="J78" s="70"/>
      <c r="K78" s="69" t="s">
        <v>3635</v>
      </c>
      <c r="L78" s="73">
        <v>1</v>
      </c>
      <c r="M78" s="74">
        <v>7513.86865234375</v>
      </c>
      <c r="N78" s="74">
        <v>3761.388427734375</v>
      </c>
      <c r="O78" s="75"/>
      <c r="P78" s="76"/>
      <c r="Q78" s="76"/>
      <c r="R78" s="86"/>
      <c r="S78" s="48">
        <v>1</v>
      </c>
      <c r="T78" s="48">
        <v>0</v>
      </c>
      <c r="U78" s="49">
        <v>0</v>
      </c>
      <c r="V78" s="49">
        <v>1</v>
      </c>
      <c r="W78" s="49">
        <v>0</v>
      </c>
      <c r="X78" s="49">
        <v>0.999998</v>
      </c>
      <c r="Y78" s="49">
        <v>0</v>
      </c>
      <c r="Z78" s="49">
        <v>0</v>
      </c>
      <c r="AA78" s="71">
        <v>78</v>
      </c>
      <c r="AB78" s="71"/>
      <c r="AC78" s="72"/>
      <c r="AD78" s="78" t="s">
        <v>2094</v>
      </c>
      <c r="AE78" s="78">
        <v>28</v>
      </c>
      <c r="AF78" s="78">
        <v>28</v>
      </c>
      <c r="AG78" s="78">
        <v>18</v>
      </c>
      <c r="AH78" s="78">
        <v>45</v>
      </c>
      <c r="AI78" s="78"/>
      <c r="AJ78" s="78" t="s">
        <v>2375</v>
      </c>
      <c r="AK78" s="78" t="s">
        <v>2619</v>
      </c>
      <c r="AL78" s="83" t="s">
        <v>2769</v>
      </c>
      <c r="AM78" s="78"/>
      <c r="AN78" s="80">
        <v>40560.41071759259</v>
      </c>
      <c r="AO78" s="83" t="s">
        <v>2968</v>
      </c>
      <c r="AP78" s="78" t="b">
        <v>0</v>
      </c>
      <c r="AQ78" s="78" t="b">
        <v>0</v>
      </c>
      <c r="AR78" s="78" t="b">
        <v>1</v>
      </c>
      <c r="AS78" s="78" t="s">
        <v>1948</v>
      </c>
      <c r="AT78" s="78">
        <v>0</v>
      </c>
      <c r="AU78" s="83" t="s">
        <v>3148</v>
      </c>
      <c r="AV78" s="78" t="b">
        <v>0</v>
      </c>
      <c r="AW78" s="78" t="s">
        <v>3276</v>
      </c>
      <c r="AX78" s="83" t="s">
        <v>3352</v>
      </c>
      <c r="AY78" s="78" t="s">
        <v>65</v>
      </c>
      <c r="AZ78" s="78" t="str">
        <f>REPLACE(INDEX(GroupVertices[Group],MATCH(Vertices[[#This Row],[Vertex]],GroupVertices[Vertex],0)),1,1,"")</f>
        <v>44</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261</v>
      </c>
      <c r="B79" s="65"/>
      <c r="C79" s="65" t="s">
        <v>64</v>
      </c>
      <c r="D79" s="66">
        <v>165.94756483147017</v>
      </c>
      <c r="E79" s="68"/>
      <c r="F79" s="100" t="s">
        <v>1151</v>
      </c>
      <c r="G79" s="65"/>
      <c r="H79" s="69" t="s">
        <v>261</v>
      </c>
      <c r="I79" s="70"/>
      <c r="J79" s="70"/>
      <c r="K79" s="69" t="s">
        <v>3636</v>
      </c>
      <c r="L79" s="73">
        <v>1</v>
      </c>
      <c r="M79" s="74">
        <v>778.9078979492188</v>
      </c>
      <c r="N79" s="74">
        <v>8985.0185546875</v>
      </c>
      <c r="O79" s="75"/>
      <c r="P79" s="76"/>
      <c r="Q79" s="76"/>
      <c r="R79" s="86"/>
      <c r="S79" s="48">
        <v>0</v>
      </c>
      <c r="T79" s="48">
        <v>1</v>
      </c>
      <c r="U79" s="49">
        <v>0</v>
      </c>
      <c r="V79" s="49">
        <v>0.002183</v>
      </c>
      <c r="W79" s="49">
        <v>0.005735</v>
      </c>
      <c r="X79" s="49">
        <v>0.483355</v>
      </c>
      <c r="Y79" s="49">
        <v>0</v>
      </c>
      <c r="Z79" s="49">
        <v>0</v>
      </c>
      <c r="AA79" s="71">
        <v>79</v>
      </c>
      <c r="AB79" s="71"/>
      <c r="AC79" s="72"/>
      <c r="AD79" s="78" t="s">
        <v>2095</v>
      </c>
      <c r="AE79" s="78">
        <v>1976</v>
      </c>
      <c r="AF79" s="78">
        <v>4564</v>
      </c>
      <c r="AG79" s="78">
        <v>65691</v>
      </c>
      <c r="AH79" s="78">
        <v>8164</v>
      </c>
      <c r="AI79" s="78"/>
      <c r="AJ79" s="78" t="s">
        <v>2376</v>
      </c>
      <c r="AK79" s="78" t="s">
        <v>2620</v>
      </c>
      <c r="AL79" s="78"/>
      <c r="AM79" s="78"/>
      <c r="AN79" s="80">
        <v>40883.72928240741</v>
      </c>
      <c r="AO79" s="83" t="s">
        <v>2969</v>
      </c>
      <c r="AP79" s="78" t="b">
        <v>0</v>
      </c>
      <c r="AQ79" s="78" t="b">
        <v>0</v>
      </c>
      <c r="AR79" s="78" t="b">
        <v>1</v>
      </c>
      <c r="AS79" s="78"/>
      <c r="AT79" s="78">
        <v>245</v>
      </c>
      <c r="AU79" s="83" t="s">
        <v>3148</v>
      </c>
      <c r="AV79" s="78" t="b">
        <v>0</v>
      </c>
      <c r="AW79" s="78" t="s">
        <v>3276</v>
      </c>
      <c r="AX79" s="83" t="s">
        <v>3353</v>
      </c>
      <c r="AY79" s="78" t="s">
        <v>66</v>
      </c>
      <c r="AZ79" s="78" t="str">
        <f>REPLACE(INDEX(GroupVertices[Group],MATCH(Vertices[[#This Row],[Vertex]],GroupVertices[Vertex],0)),1,1,"")</f>
        <v>1</v>
      </c>
      <c r="BA79" s="48"/>
      <c r="BB79" s="48"/>
      <c r="BC79" s="48"/>
      <c r="BD79" s="48"/>
      <c r="BE79" s="48" t="s">
        <v>893</v>
      </c>
      <c r="BF79" s="48" t="s">
        <v>893</v>
      </c>
      <c r="BG79" s="116" t="s">
        <v>4560</v>
      </c>
      <c r="BH79" s="116" t="s">
        <v>4560</v>
      </c>
      <c r="BI79" s="116" t="s">
        <v>4720</v>
      </c>
      <c r="BJ79" s="116" t="s">
        <v>4720</v>
      </c>
      <c r="BK79" s="116">
        <v>1</v>
      </c>
      <c r="BL79" s="120">
        <v>4.761904761904762</v>
      </c>
      <c r="BM79" s="116">
        <v>0</v>
      </c>
      <c r="BN79" s="120">
        <v>0</v>
      </c>
      <c r="BO79" s="116">
        <v>0</v>
      </c>
      <c r="BP79" s="120">
        <v>0</v>
      </c>
      <c r="BQ79" s="116">
        <v>20</v>
      </c>
      <c r="BR79" s="120">
        <v>95.23809523809524</v>
      </c>
      <c r="BS79" s="116">
        <v>21</v>
      </c>
      <c r="BT79" s="2"/>
      <c r="BU79" s="3"/>
      <c r="BV79" s="3"/>
      <c r="BW79" s="3"/>
      <c r="BX79" s="3"/>
    </row>
    <row r="80" spans="1:76" ht="15">
      <c r="A80" s="64" t="s">
        <v>262</v>
      </c>
      <c r="B80" s="65"/>
      <c r="C80" s="65" t="s">
        <v>64</v>
      </c>
      <c r="D80" s="66">
        <v>170.5397889789082</v>
      </c>
      <c r="E80" s="68"/>
      <c r="F80" s="100" t="s">
        <v>1152</v>
      </c>
      <c r="G80" s="65"/>
      <c r="H80" s="69" t="s">
        <v>262</v>
      </c>
      <c r="I80" s="70"/>
      <c r="J80" s="70"/>
      <c r="K80" s="69" t="s">
        <v>3637</v>
      </c>
      <c r="L80" s="73">
        <v>1</v>
      </c>
      <c r="M80" s="74">
        <v>1429.096923828125</v>
      </c>
      <c r="N80" s="74">
        <v>9552.7822265625</v>
      </c>
      <c r="O80" s="75"/>
      <c r="P80" s="76"/>
      <c r="Q80" s="76"/>
      <c r="R80" s="86"/>
      <c r="S80" s="48">
        <v>0</v>
      </c>
      <c r="T80" s="48">
        <v>1</v>
      </c>
      <c r="U80" s="49">
        <v>0</v>
      </c>
      <c r="V80" s="49">
        <v>0.002183</v>
      </c>
      <c r="W80" s="49">
        <v>0.005735</v>
      </c>
      <c r="X80" s="49">
        <v>0.483355</v>
      </c>
      <c r="Y80" s="49">
        <v>0</v>
      </c>
      <c r="Z80" s="49">
        <v>0</v>
      </c>
      <c r="AA80" s="71">
        <v>80</v>
      </c>
      <c r="AB80" s="71"/>
      <c r="AC80" s="72"/>
      <c r="AD80" s="78" t="s">
        <v>2096</v>
      </c>
      <c r="AE80" s="78">
        <v>810</v>
      </c>
      <c r="AF80" s="78">
        <v>9871</v>
      </c>
      <c r="AG80" s="78">
        <v>26179</v>
      </c>
      <c r="AH80" s="78">
        <v>4296</v>
      </c>
      <c r="AI80" s="78"/>
      <c r="AJ80" s="78" t="s">
        <v>2377</v>
      </c>
      <c r="AK80" s="78" t="s">
        <v>2621</v>
      </c>
      <c r="AL80" s="83" t="s">
        <v>2770</v>
      </c>
      <c r="AM80" s="78"/>
      <c r="AN80" s="80">
        <v>41201.579780092594</v>
      </c>
      <c r="AO80" s="83" t="s">
        <v>2970</v>
      </c>
      <c r="AP80" s="78" t="b">
        <v>0</v>
      </c>
      <c r="AQ80" s="78" t="b">
        <v>0</v>
      </c>
      <c r="AR80" s="78" t="b">
        <v>1</v>
      </c>
      <c r="AS80" s="78"/>
      <c r="AT80" s="78">
        <v>138</v>
      </c>
      <c r="AU80" s="83" t="s">
        <v>3148</v>
      </c>
      <c r="AV80" s="78" t="b">
        <v>0</v>
      </c>
      <c r="AW80" s="78" t="s">
        <v>3276</v>
      </c>
      <c r="AX80" s="83" t="s">
        <v>3354</v>
      </c>
      <c r="AY80" s="78" t="s">
        <v>66</v>
      </c>
      <c r="AZ80" s="78" t="str">
        <f>REPLACE(INDEX(GroupVertices[Group],MATCH(Vertices[[#This Row],[Vertex]],GroupVertices[Vertex],0)),1,1,"")</f>
        <v>1</v>
      </c>
      <c r="BA80" s="48"/>
      <c r="BB80" s="48"/>
      <c r="BC80" s="48"/>
      <c r="BD80" s="48"/>
      <c r="BE80" s="48" t="s">
        <v>893</v>
      </c>
      <c r="BF80" s="48" t="s">
        <v>893</v>
      </c>
      <c r="BG80" s="116" t="s">
        <v>4560</v>
      </c>
      <c r="BH80" s="116" t="s">
        <v>4560</v>
      </c>
      <c r="BI80" s="116" t="s">
        <v>4720</v>
      </c>
      <c r="BJ80" s="116" t="s">
        <v>4720</v>
      </c>
      <c r="BK80" s="116">
        <v>1</v>
      </c>
      <c r="BL80" s="120">
        <v>4.761904761904762</v>
      </c>
      <c r="BM80" s="116">
        <v>0</v>
      </c>
      <c r="BN80" s="120">
        <v>0</v>
      </c>
      <c r="BO80" s="116">
        <v>0</v>
      </c>
      <c r="BP80" s="120">
        <v>0</v>
      </c>
      <c r="BQ80" s="116">
        <v>20</v>
      </c>
      <c r="BR80" s="120">
        <v>95.23809523809524</v>
      </c>
      <c r="BS80" s="116">
        <v>21</v>
      </c>
      <c r="BT80" s="2"/>
      <c r="BU80" s="3"/>
      <c r="BV80" s="3"/>
      <c r="BW80" s="3"/>
      <c r="BX80" s="3"/>
    </row>
    <row r="81" spans="1:76" ht="15">
      <c r="A81" s="64" t="s">
        <v>263</v>
      </c>
      <c r="B81" s="65"/>
      <c r="C81" s="65" t="s">
        <v>64</v>
      </c>
      <c r="D81" s="66">
        <v>162.47851892849692</v>
      </c>
      <c r="E81" s="68"/>
      <c r="F81" s="100" t="s">
        <v>1153</v>
      </c>
      <c r="G81" s="65"/>
      <c r="H81" s="69" t="s">
        <v>263</v>
      </c>
      <c r="I81" s="70"/>
      <c r="J81" s="70"/>
      <c r="K81" s="69" t="s">
        <v>3638</v>
      </c>
      <c r="L81" s="73">
        <v>1</v>
      </c>
      <c r="M81" s="74">
        <v>1435.4110107421875</v>
      </c>
      <c r="N81" s="74">
        <v>8708.8896484375</v>
      </c>
      <c r="O81" s="75"/>
      <c r="P81" s="76"/>
      <c r="Q81" s="76"/>
      <c r="R81" s="86"/>
      <c r="S81" s="48">
        <v>0</v>
      </c>
      <c r="T81" s="48">
        <v>1</v>
      </c>
      <c r="U81" s="49">
        <v>0</v>
      </c>
      <c r="V81" s="49">
        <v>0.002183</v>
      </c>
      <c r="W81" s="49">
        <v>0.005735</v>
      </c>
      <c r="X81" s="49">
        <v>0.483355</v>
      </c>
      <c r="Y81" s="49">
        <v>0</v>
      </c>
      <c r="Z81" s="49">
        <v>0</v>
      </c>
      <c r="AA81" s="71">
        <v>81</v>
      </c>
      <c r="AB81" s="71"/>
      <c r="AC81" s="72"/>
      <c r="AD81" s="78" t="s">
        <v>2097</v>
      </c>
      <c r="AE81" s="78">
        <v>721</v>
      </c>
      <c r="AF81" s="78">
        <v>555</v>
      </c>
      <c r="AG81" s="78">
        <v>10598</v>
      </c>
      <c r="AH81" s="78">
        <v>4170</v>
      </c>
      <c r="AI81" s="78"/>
      <c r="AJ81" s="78" t="s">
        <v>2378</v>
      </c>
      <c r="AK81" s="78" t="s">
        <v>2622</v>
      </c>
      <c r="AL81" s="78"/>
      <c r="AM81" s="78"/>
      <c r="AN81" s="80">
        <v>39837.52684027778</v>
      </c>
      <c r="AO81" s="83" t="s">
        <v>2971</v>
      </c>
      <c r="AP81" s="78" t="b">
        <v>0</v>
      </c>
      <c r="AQ81" s="78" t="b">
        <v>0</v>
      </c>
      <c r="AR81" s="78" t="b">
        <v>1</v>
      </c>
      <c r="AS81" s="78"/>
      <c r="AT81" s="78">
        <v>49</v>
      </c>
      <c r="AU81" s="83" t="s">
        <v>3154</v>
      </c>
      <c r="AV81" s="78" t="b">
        <v>0</v>
      </c>
      <c r="AW81" s="78" t="s">
        <v>3276</v>
      </c>
      <c r="AX81" s="83" t="s">
        <v>3355</v>
      </c>
      <c r="AY81" s="78" t="s">
        <v>66</v>
      </c>
      <c r="AZ81" s="78" t="str">
        <f>REPLACE(INDEX(GroupVertices[Group],MATCH(Vertices[[#This Row],[Vertex]],GroupVertices[Vertex],0)),1,1,"")</f>
        <v>1</v>
      </c>
      <c r="BA81" s="48"/>
      <c r="BB81" s="48"/>
      <c r="BC81" s="48"/>
      <c r="BD81" s="48"/>
      <c r="BE81" s="48" t="s">
        <v>893</v>
      </c>
      <c r="BF81" s="48" t="s">
        <v>893</v>
      </c>
      <c r="BG81" s="116" t="s">
        <v>4560</v>
      </c>
      <c r="BH81" s="116" t="s">
        <v>4560</v>
      </c>
      <c r="BI81" s="116" t="s">
        <v>4720</v>
      </c>
      <c r="BJ81" s="116" t="s">
        <v>4720</v>
      </c>
      <c r="BK81" s="116">
        <v>1</v>
      </c>
      <c r="BL81" s="120">
        <v>4.761904761904762</v>
      </c>
      <c r="BM81" s="116">
        <v>0</v>
      </c>
      <c r="BN81" s="120">
        <v>0</v>
      </c>
      <c r="BO81" s="116">
        <v>0</v>
      </c>
      <c r="BP81" s="120">
        <v>0</v>
      </c>
      <c r="BQ81" s="116">
        <v>20</v>
      </c>
      <c r="BR81" s="120">
        <v>95.23809523809524</v>
      </c>
      <c r="BS81" s="116">
        <v>21</v>
      </c>
      <c r="BT81" s="2"/>
      <c r="BU81" s="3"/>
      <c r="BV81" s="3"/>
      <c r="BW81" s="3"/>
      <c r="BX81" s="3"/>
    </row>
    <row r="82" spans="1:76" ht="15">
      <c r="A82" s="64" t="s">
        <v>264</v>
      </c>
      <c r="B82" s="65"/>
      <c r="C82" s="65" t="s">
        <v>64</v>
      </c>
      <c r="D82" s="66">
        <v>162.76407271946255</v>
      </c>
      <c r="E82" s="68"/>
      <c r="F82" s="100" t="s">
        <v>1154</v>
      </c>
      <c r="G82" s="65"/>
      <c r="H82" s="69" t="s">
        <v>264</v>
      </c>
      <c r="I82" s="70"/>
      <c r="J82" s="70"/>
      <c r="K82" s="69" t="s">
        <v>3639</v>
      </c>
      <c r="L82" s="73">
        <v>1</v>
      </c>
      <c r="M82" s="74">
        <v>1768.0826416015625</v>
      </c>
      <c r="N82" s="74">
        <v>9116.640625</v>
      </c>
      <c r="O82" s="75"/>
      <c r="P82" s="76"/>
      <c r="Q82" s="76"/>
      <c r="R82" s="86"/>
      <c r="S82" s="48">
        <v>0</v>
      </c>
      <c r="T82" s="48">
        <v>1</v>
      </c>
      <c r="U82" s="49">
        <v>0</v>
      </c>
      <c r="V82" s="49">
        <v>0.002183</v>
      </c>
      <c r="W82" s="49">
        <v>0.005735</v>
      </c>
      <c r="X82" s="49">
        <v>0.483355</v>
      </c>
      <c r="Y82" s="49">
        <v>0</v>
      </c>
      <c r="Z82" s="49">
        <v>0</v>
      </c>
      <c r="AA82" s="71">
        <v>82</v>
      </c>
      <c r="AB82" s="71"/>
      <c r="AC82" s="72"/>
      <c r="AD82" s="78" t="s">
        <v>2098</v>
      </c>
      <c r="AE82" s="78">
        <v>193</v>
      </c>
      <c r="AF82" s="78">
        <v>885</v>
      </c>
      <c r="AG82" s="78">
        <v>8036</v>
      </c>
      <c r="AH82" s="78">
        <v>1635</v>
      </c>
      <c r="AI82" s="78"/>
      <c r="AJ82" s="78" t="s">
        <v>2379</v>
      </c>
      <c r="AK82" s="78" t="s">
        <v>2577</v>
      </c>
      <c r="AL82" s="83" t="s">
        <v>2771</v>
      </c>
      <c r="AM82" s="78"/>
      <c r="AN82" s="80">
        <v>42072.9184375</v>
      </c>
      <c r="AO82" s="83" t="s">
        <v>2972</v>
      </c>
      <c r="AP82" s="78" t="b">
        <v>0</v>
      </c>
      <c r="AQ82" s="78" t="b">
        <v>0</v>
      </c>
      <c r="AR82" s="78" t="b">
        <v>1</v>
      </c>
      <c r="AS82" s="78"/>
      <c r="AT82" s="78">
        <v>23</v>
      </c>
      <c r="AU82" s="83" t="s">
        <v>3148</v>
      </c>
      <c r="AV82" s="78" t="b">
        <v>0</v>
      </c>
      <c r="AW82" s="78" t="s">
        <v>3276</v>
      </c>
      <c r="AX82" s="83" t="s">
        <v>3356</v>
      </c>
      <c r="AY82" s="78" t="s">
        <v>66</v>
      </c>
      <c r="AZ82" s="78" t="str">
        <f>REPLACE(INDEX(GroupVertices[Group],MATCH(Vertices[[#This Row],[Vertex]],GroupVertices[Vertex],0)),1,1,"")</f>
        <v>1</v>
      </c>
      <c r="BA82" s="48"/>
      <c r="BB82" s="48"/>
      <c r="BC82" s="48"/>
      <c r="BD82" s="48"/>
      <c r="BE82" s="48" t="s">
        <v>893</v>
      </c>
      <c r="BF82" s="48" t="s">
        <v>893</v>
      </c>
      <c r="BG82" s="116" t="s">
        <v>4560</v>
      </c>
      <c r="BH82" s="116" t="s">
        <v>4560</v>
      </c>
      <c r="BI82" s="116" t="s">
        <v>4720</v>
      </c>
      <c r="BJ82" s="116" t="s">
        <v>4720</v>
      </c>
      <c r="BK82" s="116">
        <v>1</v>
      </c>
      <c r="BL82" s="120">
        <v>4.761904761904762</v>
      </c>
      <c r="BM82" s="116">
        <v>0</v>
      </c>
      <c r="BN82" s="120">
        <v>0</v>
      </c>
      <c r="BO82" s="116">
        <v>0</v>
      </c>
      <c r="BP82" s="120">
        <v>0</v>
      </c>
      <c r="BQ82" s="116">
        <v>20</v>
      </c>
      <c r="BR82" s="120">
        <v>95.23809523809524</v>
      </c>
      <c r="BS82" s="116">
        <v>21</v>
      </c>
      <c r="BT82" s="2"/>
      <c r="BU82" s="3"/>
      <c r="BV82" s="3"/>
      <c r="BW82" s="3"/>
      <c r="BX82" s="3"/>
    </row>
    <row r="83" spans="1:76" ht="15">
      <c r="A83" s="64" t="s">
        <v>265</v>
      </c>
      <c r="B83" s="65"/>
      <c r="C83" s="65" t="s">
        <v>64</v>
      </c>
      <c r="D83" s="66">
        <v>163.6337138101306</v>
      </c>
      <c r="E83" s="68"/>
      <c r="F83" s="100" t="s">
        <v>1155</v>
      </c>
      <c r="G83" s="65"/>
      <c r="H83" s="69" t="s">
        <v>265</v>
      </c>
      <c r="I83" s="70"/>
      <c r="J83" s="70"/>
      <c r="K83" s="69" t="s">
        <v>3640</v>
      </c>
      <c r="L83" s="73">
        <v>1</v>
      </c>
      <c r="M83" s="74">
        <v>741.1497192382812</v>
      </c>
      <c r="N83" s="74">
        <v>9499.4130859375</v>
      </c>
      <c r="O83" s="75"/>
      <c r="P83" s="76"/>
      <c r="Q83" s="76"/>
      <c r="R83" s="86"/>
      <c r="S83" s="48">
        <v>0</v>
      </c>
      <c r="T83" s="48">
        <v>1</v>
      </c>
      <c r="U83" s="49">
        <v>0</v>
      </c>
      <c r="V83" s="49">
        <v>0.002183</v>
      </c>
      <c r="W83" s="49">
        <v>0.005735</v>
      </c>
      <c r="X83" s="49">
        <v>0.483355</v>
      </c>
      <c r="Y83" s="49">
        <v>0</v>
      </c>
      <c r="Z83" s="49">
        <v>0</v>
      </c>
      <c r="AA83" s="71">
        <v>83</v>
      </c>
      <c r="AB83" s="71"/>
      <c r="AC83" s="72"/>
      <c r="AD83" s="78" t="s">
        <v>2099</v>
      </c>
      <c r="AE83" s="78">
        <v>4998</v>
      </c>
      <c r="AF83" s="78">
        <v>1890</v>
      </c>
      <c r="AG83" s="78">
        <v>55077</v>
      </c>
      <c r="AH83" s="78">
        <v>54817</v>
      </c>
      <c r="AI83" s="78"/>
      <c r="AJ83" s="78" t="s">
        <v>2380</v>
      </c>
      <c r="AK83" s="78" t="s">
        <v>2623</v>
      </c>
      <c r="AL83" s="78"/>
      <c r="AM83" s="78"/>
      <c r="AN83" s="80">
        <v>42676.873032407406</v>
      </c>
      <c r="AO83" s="83" t="s">
        <v>2973</v>
      </c>
      <c r="AP83" s="78" t="b">
        <v>1</v>
      </c>
      <c r="AQ83" s="78" t="b">
        <v>0</v>
      </c>
      <c r="AR83" s="78" t="b">
        <v>1</v>
      </c>
      <c r="AS83" s="78"/>
      <c r="AT83" s="78">
        <v>58</v>
      </c>
      <c r="AU83" s="78"/>
      <c r="AV83" s="78" t="b">
        <v>0</v>
      </c>
      <c r="AW83" s="78" t="s">
        <v>3276</v>
      </c>
      <c r="AX83" s="83" t="s">
        <v>3357</v>
      </c>
      <c r="AY83" s="78" t="s">
        <v>66</v>
      </c>
      <c r="AZ83" s="78" t="str">
        <f>REPLACE(INDEX(GroupVertices[Group],MATCH(Vertices[[#This Row],[Vertex]],GroupVertices[Vertex],0)),1,1,"")</f>
        <v>1</v>
      </c>
      <c r="BA83" s="48"/>
      <c r="BB83" s="48"/>
      <c r="BC83" s="48"/>
      <c r="BD83" s="48"/>
      <c r="BE83" s="48" t="s">
        <v>893</v>
      </c>
      <c r="BF83" s="48" t="s">
        <v>893</v>
      </c>
      <c r="BG83" s="116" t="s">
        <v>4560</v>
      </c>
      <c r="BH83" s="116" t="s">
        <v>4560</v>
      </c>
      <c r="BI83" s="116" t="s">
        <v>4720</v>
      </c>
      <c r="BJ83" s="116" t="s">
        <v>4720</v>
      </c>
      <c r="BK83" s="116">
        <v>1</v>
      </c>
      <c r="BL83" s="120">
        <v>4.761904761904762</v>
      </c>
      <c r="BM83" s="116">
        <v>0</v>
      </c>
      <c r="BN83" s="120">
        <v>0</v>
      </c>
      <c r="BO83" s="116">
        <v>0</v>
      </c>
      <c r="BP83" s="120">
        <v>0</v>
      </c>
      <c r="BQ83" s="116">
        <v>20</v>
      </c>
      <c r="BR83" s="120">
        <v>95.23809523809524</v>
      </c>
      <c r="BS83" s="116">
        <v>21</v>
      </c>
      <c r="BT83" s="2"/>
      <c r="BU83" s="3"/>
      <c r="BV83" s="3"/>
      <c r="BW83" s="3"/>
      <c r="BX83" s="3"/>
    </row>
    <row r="84" spans="1:76" ht="15">
      <c r="A84" s="64" t="s">
        <v>266</v>
      </c>
      <c r="B84" s="65"/>
      <c r="C84" s="65" t="s">
        <v>64</v>
      </c>
      <c r="D84" s="66">
        <v>162.3911221621711</v>
      </c>
      <c r="E84" s="68"/>
      <c r="F84" s="100" t="s">
        <v>1156</v>
      </c>
      <c r="G84" s="65"/>
      <c r="H84" s="69" t="s">
        <v>266</v>
      </c>
      <c r="I84" s="70"/>
      <c r="J84" s="70"/>
      <c r="K84" s="69" t="s">
        <v>3641</v>
      </c>
      <c r="L84" s="73">
        <v>1</v>
      </c>
      <c r="M84" s="74">
        <v>1217.109619140625</v>
      </c>
      <c r="N84" s="74">
        <v>9142.78125</v>
      </c>
      <c r="O84" s="75"/>
      <c r="P84" s="76"/>
      <c r="Q84" s="76"/>
      <c r="R84" s="86"/>
      <c r="S84" s="48">
        <v>0</v>
      </c>
      <c r="T84" s="48">
        <v>1</v>
      </c>
      <c r="U84" s="49">
        <v>0</v>
      </c>
      <c r="V84" s="49">
        <v>0.002183</v>
      </c>
      <c r="W84" s="49">
        <v>0.005735</v>
      </c>
      <c r="X84" s="49">
        <v>0.483355</v>
      </c>
      <c r="Y84" s="49">
        <v>0</v>
      </c>
      <c r="Z84" s="49">
        <v>0</v>
      </c>
      <c r="AA84" s="71">
        <v>84</v>
      </c>
      <c r="AB84" s="71"/>
      <c r="AC84" s="72"/>
      <c r="AD84" s="78" t="s">
        <v>2100</v>
      </c>
      <c r="AE84" s="78">
        <v>784</v>
      </c>
      <c r="AF84" s="78">
        <v>454</v>
      </c>
      <c r="AG84" s="78">
        <v>661</v>
      </c>
      <c r="AH84" s="78">
        <v>1194</v>
      </c>
      <c r="AI84" s="78"/>
      <c r="AJ84" s="78" t="s">
        <v>2381</v>
      </c>
      <c r="AK84" s="78" t="s">
        <v>2624</v>
      </c>
      <c r="AL84" s="83" t="s">
        <v>2772</v>
      </c>
      <c r="AM84" s="78"/>
      <c r="AN84" s="80">
        <v>43385.39878472222</v>
      </c>
      <c r="AO84" s="83" t="s">
        <v>2974</v>
      </c>
      <c r="AP84" s="78" t="b">
        <v>1</v>
      </c>
      <c r="AQ84" s="78" t="b">
        <v>0</v>
      </c>
      <c r="AR84" s="78" t="b">
        <v>0</v>
      </c>
      <c r="AS84" s="78"/>
      <c r="AT84" s="78">
        <v>1</v>
      </c>
      <c r="AU84" s="78"/>
      <c r="AV84" s="78" t="b">
        <v>0</v>
      </c>
      <c r="AW84" s="78" t="s">
        <v>3276</v>
      </c>
      <c r="AX84" s="83" t="s">
        <v>3358</v>
      </c>
      <c r="AY84" s="78" t="s">
        <v>66</v>
      </c>
      <c r="AZ84" s="78" t="str">
        <f>REPLACE(INDEX(GroupVertices[Group],MATCH(Vertices[[#This Row],[Vertex]],GroupVertices[Vertex],0)),1,1,"")</f>
        <v>1</v>
      </c>
      <c r="BA84" s="48"/>
      <c r="BB84" s="48"/>
      <c r="BC84" s="48"/>
      <c r="BD84" s="48"/>
      <c r="BE84" s="48" t="s">
        <v>893</v>
      </c>
      <c r="BF84" s="48" t="s">
        <v>893</v>
      </c>
      <c r="BG84" s="116" t="s">
        <v>4560</v>
      </c>
      <c r="BH84" s="116" t="s">
        <v>4560</v>
      </c>
      <c r="BI84" s="116" t="s">
        <v>4720</v>
      </c>
      <c r="BJ84" s="116" t="s">
        <v>4720</v>
      </c>
      <c r="BK84" s="116">
        <v>1</v>
      </c>
      <c r="BL84" s="120">
        <v>4.761904761904762</v>
      </c>
      <c r="BM84" s="116">
        <v>0</v>
      </c>
      <c r="BN84" s="120">
        <v>0</v>
      </c>
      <c r="BO84" s="116">
        <v>0</v>
      </c>
      <c r="BP84" s="120">
        <v>0</v>
      </c>
      <c r="BQ84" s="116">
        <v>20</v>
      </c>
      <c r="BR84" s="120">
        <v>95.23809523809524</v>
      </c>
      <c r="BS84" s="116">
        <v>21</v>
      </c>
      <c r="BT84" s="2"/>
      <c r="BU84" s="3"/>
      <c r="BV84" s="3"/>
      <c r="BW84" s="3"/>
      <c r="BX84" s="3"/>
    </row>
    <row r="85" spans="1:76" ht="15">
      <c r="A85" s="64" t="s">
        <v>267</v>
      </c>
      <c r="B85" s="65"/>
      <c r="C85" s="65" t="s">
        <v>64</v>
      </c>
      <c r="D85" s="66">
        <v>162.38679558958071</v>
      </c>
      <c r="E85" s="68"/>
      <c r="F85" s="100" t="s">
        <v>1157</v>
      </c>
      <c r="G85" s="65"/>
      <c r="H85" s="69" t="s">
        <v>267</v>
      </c>
      <c r="I85" s="70"/>
      <c r="J85" s="70"/>
      <c r="K85" s="69" t="s">
        <v>3642</v>
      </c>
      <c r="L85" s="73">
        <v>1</v>
      </c>
      <c r="M85" s="74">
        <v>525.470458984375</v>
      </c>
      <c r="N85" s="74">
        <v>9261.841796875</v>
      </c>
      <c r="O85" s="75"/>
      <c r="P85" s="76"/>
      <c r="Q85" s="76"/>
      <c r="R85" s="86"/>
      <c r="S85" s="48">
        <v>0</v>
      </c>
      <c r="T85" s="48">
        <v>1</v>
      </c>
      <c r="U85" s="49">
        <v>0</v>
      </c>
      <c r="V85" s="49">
        <v>0.002183</v>
      </c>
      <c r="W85" s="49">
        <v>0.005735</v>
      </c>
      <c r="X85" s="49">
        <v>0.483355</v>
      </c>
      <c r="Y85" s="49">
        <v>0</v>
      </c>
      <c r="Z85" s="49">
        <v>0</v>
      </c>
      <c r="AA85" s="71">
        <v>85</v>
      </c>
      <c r="AB85" s="71"/>
      <c r="AC85" s="72"/>
      <c r="AD85" s="78" t="s">
        <v>2101</v>
      </c>
      <c r="AE85" s="78">
        <v>244</v>
      </c>
      <c r="AF85" s="78">
        <v>449</v>
      </c>
      <c r="AG85" s="78">
        <v>1913</v>
      </c>
      <c r="AH85" s="78">
        <v>3808</v>
      </c>
      <c r="AI85" s="78"/>
      <c r="AJ85" s="78" t="s">
        <v>2382</v>
      </c>
      <c r="AK85" s="78" t="s">
        <v>2625</v>
      </c>
      <c r="AL85" s="78"/>
      <c r="AM85" s="78"/>
      <c r="AN85" s="80">
        <v>42481.79369212963</v>
      </c>
      <c r="AO85" s="83" t="s">
        <v>2975</v>
      </c>
      <c r="AP85" s="78" t="b">
        <v>1</v>
      </c>
      <c r="AQ85" s="78" t="b">
        <v>0</v>
      </c>
      <c r="AR85" s="78" t="b">
        <v>0</v>
      </c>
      <c r="AS85" s="78"/>
      <c r="AT85" s="78">
        <v>1</v>
      </c>
      <c r="AU85" s="78"/>
      <c r="AV85" s="78" t="b">
        <v>0</v>
      </c>
      <c r="AW85" s="78" t="s">
        <v>3276</v>
      </c>
      <c r="AX85" s="83" t="s">
        <v>3359</v>
      </c>
      <c r="AY85" s="78" t="s">
        <v>66</v>
      </c>
      <c r="AZ85" s="78" t="str">
        <f>REPLACE(INDEX(GroupVertices[Group],MATCH(Vertices[[#This Row],[Vertex]],GroupVertices[Vertex],0)),1,1,"")</f>
        <v>1</v>
      </c>
      <c r="BA85" s="48"/>
      <c r="BB85" s="48"/>
      <c r="BC85" s="48"/>
      <c r="BD85" s="48"/>
      <c r="BE85" s="48" t="s">
        <v>893</v>
      </c>
      <c r="BF85" s="48" t="s">
        <v>893</v>
      </c>
      <c r="BG85" s="116" t="s">
        <v>4560</v>
      </c>
      <c r="BH85" s="116" t="s">
        <v>4560</v>
      </c>
      <c r="BI85" s="116" t="s">
        <v>4720</v>
      </c>
      <c r="BJ85" s="116" t="s">
        <v>4720</v>
      </c>
      <c r="BK85" s="116">
        <v>1</v>
      </c>
      <c r="BL85" s="120">
        <v>4.761904761904762</v>
      </c>
      <c r="BM85" s="116">
        <v>0</v>
      </c>
      <c r="BN85" s="120">
        <v>0</v>
      </c>
      <c r="BO85" s="116">
        <v>0</v>
      </c>
      <c r="BP85" s="120">
        <v>0</v>
      </c>
      <c r="BQ85" s="116">
        <v>20</v>
      </c>
      <c r="BR85" s="120">
        <v>95.23809523809524</v>
      </c>
      <c r="BS85" s="116">
        <v>21</v>
      </c>
      <c r="BT85" s="2"/>
      <c r="BU85" s="3"/>
      <c r="BV85" s="3"/>
      <c r="BW85" s="3"/>
      <c r="BX85" s="3"/>
    </row>
    <row r="86" spans="1:76" ht="15">
      <c r="A86" s="64" t="s">
        <v>268</v>
      </c>
      <c r="B86" s="65"/>
      <c r="C86" s="65" t="s">
        <v>64</v>
      </c>
      <c r="D86" s="66">
        <v>162.1012417986151</v>
      </c>
      <c r="E86" s="68"/>
      <c r="F86" s="100" t="s">
        <v>1158</v>
      </c>
      <c r="G86" s="65"/>
      <c r="H86" s="69" t="s">
        <v>268</v>
      </c>
      <c r="I86" s="70"/>
      <c r="J86" s="70"/>
      <c r="K86" s="69" t="s">
        <v>3643</v>
      </c>
      <c r="L86" s="73">
        <v>1</v>
      </c>
      <c r="M86" s="74">
        <v>370.9828186035156</v>
      </c>
      <c r="N86" s="74">
        <v>8952.94140625</v>
      </c>
      <c r="O86" s="75"/>
      <c r="P86" s="76"/>
      <c r="Q86" s="76"/>
      <c r="R86" s="86"/>
      <c r="S86" s="48">
        <v>0</v>
      </c>
      <c r="T86" s="48">
        <v>1</v>
      </c>
      <c r="U86" s="49">
        <v>0</v>
      </c>
      <c r="V86" s="49">
        <v>0.002183</v>
      </c>
      <c r="W86" s="49">
        <v>0.005735</v>
      </c>
      <c r="X86" s="49">
        <v>0.483355</v>
      </c>
      <c r="Y86" s="49">
        <v>0</v>
      </c>
      <c r="Z86" s="49">
        <v>0</v>
      </c>
      <c r="AA86" s="71">
        <v>86</v>
      </c>
      <c r="AB86" s="71"/>
      <c r="AC86" s="72"/>
      <c r="AD86" s="78" t="s">
        <v>2102</v>
      </c>
      <c r="AE86" s="78">
        <v>189</v>
      </c>
      <c r="AF86" s="78">
        <v>119</v>
      </c>
      <c r="AG86" s="78">
        <v>213</v>
      </c>
      <c r="AH86" s="78">
        <v>114</v>
      </c>
      <c r="AI86" s="78"/>
      <c r="AJ86" s="78" t="s">
        <v>2383</v>
      </c>
      <c r="AK86" s="78" t="s">
        <v>2605</v>
      </c>
      <c r="AL86" s="83" t="s">
        <v>2773</v>
      </c>
      <c r="AM86" s="78"/>
      <c r="AN86" s="80">
        <v>42690.48533564815</v>
      </c>
      <c r="AO86" s="83" t="s">
        <v>2976</v>
      </c>
      <c r="AP86" s="78" t="b">
        <v>0</v>
      </c>
      <c r="AQ86" s="78" t="b">
        <v>0</v>
      </c>
      <c r="AR86" s="78" t="b">
        <v>0</v>
      </c>
      <c r="AS86" s="78"/>
      <c r="AT86" s="78">
        <v>1</v>
      </c>
      <c r="AU86" s="83" t="s">
        <v>3148</v>
      </c>
      <c r="AV86" s="78" t="b">
        <v>0</v>
      </c>
      <c r="AW86" s="78" t="s">
        <v>3276</v>
      </c>
      <c r="AX86" s="83" t="s">
        <v>3360</v>
      </c>
      <c r="AY86" s="78" t="s">
        <v>66</v>
      </c>
      <c r="AZ86" s="78" t="str">
        <f>REPLACE(INDEX(GroupVertices[Group],MATCH(Vertices[[#This Row],[Vertex]],GroupVertices[Vertex],0)),1,1,"")</f>
        <v>1</v>
      </c>
      <c r="BA86" s="48"/>
      <c r="BB86" s="48"/>
      <c r="BC86" s="48"/>
      <c r="BD86" s="48"/>
      <c r="BE86" s="48" t="s">
        <v>893</v>
      </c>
      <c r="BF86" s="48" t="s">
        <v>893</v>
      </c>
      <c r="BG86" s="116" t="s">
        <v>4560</v>
      </c>
      <c r="BH86" s="116" t="s">
        <v>4560</v>
      </c>
      <c r="BI86" s="116" t="s">
        <v>4720</v>
      </c>
      <c r="BJ86" s="116" t="s">
        <v>4720</v>
      </c>
      <c r="BK86" s="116">
        <v>1</v>
      </c>
      <c r="BL86" s="120">
        <v>4.761904761904762</v>
      </c>
      <c r="BM86" s="116">
        <v>0</v>
      </c>
      <c r="BN86" s="120">
        <v>0</v>
      </c>
      <c r="BO86" s="116">
        <v>0</v>
      </c>
      <c r="BP86" s="120">
        <v>0</v>
      </c>
      <c r="BQ86" s="116">
        <v>20</v>
      </c>
      <c r="BR86" s="120">
        <v>95.23809523809524</v>
      </c>
      <c r="BS86" s="116">
        <v>21</v>
      </c>
      <c r="BT86" s="2"/>
      <c r="BU86" s="3"/>
      <c r="BV86" s="3"/>
      <c r="BW86" s="3"/>
      <c r="BX86" s="3"/>
    </row>
    <row r="87" spans="1:76" ht="15">
      <c r="A87" s="64" t="s">
        <v>269</v>
      </c>
      <c r="B87" s="65"/>
      <c r="C87" s="65" t="s">
        <v>64</v>
      </c>
      <c r="D87" s="66">
        <v>162.16440975843474</v>
      </c>
      <c r="E87" s="68"/>
      <c r="F87" s="100" t="s">
        <v>1159</v>
      </c>
      <c r="G87" s="65"/>
      <c r="H87" s="69" t="s">
        <v>269</v>
      </c>
      <c r="I87" s="70"/>
      <c r="J87" s="70"/>
      <c r="K87" s="69" t="s">
        <v>3644</v>
      </c>
      <c r="L87" s="73">
        <v>1</v>
      </c>
      <c r="M87" s="74">
        <v>878.2590942382812</v>
      </c>
      <c r="N87" s="74">
        <v>7461.4169921875</v>
      </c>
      <c r="O87" s="75"/>
      <c r="P87" s="76"/>
      <c r="Q87" s="76"/>
      <c r="R87" s="86"/>
      <c r="S87" s="48">
        <v>0</v>
      </c>
      <c r="T87" s="48">
        <v>1</v>
      </c>
      <c r="U87" s="49">
        <v>0</v>
      </c>
      <c r="V87" s="49">
        <v>0.002183</v>
      </c>
      <c r="W87" s="49">
        <v>0.005735</v>
      </c>
      <c r="X87" s="49">
        <v>0.483355</v>
      </c>
      <c r="Y87" s="49">
        <v>0</v>
      </c>
      <c r="Z87" s="49">
        <v>0</v>
      </c>
      <c r="AA87" s="71">
        <v>87</v>
      </c>
      <c r="AB87" s="71"/>
      <c r="AC87" s="72"/>
      <c r="AD87" s="78" t="s">
        <v>2103</v>
      </c>
      <c r="AE87" s="78">
        <v>239</v>
      </c>
      <c r="AF87" s="78">
        <v>192</v>
      </c>
      <c r="AG87" s="78">
        <v>308</v>
      </c>
      <c r="AH87" s="78">
        <v>459</v>
      </c>
      <c r="AI87" s="78"/>
      <c r="AJ87" s="78" t="s">
        <v>2384</v>
      </c>
      <c r="AK87" s="78" t="s">
        <v>2626</v>
      </c>
      <c r="AL87" s="78"/>
      <c r="AM87" s="78"/>
      <c r="AN87" s="80">
        <v>41155.652719907404</v>
      </c>
      <c r="AO87" s="83" t="s">
        <v>2977</v>
      </c>
      <c r="AP87" s="78" t="b">
        <v>1</v>
      </c>
      <c r="AQ87" s="78" t="b">
        <v>0</v>
      </c>
      <c r="AR87" s="78" t="b">
        <v>0</v>
      </c>
      <c r="AS87" s="78"/>
      <c r="AT87" s="78">
        <v>2</v>
      </c>
      <c r="AU87" s="83" t="s">
        <v>3148</v>
      </c>
      <c r="AV87" s="78" t="b">
        <v>0</v>
      </c>
      <c r="AW87" s="78" t="s">
        <v>3276</v>
      </c>
      <c r="AX87" s="83" t="s">
        <v>3361</v>
      </c>
      <c r="AY87" s="78" t="s">
        <v>66</v>
      </c>
      <c r="AZ87" s="78" t="str">
        <f>REPLACE(INDEX(GroupVertices[Group],MATCH(Vertices[[#This Row],[Vertex]],GroupVertices[Vertex],0)),1,1,"")</f>
        <v>1</v>
      </c>
      <c r="BA87" s="48"/>
      <c r="BB87" s="48"/>
      <c r="BC87" s="48"/>
      <c r="BD87" s="48"/>
      <c r="BE87" s="48" t="s">
        <v>893</v>
      </c>
      <c r="BF87" s="48" t="s">
        <v>893</v>
      </c>
      <c r="BG87" s="116" t="s">
        <v>4560</v>
      </c>
      <c r="BH87" s="116" t="s">
        <v>4560</v>
      </c>
      <c r="BI87" s="116" t="s">
        <v>4720</v>
      </c>
      <c r="BJ87" s="116" t="s">
        <v>4720</v>
      </c>
      <c r="BK87" s="116">
        <v>1</v>
      </c>
      <c r="BL87" s="120">
        <v>4.761904761904762</v>
      </c>
      <c r="BM87" s="116">
        <v>0</v>
      </c>
      <c r="BN87" s="120">
        <v>0</v>
      </c>
      <c r="BO87" s="116">
        <v>0</v>
      </c>
      <c r="BP87" s="120">
        <v>0</v>
      </c>
      <c r="BQ87" s="116">
        <v>20</v>
      </c>
      <c r="BR87" s="120">
        <v>95.23809523809524</v>
      </c>
      <c r="BS87" s="116">
        <v>21</v>
      </c>
      <c r="BT87" s="2"/>
      <c r="BU87" s="3"/>
      <c r="BV87" s="3"/>
      <c r="BW87" s="3"/>
      <c r="BX87" s="3"/>
    </row>
    <row r="88" spans="1:76" ht="15">
      <c r="A88" s="64" t="s">
        <v>270</v>
      </c>
      <c r="B88" s="65"/>
      <c r="C88" s="65" t="s">
        <v>64</v>
      </c>
      <c r="D88" s="66">
        <v>162.26132498445943</v>
      </c>
      <c r="E88" s="68"/>
      <c r="F88" s="100" t="s">
        <v>1160</v>
      </c>
      <c r="G88" s="65"/>
      <c r="H88" s="69" t="s">
        <v>270</v>
      </c>
      <c r="I88" s="70"/>
      <c r="J88" s="70"/>
      <c r="K88" s="69" t="s">
        <v>3645</v>
      </c>
      <c r="L88" s="73">
        <v>1</v>
      </c>
      <c r="M88" s="74">
        <v>503.1061096191406</v>
      </c>
      <c r="N88" s="74">
        <v>7492.85107421875</v>
      </c>
      <c r="O88" s="75"/>
      <c r="P88" s="76"/>
      <c r="Q88" s="76"/>
      <c r="R88" s="86"/>
      <c r="S88" s="48">
        <v>0</v>
      </c>
      <c r="T88" s="48">
        <v>1</v>
      </c>
      <c r="U88" s="49">
        <v>0</v>
      </c>
      <c r="V88" s="49">
        <v>0.002183</v>
      </c>
      <c r="W88" s="49">
        <v>0.005735</v>
      </c>
      <c r="X88" s="49">
        <v>0.483355</v>
      </c>
      <c r="Y88" s="49">
        <v>0</v>
      </c>
      <c r="Z88" s="49">
        <v>0</v>
      </c>
      <c r="AA88" s="71">
        <v>88</v>
      </c>
      <c r="AB88" s="71"/>
      <c r="AC88" s="72"/>
      <c r="AD88" s="78" t="s">
        <v>2104</v>
      </c>
      <c r="AE88" s="78">
        <v>280</v>
      </c>
      <c r="AF88" s="78">
        <v>304</v>
      </c>
      <c r="AG88" s="78">
        <v>1022</v>
      </c>
      <c r="AH88" s="78">
        <v>144</v>
      </c>
      <c r="AI88" s="78"/>
      <c r="AJ88" s="78" t="s">
        <v>2385</v>
      </c>
      <c r="AK88" s="78"/>
      <c r="AL88" s="78"/>
      <c r="AM88" s="78"/>
      <c r="AN88" s="80">
        <v>41061.52599537037</v>
      </c>
      <c r="AO88" s="83" t="s">
        <v>2978</v>
      </c>
      <c r="AP88" s="78" t="b">
        <v>1</v>
      </c>
      <c r="AQ88" s="78" t="b">
        <v>0</v>
      </c>
      <c r="AR88" s="78" t="b">
        <v>0</v>
      </c>
      <c r="AS88" s="78"/>
      <c r="AT88" s="78">
        <v>13</v>
      </c>
      <c r="AU88" s="83" t="s">
        <v>3148</v>
      </c>
      <c r="AV88" s="78" t="b">
        <v>0</v>
      </c>
      <c r="AW88" s="78" t="s">
        <v>3276</v>
      </c>
      <c r="AX88" s="83" t="s">
        <v>3362</v>
      </c>
      <c r="AY88" s="78" t="s">
        <v>66</v>
      </c>
      <c r="AZ88" s="78" t="str">
        <f>REPLACE(INDEX(GroupVertices[Group],MATCH(Vertices[[#This Row],[Vertex]],GroupVertices[Vertex],0)),1,1,"")</f>
        <v>1</v>
      </c>
      <c r="BA88" s="48"/>
      <c r="BB88" s="48"/>
      <c r="BC88" s="48"/>
      <c r="BD88" s="48"/>
      <c r="BE88" s="48" t="s">
        <v>893</v>
      </c>
      <c r="BF88" s="48" t="s">
        <v>893</v>
      </c>
      <c r="BG88" s="116" t="s">
        <v>4560</v>
      </c>
      <c r="BH88" s="116" t="s">
        <v>4560</v>
      </c>
      <c r="BI88" s="116" t="s">
        <v>4720</v>
      </c>
      <c r="BJ88" s="116" t="s">
        <v>4720</v>
      </c>
      <c r="BK88" s="116">
        <v>1</v>
      </c>
      <c r="BL88" s="120">
        <v>4.761904761904762</v>
      </c>
      <c r="BM88" s="116">
        <v>0</v>
      </c>
      <c r="BN88" s="120">
        <v>0</v>
      </c>
      <c r="BO88" s="116">
        <v>0</v>
      </c>
      <c r="BP88" s="120">
        <v>0</v>
      </c>
      <c r="BQ88" s="116">
        <v>20</v>
      </c>
      <c r="BR88" s="120">
        <v>95.23809523809524</v>
      </c>
      <c r="BS88" s="116">
        <v>21</v>
      </c>
      <c r="BT88" s="2"/>
      <c r="BU88" s="3"/>
      <c r="BV88" s="3"/>
      <c r="BW88" s="3"/>
      <c r="BX88" s="3"/>
    </row>
    <row r="89" spans="1:76" ht="15">
      <c r="A89" s="64" t="s">
        <v>271</v>
      </c>
      <c r="B89" s="65"/>
      <c r="C89" s="65" t="s">
        <v>64</v>
      </c>
      <c r="D89" s="66">
        <v>164.22385831145954</v>
      </c>
      <c r="E89" s="68"/>
      <c r="F89" s="100" t="s">
        <v>1161</v>
      </c>
      <c r="G89" s="65"/>
      <c r="H89" s="69" t="s">
        <v>271</v>
      </c>
      <c r="I89" s="70"/>
      <c r="J89" s="70"/>
      <c r="K89" s="69" t="s">
        <v>3646</v>
      </c>
      <c r="L89" s="73">
        <v>903.1042984672164</v>
      </c>
      <c r="M89" s="74">
        <v>5096.9560546875</v>
      </c>
      <c r="N89" s="74">
        <v>1158.7076416015625</v>
      </c>
      <c r="O89" s="75"/>
      <c r="P89" s="76"/>
      <c r="Q89" s="76"/>
      <c r="R89" s="86"/>
      <c r="S89" s="48">
        <v>4</v>
      </c>
      <c r="T89" s="48">
        <v>1</v>
      </c>
      <c r="U89" s="49">
        <v>932</v>
      </c>
      <c r="V89" s="49">
        <v>0.001808</v>
      </c>
      <c r="W89" s="49">
        <v>0.001246</v>
      </c>
      <c r="X89" s="49">
        <v>2.24845</v>
      </c>
      <c r="Y89" s="49">
        <v>0</v>
      </c>
      <c r="Z89" s="49">
        <v>0</v>
      </c>
      <c r="AA89" s="71">
        <v>89</v>
      </c>
      <c r="AB89" s="71"/>
      <c r="AC89" s="72"/>
      <c r="AD89" s="78" t="s">
        <v>2105</v>
      </c>
      <c r="AE89" s="78">
        <v>1345</v>
      </c>
      <c r="AF89" s="78">
        <v>2572</v>
      </c>
      <c r="AG89" s="78">
        <v>4571</v>
      </c>
      <c r="AH89" s="78">
        <v>3308</v>
      </c>
      <c r="AI89" s="78"/>
      <c r="AJ89" s="78" t="s">
        <v>2386</v>
      </c>
      <c r="AK89" s="78" t="s">
        <v>2607</v>
      </c>
      <c r="AL89" s="83" t="s">
        <v>2774</v>
      </c>
      <c r="AM89" s="78"/>
      <c r="AN89" s="80">
        <v>41544.53612268518</v>
      </c>
      <c r="AO89" s="83" t="s">
        <v>2979</v>
      </c>
      <c r="AP89" s="78" t="b">
        <v>0</v>
      </c>
      <c r="AQ89" s="78" t="b">
        <v>0</v>
      </c>
      <c r="AR89" s="78" t="b">
        <v>1</v>
      </c>
      <c r="AS89" s="78"/>
      <c r="AT89" s="78">
        <v>38</v>
      </c>
      <c r="AU89" s="83" t="s">
        <v>3148</v>
      </c>
      <c r="AV89" s="78" t="b">
        <v>0</v>
      </c>
      <c r="AW89" s="78" t="s">
        <v>3276</v>
      </c>
      <c r="AX89" s="83" t="s">
        <v>3363</v>
      </c>
      <c r="AY89" s="78" t="s">
        <v>66</v>
      </c>
      <c r="AZ89" s="78" t="str">
        <f>REPLACE(INDEX(GroupVertices[Group],MATCH(Vertices[[#This Row],[Vertex]],GroupVertices[Vertex],0)),1,1,"")</f>
        <v>10</v>
      </c>
      <c r="BA89" s="48" t="s">
        <v>746</v>
      </c>
      <c r="BB89" s="48" t="s">
        <v>746</v>
      </c>
      <c r="BC89" s="48" t="s">
        <v>839</v>
      </c>
      <c r="BD89" s="48" t="s">
        <v>839</v>
      </c>
      <c r="BE89" s="48" t="s">
        <v>909</v>
      </c>
      <c r="BF89" s="48" t="s">
        <v>909</v>
      </c>
      <c r="BG89" s="116" t="s">
        <v>4171</v>
      </c>
      <c r="BH89" s="116" t="s">
        <v>4171</v>
      </c>
      <c r="BI89" s="116" t="s">
        <v>4312</v>
      </c>
      <c r="BJ89" s="116" t="s">
        <v>4312</v>
      </c>
      <c r="BK89" s="116">
        <v>0</v>
      </c>
      <c r="BL89" s="120">
        <v>0</v>
      </c>
      <c r="BM89" s="116">
        <v>3</v>
      </c>
      <c r="BN89" s="120">
        <v>7.317073170731708</v>
      </c>
      <c r="BO89" s="116">
        <v>0</v>
      </c>
      <c r="BP89" s="120">
        <v>0</v>
      </c>
      <c r="BQ89" s="116">
        <v>38</v>
      </c>
      <c r="BR89" s="120">
        <v>92.6829268292683</v>
      </c>
      <c r="BS89" s="116">
        <v>41</v>
      </c>
      <c r="BT89" s="2"/>
      <c r="BU89" s="3"/>
      <c r="BV89" s="3"/>
      <c r="BW89" s="3"/>
      <c r="BX89" s="3"/>
    </row>
    <row r="90" spans="1:76" ht="15">
      <c r="A90" s="64" t="s">
        <v>441</v>
      </c>
      <c r="B90" s="65"/>
      <c r="C90" s="65" t="s">
        <v>64</v>
      </c>
      <c r="D90" s="66">
        <v>213.33045721236553</v>
      </c>
      <c r="E90" s="68"/>
      <c r="F90" s="100" t="s">
        <v>3198</v>
      </c>
      <c r="G90" s="65"/>
      <c r="H90" s="69" t="s">
        <v>441</v>
      </c>
      <c r="I90" s="70"/>
      <c r="J90" s="70"/>
      <c r="K90" s="69" t="s">
        <v>3647</v>
      </c>
      <c r="L90" s="73">
        <v>1</v>
      </c>
      <c r="M90" s="74">
        <v>5216.0283203125</v>
      </c>
      <c r="N90" s="74">
        <v>1964.5093994140625</v>
      </c>
      <c r="O90" s="75"/>
      <c r="P90" s="76"/>
      <c r="Q90" s="76"/>
      <c r="R90" s="86"/>
      <c r="S90" s="48">
        <v>1</v>
      </c>
      <c r="T90" s="48">
        <v>0</v>
      </c>
      <c r="U90" s="49">
        <v>0</v>
      </c>
      <c r="V90" s="49">
        <v>0.00149</v>
      </c>
      <c r="W90" s="49">
        <v>0.00017</v>
      </c>
      <c r="X90" s="49">
        <v>0.532236</v>
      </c>
      <c r="Y90" s="49">
        <v>0</v>
      </c>
      <c r="Z90" s="49">
        <v>0</v>
      </c>
      <c r="AA90" s="71">
        <v>90</v>
      </c>
      <c r="AB90" s="71"/>
      <c r="AC90" s="72"/>
      <c r="AD90" s="78" t="s">
        <v>2106</v>
      </c>
      <c r="AE90" s="78">
        <v>465</v>
      </c>
      <c r="AF90" s="78">
        <v>59322</v>
      </c>
      <c r="AG90" s="78">
        <v>137641</v>
      </c>
      <c r="AH90" s="78">
        <v>135</v>
      </c>
      <c r="AI90" s="78"/>
      <c r="AJ90" s="78" t="s">
        <v>2387</v>
      </c>
      <c r="AK90" s="78" t="s">
        <v>2605</v>
      </c>
      <c r="AL90" s="83" t="s">
        <v>2775</v>
      </c>
      <c r="AM90" s="78"/>
      <c r="AN90" s="80">
        <v>39973.57854166667</v>
      </c>
      <c r="AO90" s="83" t="s">
        <v>2980</v>
      </c>
      <c r="AP90" s="78" t="b">
        <v>0</v>
      </c>
      <c r="AQ90" s="78" t="b">
        <v>0</v>
      </c>
      <c r="AR90" s="78" t="b">
        <v>0</v>
      </c>
      <c r="AS90" s="78"/>
      <c r="AT90" s="78">
        <v>1497</v>
      </c>
      <c r="AU90" s="83" t="s">
        <v>3148</v>
      </c>
      <c r="AV90" s="78" t="b">
        <v>1</v>
      </c>
      <c r="AW90" s="78" t="s">
        <v>3276</v>
      </c>
      <c r="AX90" s="83" t="s">
        <v>3364</v>
      </c>
      <c r="AY90" s="78" t="s">
        <v>65</v>
      </c>
      <c r="AZ90" s="78" t="str">
        <f>REPLACE(INDEX(GroupVertices[Group],MATCH(Vertices[[#This Row],[Vertex]],GroupVertices[Vertex],0)),1,1,"")</f>
        <v>10</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272</v>
      </c>
      <c r="B91" s="65"/>
      <c r="C91" s="65" t="s">
        <v>64</v>
      </c>
      <c r="D91" s="66">
        <v>169.1786492419721</v>
      </c>
      <c r="E91" s="68"/>
      <c r="F91" s="100" t="s">
        <v>1162</v>
      </c>
      <c r="G91" s="65"/>
      <c r="H91" s="69" t="s">
        <v>272</v>
      </c>
      <c r="I91" s="70"/>
      <c r="J91" s="70"/>
      <c r="K91" s="69" t="s">
        <v>3648</v>
      </c>
      <c r="L91" s="73">
        <v>1</v>
      </c>
      <c r="M91" s="74">
        <v>556.9535522460938</v>
      </c>
      <c r="N91" s="74">
        <v>8494.2666015625</v>
      </c>
      <c r="O91" s="75"/>
      <c r="P91" s="76"/>
      <c r="Q91" s="76"/>
      <c r="R91" s="86"/>
      <c r="S91" s="48">
        <v>0</v>
      </c>
      <c r="T91" s="48">
        <v>1</v>
      </c>
      <c r="U91" s="49">
        <v>0</v>
      </c>
      <c r="V91" s="49">
        <v>0.002183</v>
      </c>
      <c r="W91" s="49">
        <v>0.005735</v>
      </c>
      <c r="X91" s="49">
        <v>0.483355</v>
      </c>
      <c r="Y91" s="49">
        <v>0</v>
      </c>
      <c r="Z91" s="49">
        <v>0</v>
      </c>
      <c r="AA91" s="71">
        <v>91</v>
      </c>
      <c r="AB91" s="71"/>
      <c r="AC91" s="72"/>
      <c r="AD91" s="78" t="s">
        <v>2107</v>
      </c>
      <c r="AE91" s="78">
        <v>6276</v>
      </c>
      <c r="AF91" s="78">
        <v>8298</v>
      </c>
      <c r="AG91" s="78">
        <v>111051</v>
      </c>
      <c r="AH91" s="78">
        <v>13392</v>
      </c>
      <c r="AI91" s="78"/>
      <c r="AJ91" s="78" t="s">
        <v>2388</v>
      </c>
      <c r="AK91" s="78" t="s">
        <v>2627</v>
      </c>
      <c r="AL91" s="83" t="s">
        <v>2776</v>
      </c>
      <c r="AM91" s="78"/>
      <c r="AN91" s="80">
        <v>41186.76956018519</v>
      </c>
      <c r="AO91" s="83" t="s">
        <v>2981</v>
      </c>
      <c r="AP91" s="78" t="b">
        <v>0</v>
      </c>
      <c r="AQ91" s="78" t="b">
        <v>0</v>
      </c>
      <c r="AR91" s="78" t="b">
        <v>0</v>
      </c>
      <c r="AS91" s="78"/>
      <c r="AT91" s="78">
        <v>287</v>
      </c>
      <c r="AU91" s="83" t="s">
        <v>3148</v>
      </c>
      <c r="AV91" s="78" t="b">
        <v>0</v>
      </c>
      <c r="AW91" s="78" t="s">
        <v>3276</v>
      </c>
      <c r="AX91" s="83" t="s">
        <v>3365</v>
      </c>
      <c r="AY91" s="78" t="s">
        <v>66</v>
      </c>
      <c r="AZ91" s="78" t="str">
        <f>REPLACE(INDEX(GroupVertices[Group],MATCH(Vertices[[#This Row],[Vertex]],GroupVertices[Vertex],0)),1,1,"")</f>
        <v>1</v>
      </c>
      <c r="BA91" s="48"/>
      <c r="BB91" s="48"/>
      <c r="BC91" s="48"/>
      <c r="BD91" s="48"/>
      <c r="BE91" s="48" t="s">
        <v>893</v>
      </c>
      <c r="BF91" s="48" t="s">
        <v>893</v>
      </c>
      <c r="BG91" s="116" t="s">
        <v>4560</v>
      </c>
      <c r="BH91" s="116" t="s">
        <v>4560</v>
      </c>
      <c r="BI91" s="116" t="s">
        <v>4720</v>
      </c>
      <c r="BJ91" s="116" t="s">
        <v>4720</v>
      </c>
      <c r="BK91" s="116">
        <v>1</v>
      </c>
      <c r="BL91" s="120">
        <v>4.761904761904762</v>
      </c>
      <c r="BM91" s="116">
        <v>0</v>
      </c>
      <c r="BN91" s="120">
        <v>0</v>
      </c>
      <c r="BO91" s="116">
        <v>0</v>
      </c>
      <c r="BP91" s="120">
        <v>0</v>
      </c>
      <c r="BQ91" s="116">
        <v>20</v>
      </c>
      <c r="BR91" s="120">
        <v>95.23809523809524</v>
      </c>
      <c r="BS91" s="116">
        <v>21</v>
      </c>
      <c r="BT91" s="2"/>
      <c r="BU91" s="3"/>
      <c r="BV91" s="3"/>
      <c r="BW91" s="3"/>
      <c r="BX91" s="3"/>
    </row>
    <row r="92" spans="1:76" ht="15">
      <c r="A92" s="64" t="s">
        <v>273</v>
      </c>
      <c r="B92" s="65"/>
      <c r="C92" s="65" t="s">
        <v>64</v>
      </c>
      <c r="D92" s="66">
        <v>164.8321744176681</v>
      </c>
      <c r="E92" s="68"/>
      <c r="F92" s="100" t="s">
        <v>1163</v>
      </c>
      <c r="G92" s="65"/>
      <c r="H92" s="69" t="s">
        <v>273</v>
      </c>
      <c r="I92" s="70"/>
      <c r="J92" s="70"/>
      <c r="K92" s="69" t="s">
        <v>3649</v>
      </c>
      <c r="L92" s="73">
        <v>1</v>
      </c>
      <c r="M92" s="74">
        <v>1185.1951904296875</v>
      </c>
      <c r="N92" s="74">
        <v>3598.677978515625</v>
      </c>
      <c r="O92" s="75"/>
      <c r="P92" s="76"/>
      <c r="Q92" s="76"/>
      <c r="R92" s="86"/>
      <c r="S92" s="48">
        <v>0</v>
      </c>
      <c r="T92" s="48">
        <v>2</v>
      </c>
      <c r="U92" s="49">
        <v>0</v>
      </c>
      <c r="V92" s="49">
        <v>0.002506</v>
      </c>
      <c r="W92" s="49">
        <v>0.01499</v>
      </c>
      <c r="X92" s="49">
        <v>0.759149</v>
      </c>
      <c r="Y92" s="49">
        <v>0.5</v>
      </c>
      <c r="Z92" s="49">
        <v>0</v>
      </c>
      <c r="AA92" s="71">
        <v>92</v>
      </c>
      <c r="AB92" s="71"/>
      <c r="AC92" s="72"/>
      <c r="AD92" s="78" t="s">
        <v>2108</v>
      </c>
      <c r="AE92" s="78">
        <v>1</v>
      </c>
      <c r="AF92" s="78">
        <v>3275</v>
      </c>
      <c r="AG92" s="78">
        <v>122742</v>
      </c>
      <c r="AH92" s="78">
        <v>51</v>
      </c>
      <c r="AI92" s="78"/>
      <c r="AJ92" s="78" t="s">
        <v>2389</v>
      </c>
      <c r="AK92" s="78" t="s">
        <v>2628</v>
      </c>
      <c r="AL92" s="83" t="s">
        <v>2777</v>
      </c>
      <c r="AM92" s="78"/>
      <c r="AN92" s="80">
        <v>43206.417280092595</v>
      </c>
      <c r="AO92" s="83" t="s">
        <v>2982</v>
      </c>
      <c r="AP92" s="78" t="b">
        <v>1</v>
      </c>
      <c r="AQ92" s="78" t="b">
        <v>0</v>
      </c>
      <c r="AR92" s="78" t="b">
        <v>0</v>
      </c>
      <c r="AS92" s="78"/>
      <c r="AT92" s="78">
        <v>32</v>
      </c>
      <c r="AU92" s="78"/>
      <c r="AV92" s="78" t="b">
        <v>0</v>
      </c>
      <c r="AW92" s="78" t="s">
        <v>3276</v>
      </c>
      <c r="AX92" s="83" t="s">
        <v>3366</v>
      </c>
      <c r="AY92" s="78" t="s">
        <v>66</v>
      </c>
      <c r="AZ92" s="78" t="str">
        <f>REPLACE(INDEX(GroupVertices[Group],MATCH(Vertices[[#This Row],[Vertex]],GroupVertices[Vertex],0)),1,1,"")</f>
        <v>2</v>
      </c>
      <c r="BA92" s="48"/>
      <c r="BB92" s="48"/>
      <c r="BC92" s="48"/>
      <c r="BD92" s="48"/>
      <c r="BE92" s="48" t="s">
        <v>4489</v>
      </c>
      <c r="BF92" s="48" t="s">
        <v>4489</v>
      </c>
      <c r="BG92" s="116" t="s">
        <v>4565</v>
      </c>
      <c r="BH92" s="116" t="s">
        <v>4661</v>
      </c>
      <c r="BI92" s="116" t="s">
        <v>4725</v>
      </c>
      <c r="BJ92" s="116" t="s">
        <v>4725</v>
      </c>
      <c r="BK92" s="116">
        <v>0</v>
      </c>
      <c r="BL92" s="120">
        <v>0</v>
      </c>
      <c r="BM92" s="116">
        <v>1</v>
      </c>
      <c r="BN92" s="120">
        <v>2.6315789473684212</v>
      </c>
      <c r="BO92" s="116">
        <v>0</v>
      </c>
      <c r="BP92" s="120">
        <v>0</v>
      </c>
      <c r="BQ92" s="116">
        <v>37</v>
      </c>
      <c r="BR92" s="120">
        <v>97.36842105263158</v>
      </c>
      <c r="BS92" s="116">
        <v>38</v>
      </c>
      <c r="BT92" s="2"/>
      <c r="BU92" s="3"/>
      <c r="BV92" s="3"/>
      <c r="BW92" s="3"/>
      <c r="BX92" s="3"/>
    </row>
    <row r="93" spans="1:76" ht="15">
      <c r="A93" s="64" t="s">
        <v>274</v>
      </c>
      <c r="B93" s="65"/>
      <c r="C93" s="65" t="s">
        <v>64</v>
      </c>
      <c r="D93" s="66">
        <v>163.59304402778093</v>
      </c>
      <c r="E93" s="68"/>
      <c r="F93" s="100" t="s">
        <v>1164</v>
      </c>
      <c r="G93" s="65"/>
      <c r="H93" s="69" t="s">
        <v>274</v>
      </c>
      <c r="I93" s="70"/>
      <c r="J93" s="70"/>
      <c r="K93" s="69" t="s">
        <v>3650</v>
      </c>
      <c r="L93" s="73">
        <v>1</v>
      </c>
      <c r="M93" s="74">
        <v>542.2876586914062</v>
      </c>
      <c r="N93" s="74">
        <v>6880.7080078125</v>
      </c>
      <c r="O93" s="75"/>
      <c r="P93" s="76"/>
      <c r="Q93" s="76"/>
      <c r="R93" s="86"/>
      <c r="S93" s="48">
        <v>0</v>
      </c>
      <c r="T93" s="48">
        <v>1</v>
      </c>
      <c r="U93" s="49">
        <v>0</v>
      </c>
      <c r="V93" s="49">
        <v>0.002183</v>
      </c>
      <c r="W93" s="49">
        <v>0.005735</v>
      </c>
      <c r="X93" s="49">
        <v>0.483355</v>
      </c>
      <c r="Y93" s="49">
        <v>0</v>
      </c>
      <c r="Z93" s="49">
        <v>0</v>
      </c>
      <c r="AA93" s="71">
        <v>93</v>
      </c>
      <c r="AB93" s="71"/>
      <c r="AC93" s="72"/>
      <c r="AD93" s="78" t="s">
        <v>2109</v>
      </c>
      <c r="AE93" s="78">
        <v>3973</v>
      </c>
      <c r="AF93" s="78">
        <v>1843</v>
      </c>
      <c r="AG93" s="78">
        <v>24603</v>
      </c>
      <c r="AH93" s="78">
        <v>5595</v>
      </c>
      <c r="AI93" s="78"/>
      <c r="AJ93" s="78" t="s">
        <v>2390</v>
      </c>
      <c r="AK93" s="78" t="s">
        <v>2629</v>
      </c>
      <c r="AL93" s="83" t="s">
        <v>2778</v>
      </c>
      <c r="AM93" s="78"/>
      <c r="AN93" s="80">
        <v>42800.6228125</v>
      </c>
      <c r="AO93" s="83" t="s">
        <v>2983</v>
      </c>
      <c r="AP93" s="78" t="b">
        <v>1</v>
      </c>
      <c r="AQ93" s="78" t="b">
        <v>0</v>
      </c>
      <c r="AR93" s="78" t="b">
        <v>1</v>
      </c>
      <c r="AS93" s="78"/>
      <c r="AT93" s="78">
        <v>17</v>
      </c>
      <c r="AU93" s="78"/>
      <c r="AV93" s="78" t="b">
        <v>0</v>
      </c>
      <c r="AW93" s="78" t="s">
        <v>3276</v>
      </c>
      <c r="AX93" s="83" t="s">
        <v>3367</v>
      </c>
      <c r="AY93" s="78" t="s">
        <v>66</v>
      </c>
      <c r="AZ93" s="78" t="str">
        <f>REPLACE(INDEX(GroupVertices[Group],MATCH(Vertices[[#This Row],[Vertex]],GroupVertices[Vertex],0)),1,1,"")</f>
        <v>1</v>
      </c>
      <c r="BA93" s="48"/>
      <c r="BB93" s="48"/>
      <c r="BC93" s="48"/>
      <c r="BD93" s="48"/>
      <c r="BE93" s="48" t="s">
        <v>893</v>
      </c>
      <c r="BF93" s="48" t="s">
        <v>893</v>
      </c>
      <c r="BG93" s="116" t="s">
        <v>4560</v>
      </c>
      <c r="BH93" s="116" t="s">
        <v>4560</v>
      </c>
      <c r="BI93" s="116" t="s">
        <v>4720</v>
      </c>
      <c r="BJ93" s="116" t="s">
        <v>4720</v>
      </c>
      <c r="BK93" s="116">
        <v>1</v>
      </c>
      <c r="BL93" s="120">
        <v>4.761904761904762</v>
      </c>
      <c r="BM93" s="116">
        <v>0</v>
      </c>
      <c r="BN93" s="120">
        <v>0</v>
      </c>
      <c r="BO93" s="116">
        <v>0</v>
      </c>
      <c r="BP93" s="120">
        <v>0</v>
      </c>
      <c r="BQ93" s="116">
        <v>20</v>
      </c>
      <c r="BR93" s="120">
        <v>95.23809523809524</v>
      </c>
      <c r="BS93" s="116">
        <v>21</v>
      </c>
      <c r="BT93" s="2"/>
      <c r="BU93" s="3"/>
      <c r="BV93" s="3"/>
      <c r="BW93" s="3"/>
      <c r="BX93" s="3"/>
    </row>
    <row r="94" spans="1:76" ht="15">
      <c r="A94" s="64" t="s">
        <v>275</v>
      </c>
      <c r="B94" s="65"/>
      <c r="C94" s="65" t="s">
        <v>64</v>
      </c>
      <c r="D94" s="66">
        <v>162.74157454199255</v>
      </c>
      <c r="E94" s="68"/>
      <c r="F94" s="100" t="s">
        <v>1165</v>
      </c>
      <c r="G94" s="65"/>
      <c r="H94" s="69" t="s">
        <v>275</v>
      </c>
      <c r="I94" s="70"/>
      <c r="J94" s="70"/>
      <c r="K94" s="69" t="s">
        <v>3651</v>
      </c>
      <c r="L94" s="73">
        <v>1</v>
      </c>
      <c r="M94" s="74">
        <v>1260.02099609375</v>
      </c>
      <c r="N94" s="74">
        <v>7656.12646484375</v>
      </c>
      <c r="O94" s="75"/>
      <c r="P94" s="76"/>
      <c r="Q94" s="76"/>
      <c r="R94" s="86"/>
      <c r="S94" s="48">
        <v>0</v>
      </c>
      <c r="T94" s="48">
        <v>1</v>
      </c>
      <c r="U94" s="49">
        <v>0</v>
      </c>
      <c r="V94" s="49">
        <v>0.002183</v>
      </c>
      <c r="W94" s="49">
        <v>0.005735</v>
      </c>
      <c r="X94" s="49">
        <v>0.483355</v>
      </c>
      <c r="Y94" s="49">
        <v>0</v>
      </c>
      <c r="Z94" s="49">
        <v>0</v>
      </c>
      <c r="AA94" s="71">
        <v>94</v>
      </c>
      <c r="AB94" s="71"/>
      <c r="AC94" s="72"/>
      <c r="AD94" s="78" t="s">
        <v>2110</v>
      </c>
      <c r="AE94" s="78">
        <v>2372</v>
      </c>
      <c r="AF94" s="78">
        <v>859</v>
      </c>
      <c r="AG94" s="78">
        <v>6536</v>
      </c>
      <c r="AH94" s="78">
        <v>11436</v>
      </c>
      <c r="AI94" s="78"/>
      <c r="AJ94" s="78" t="s">
        <v>2391</v>
      </c>
      <c r="AK94" s="78" t="s">
        <v>2586</v>
      </c>
      <c r="AL94" s="78"/>
      <c r="AM94" s="78"/>
      <c r="AN94" s="80">
        <v>40731.835960648146</v>
      </c>
      <c r="AO94" s="83" t="s">
        <v>2984</v>
      </c>
      <c r="AP94" s="78" t="b">
        <v>0</v>
      </c>
      <c r="AQ94" s="78" t="b">
        <v>0</v>
      </c>
      <c r="AR94" s="78" t="b">
        <v>1</v>
      </c>
      <c r="AS94" s="78"/>
      <c r="AT94" s="78">
        <v>23</v>
      </c>
      <c r="AU94" s="83" t="s">
        <v>3155</v>
      </c>
      <c r="AV94" s="78" t="b">
        <v>0</v>
      </c>
      <c r="AW94" s="78" t="s">
        <v>3276</v>
      </c>
      <c r="AX94" s="83" t="s">
        <v>3368</v>
      </c>
      <c r="AY94" s="78" t="s">
        <v>66</v>
      </c>
      <c r="AZ94" s="78" t="str">
        <f>REPLACE(INDEX(GroupVertices[Group],MATCH(Vertices[[#This Row],[Vertex]],GroupVertices[Vertex],0)),1,1,"")</f>
        <v>1</v>
      </c>
      <c r="BA94" s="48"/>
      <c r="BB94" s="48"/>
      <c r="BC94" s="48"/>
      <c r="BD94" s="48"/>
      <c r="BE94" s="48" t="s">
        <v>893</v>
      </c>
      <c r="BF94" s="48" t="s">
        <v>893</v>
      </c>
      <c r="BG94" s="116" t="s">
        <v>4560</v>
      </c>
      <c r="BH94" s="116" t="s">
        <v>4560</v>
      </c>
      <c r="BI94" s="116" t="s">
        <v>4720</v>
      </c>
      <c r="BJ94" s="116" t="s">
        <v>4720</v>
      </c>
      <c r="BK94" s="116">
        <v>1</v>
      </c>
      <c r="BL94" s="120">
        <v>4.761904761904762</v>
      </c>
      <c r="BM94" s="116">
        <v>0</v>
      </c>
      <c r="BN94" s="120">
        <v>0</v>
      </c>
      <c r="BO94" s="116">
        <v>0</v>
      </c>
      <c r="BP94" s="120">
        <v>0</v>
      </c>
      <c r="BQ94" s="116">
        <v>20</v>
      </c>
      <c r="BR94" s="120">
        <v>95.23809523809524</v>
      </c>
      <c r="BS94" s="116">
        <v>21</v>
      </c>
      <c r="BT94" s="2"/>
      <c r="BU94" s="3"/>
      <c r="BV94" s="3"/>
      <c r="BW94" s="3"/>
      <c r="BX94" s="3"/>
    </row>
    <row r="95" spans="1:76" ht="15">
      <c r="A95" s="64" t="s">
        <v>276</v>
      </c>
      <c r="B95" s="65"/>
      <c r="C95" s="65" t="s">
        <v>64</v>
      </c>
      <c r="D95" s="66">
        <v>164.7006466109203</v>
      </c>
      <c r="E95" s="68"/>
      <c r="F95" s="100" t="s">
        <v>1166</v>
      </c>
      <c r="G95" s="65"/>
      <c r="H95" s="69" t="s">
        <v>276</v>
      </c>
      <c r="I95" s="70"/>
      <c r="J95" s="70"/>
      <c r="K95" s="69" t="s">
        <v>3652</v>
      </c>
      <c r="L95" s="73">
        <v>1</v>
      </c>
      <c r="M95" s="74">
        <v>5425.05859375</v>
      </c>
      <c r="N95" s="74">
        <v>866.27294921875</v>
      </c>
      <c r="O95" s="75"/>
      <c r="P95" s="76"/>
      <c r="Q95" s="76"/>
      <c r="R95" s="86"/>
      <c r="S95" s="48">
        <v>0</v>
      </c>
      <c r="T95" s="48">
        <v>1</v>
      </c>
      <c r="U95" s="49">
        <v>0</v>
      </c>
      <c r="V95" s="49">
        <v>0.00149</v>
      </c>
      <c r="W95" s="49">
        <v>0.00017</v>
      </c>
      <c r="X95" s="49">
        <v>0.532236</v>
      </c>
      <c r="Y95" s="49">
        <v>0</v>
      </c>
      <c r="Z95" s="49">
        <v>0</v>
      </c>
      <c r="AA95" s="71">
        <v>95</v>
      </c>
      <c r="AB95" s="71"/>
      <c r="AC95" s="72"/>
      <c r="AD95" s="78" t="s">
        <v>2111</v>
      </c>
      <c r="AE95" s="78">
        <v>3771</v>
      </c>
      <c r="AF95" s="78">
        <v>3123</v>
      </c>
      <c r="AG95" s="78">
        <v>8285</v>
      </c>
      <c r="AH95" s="78">
        <v>11001</v>
      </c>
      <c r="AI95" s="78"/>
      <c r="AJ95" s="78" t="s">
        <v>2392</v>
      </c>
      <c r="AK95" s="78" t="s">
        <v>2630</v>
      </c>
      <c r="AL95" s="83" t="s">
        <v>2779</v>
      </c>
      <c r="AM95" s="78"/>
      <c r="AN95" s="80">
        <v>40892.71810185185</v>
      </c>
      <c r="AO95" s="83" t="s">
        <v>2985</v>
      </c>
      <c r="AP95" s="78" t="b">
        <v>0</v>
      </c>
      <c r="AQ95" s="78" t="b">
        <v>0</v>
      </c>
      <c r="AR95" s="78" t="b">
        <v>1</v>
      </c>
      <c r="AS95" s="78"/>
      <c r="AT95" s="78">
        <v>96</v>
      </c>
      <c r="AU95" s="83" t="s">
        <v>3155</v>
      </c>
      <c r="AV95" s="78" t="b">
        <v>0</v>
      </c>
      <c r="AW95" s="78" t="s">
        <v>3276</v>
      </c>
      <c r="AX95" s="83" t="s">
        <v>3369</v>
      </c>
      <c r="AY95" s="78" t="s">
        <v>66</v>
      </c>
      <c r="AZ95" s="78" t="str">
        <f>REPLACE(INDEX(GroupVertices[Group],MATCH(Vertices[[#This Row],[Vertex]],GroupVertices[Vertex],0)),1,1,"")</f>
        <v>10</v>
      </c>
      <c r="BA95" s="48"/>
      <c r="BB95" s="48"/>
      <c r="BC95" s="48"/>
      <c r="BD95" s="48"/>
      <c r="BE95" s="48" t="s">
        <v>911</v>
      </c>
      <c r="BF95" s="48" t="s">
        <v>911</v>
      </c>
      <c r="BG95" s="116" t="s">
        <v>4566</v>
      </c>
      <c r="BH95" s="116" t="s">
        <v>4566</v>
      </c>
      <c r="BI95" s="116" t="s">
        <v>4726</v>
      </c>
      <c r="BJ95" s="116" t="s">
        <v>4726</v>
      </c>
      <c r="BK95" s="116">
        <v>0</v>
      </c>
      <c r="BL95" s="120">
        <v>0</v>
      </c>
      <c r="BM95" s="116">
        <v>2</v>
      </c>
      <c r="BN95" s="120">
        <v>8.695652173913043</v>
      </c>
      <c r="BO95" s="116">
        <v>0</v>
      </c>
      <c r="BP95" s="120">
        <v>0</v>
      </c>
      <c r="BQ95" s="116">
        <v>21</v>
      </c>
      <c r="BR95" s="120">
        <v>91.30434782608695</v>
      </c>
      <c r="BS95" s="116">
        <v>23</v>
      </c>
      <c r="BT95" s="2"/>
      <c r="BU95" s="3"/>
      <c r="BV95" s="3"/>
      <c r="BW95" s="3"/>
      <c r="BX95" s="3"/>
    </row>
    <row r="96" spans="1:76" ht="15">
      <c r="A96" s="64" t="s">
        <v>277</v>
      </c>
      <c r="B96" s="65"/>
      <c r="C96" s="65" t="s">
        <v>64</v>
      </c>
      <c r="D96" s="66">
        <v>162.30026413777293</v>
      </c>
      <c r="E96" s="68"/>
      <c r="F96" s="100" t="s">
        <v>1167</v>
      </c>
      <c r="G96" s="65"/>
      <c r="H96" s="69" t="s">
        <v>277</v>
      </c>
      <c r="I96" s="70"/>
      <c r="J96" s="70"/>
      <c r="K96" s="69" t="s">
        <v>3653</v>
      </c>
      <c r="L96" s="73">
        <v>3795.903705104973</v>
      </c>
      <c r="M96" s="74">
        <v>3561.5234375</v>
      </c>
      <c r="N96" s="74">
        <v>3718.30126953125</v>
      </c>
      <c r="O96" s="75"/>
      <c r="P96" s="76"/>
      <c r="Q96" s="76"/>
      <c r="R96" s="86"/>
      <c r="S96" s="48">
        <v>0</v>
      </c>
      <c r="T96" s="48">
        <v>5</v>
      </c>
      <c r="U96" s="49">
        <v>3920.666667</v>
      </c>
      <c r="V96" s="49">
        <v>0.002762</v>
      </c>
      <c r="W96" s="49">
        <v>0.013544</v>
      </c>
      <c r="X96" s="49">
        <v>1.586941</v>
      </c>
      <c r="Y96" s="49">
        <v>0.1</v>
      </c>
      <c r="Z96" s="49">
        <v>0</v>
      </c>
      <c r="AA96" s="71">
        <v>96</v>
      </c>
      <c r="AB96" s="71"/>
      <c r="AC96" s="72"/>
      <c r="AD96" s="78" t="s">
        <v>2112</v>
      </c>
      <c r="AE96" s="78">
        <v>960</v>
      </c>
      <c r="AF96" s="78">
        <v>349</v>
      </c>
      <c r="AG96" s="78">
        <v>332</v>
      </c>
      <c r="AH96" s="78">
        <v>341</v>
      </c>
      <c r="AI96" s="78"/>
      <c r="AJ96" s="78" t="s">
        <v>2393</v>
      </c>
      <c r="AK96" s="78" t="s">
        <v>2631</v>
      </c>
      <c r="AL96" s="83" t="s">
        <v>2780</v>
      </c>
      <c r="AM96" s="78"/>
      <c r="AN96" s="80">
        <v>43096.50953703704</v>
      </c>
      <c r="AO96" s="83" t="s">
        <v>2986</v>
      </c>
      <c r="AP96" s="78" t="b">
        <v>0</v>
      </c>
      <c r="AQ96" s="78" t="b">
        <v>0</v>
      </c>
      <c r="AR96" s="78" t="b">
        <v>0</v>
      </c>
      <c r="AS96" s="78"/>
      <c r="AT96" s="78">
        <v>2</v>
      </c>
      <c r="AU96" s="83" t="s">
        <v>3148</v>
      </c>
      <c r="AV96" s="78" t="b">
        <v>0</v>
      </c>
      <c r="AW96" s="78" t="s">
        <v>3276</v>
      </c>
      <c r="AX96" s="83" t="s">
        <v>3370</v>
      </c>
      <c r="AY96" s="78" t="s">
        <v>66</v>
      </c>
      <c r="AZ96" s="78" t="str">
        <f>REPLACE(INDEX(GroupVertices[Group],MATCH(Vertices[[#This Row],[Vertex]],GroupVertices[Vertex],0)),1,1,"")</f>
        <v>4</v>
      </c>
      <c r="BA96" s="48"/>
      <c r="BB96" s="48"/>
      <c r="BC96" s="48"/>
      <c r="BD96" s="48"/>
      <c r="BE96" s="48" t="s">
        <v>4490</v>
      </c>
      <c r="BF96" s="48" t="s">
        <v>4490</v>
      </c>
      <c r="BG96" s="116" t="s">
        <v>4567</v>
      </c>
      <c r="BH96" s="116" t="s">
        <v>4567</v>
      </c>
      <c r="BI96" s="116" t="s">
        <v>4727</v>
      </c>
      <c r="BJ96" s="116" t="s">
        <v>4727</v>
      </c>
      <c r="BK96" s="116">
        <v>3</v>
      </c>
      <c r="BL96" s="120">
        <v>4.761904761904762</v>
      </c>
      <c r="BM96" s="116">
        <v>1</v>
      </c>
      <c r="BN96" s="120">
        <v>1.5873015873015872</v>
      </c>
      <c r="BO96" s="116">
        <v>0</v>
      </c>
      <c r="BP96" s="120">
        <v>0</v>
      </c>
      <c r="BQ96" s="116">
        <v>59</v>
      </c>
      <c r="BR96" s="120">
        <v>93.65079365079364</v>
      </c>
      <c r="BS96" s="116">
        <v>63</v>
      </c>
      <c r="BT96" s="2"/>
      <c r="BU96" s="3"/>
      <c r="BV96" s="3"/>
      <c r="BW96" s="3"/>
      <c r="BX96" s="3"/>
    </row>
    <row r="97" spans="1:76" ht="15">
      <c r="A97" s="64" t="s">
        <v>398</v>
      </c>
      <c r="B97" s="65"/>
      <c r="C97" s="65" t="s">
        <v>64</v>
      </c>
      <c r="D97" s="66">
        <v>166.17427723520652</v>
      </c>
      <c r="E97" s="68"/>
      <c r="F97" s="100" t="s">
        <v>1265</v>
      </c>
      <c r="G97" s="65"/>
      <c r="H97" s="69" t="s">
        <v>398</v>
      </c>
      <c r="I97" s="70"/>
      <c r="J97" s="70"/>
      <c r="K97" s="69" t="s">
        <v>3654</v>
      </c>
      <c r="L97" s="73">
        <v>2989.9464309729233</v>
      </c>
      <c r="M97" s="74">
        <v>3712.162841796875</v>
      </c>
      <c r="N97" s="74">
        <v>4408.810546875</v>
      </c>
      <c r="O97" s="75"/>
      <c r="P97" s="76"/>
      <c r="Q97" s="76"/>
      <c r="R97" s="86"/>
      <c r="S97" s="48">
        <v>7</v>
      </c>
      <c r="T97" s="48">
        <v>3</v>
      </c>
      <c r="U97" s="49">
        <v>3088</v>
      </c>
      <c r="V97" s="49">
        <v>0.002212</v>
      </c>
      <c r="W97" s="49">
        <v>0.002492</v>
      </c>
      <c r="X97" s="49">
        <v>3.079594</v>
      </c>
      <c r="Y97" s="49">
        <v>0</v>
      </c>
      <c r="Z97" s="49">
        <v>0.14285714285714285</v>
      </c>
      <c r="AA97" s="71">
        <v>97</v>
      </c>
      <c r="AB97" s="71"/>
      <c r="AC97" s="72"/>
      <c r="AD97" s="78" t="s">
        <v>2113</v>
      </c>
      <c r="AE97" s="78">
        <v>899</v>
      </c>
      <c r="AF97" s="78">
        <v>4826</v>
      </c>
      <c r="AG97" s="78">
        <v>4710</v>
      </c>
      <c r="AH97" s="78">
        <v>2170</v>
      </c>
      <c r="AI97" s="78"/>
      <c r="AJ97" s="78" t="s">
        <v>2394</v>
      </c>
      <c r="AK97" s="78" t="s">
        <v>2605</v>
      </c>
      <c r="AL97" s="83" t="s">
        <v>2781</v>
      </c>
      <c r="AM97" s="78"/>
      <c r="AN97" s="80">
        <v>41221.6328125</v>
      </c>
      <c r="AO97" s="83" t="s">
        <v>2987</v>
      </c>
      <c r="AP97" s="78" t="b">
        <v>0</v>
      </c>
      <c r="AQ97" s="78" t="b">
        <v>0</v>
      </c>
      <c r="AR97" s="78" t="b">
        <v>1</v>
      </c>
      <c r="AS97" s="78"/>
      <c r="AT97" s="78">
        <v>139</v>
      </c>
      <c r="AU97" s="83" t="s">
        <v>3148</v>
      </c>
      <c r="AV97" s="78" t="b">
        <v>0</v>
      </c>
      <c r="AW97" s="78" t="s">
        <v>3276</v>
      </c>
      <c r="AX97" s="83" t="s">
        <v>3371</v>
      </c>
      <c r="AY97" s="78" t="s">
        <v>66</v>
      </c>
      <c r="AZ97" s="78" t="str">
        <f>REPLACE(INDEX(GroupVertices[Group],MATCH(Vertices[[#This Row],[Vertex]],GroupVertices[Vertex],0)),1,1,"")</f>
        <v>4</v>
      </c>
      <c r="BA97" s="48" t="s">
        <v>4459</v>
      </c>
      <c r="BB97" s="48" t="s">
        <v>4459</v>
      </c>
      <c r="BC97" s="48" t="s">
        <v>4476</v>
      </c>
      <c r="BD97" s="48" t="s">
        <v>4483</v>
      </c>
      <c r="BE97" s="48" t="s">
        <v>4491</v>
      </c>
      <c r="BF97" s="48" t="s">
        <v>4512</v>
      </c>
      <c r="BG97" s="116" t="s">
        <v>4568</v>
      </c>
      <c r="BH97" s="116" t="s">
        <v>4662</v>
      </c>
      <c r="BI97" s="116" t="s">
        <v>4728</v>
      </c>
      <c r="BJ97" s="116" t="s">
        <v>4728</v>
      </c>
      <c r="BK97" s="116">
        <v>4</v>
      </c>
      <c r="BL97" s="120">
        <v>2.5</v>
      </c>
      <c r="BM97" s="116">
        <v>5</v>
      </c>
      <c r="BN97" s="120">
        <v>3.125</v>
      </c>
      <c r="BO97" s="116">
        <v>0</v>
      </c>
      <c r="BP97" s="120">
        <v>0</v>
      </c>
      <c r="BQ97" s="116">
        <v>151</v>
      </c>
      <c r="BR97" s="120">
        <v>94.375</v>
      </c>
      <c r="BS97" s="116">
        <v>160</v>
      </c>
      <c r="BT97" s="2"/>
      <c r="BU97" s="3"/>
      <c r="BV97" s="3"/>
      <c r="BW97" s="3"/>
      <c r="BX97" s="3"/>
    </row>
    <row r="98" spans="1:76" ht="15">
      <c r="A98" s="64" t="s">
        <v>442</v>
      </c>
      <c r="B98" s="65"/>
      <c r="C98" s="65" t="s">
        <v>64</v>
      </c>
      <c r="D98" s="66">
        <v>162.38593027506263</v>
      </c>
      <c r="E98" s="68"/>
      <c r="F98" s="100" t="s">
        <v>3199</v>
      </c>
      <c r="G98" s="65"/>
      <c r="H98" s="69" t="s">
        <v>442</v>
      </c>
      <c r="I98" s="70"/>
      <c r="J98" s="70"/>
      <c r="K98" s="69" t="s">
        <v>3655</v>
      </c>
      <c r="L98" s="73">
        <v>75.8527168606187</v>
      </c>
      <c r="M98" s="74">
        <v>3471.94775390625</v>
      </c>
      <c r="N98" s="74">
        <v>3127.924072265625</v>
      </c>
      <c r="O98" s="75"/>
      <c r="P98" s="76"/>
      <c r="Q98" s="76"/>
      <c r="R98" s="86"/>
      <c r="S98" s="48">
        <v>3</v>
      </c>
      <c r="T98" s="48">
        <v>0</v>
      </c>
      <c r="U98" s="49">
        <v>77.333333</v>
      </c>
      <c r="V98" s="49">
        <v>0.002096</v>
      </c>
      <c r="W98" s="49">
        <v>0.002345</v>
      </c>
      <c r="X98" s="49">
        <v>0.949085</v>
      </c>
      <c r="Y98" s="49">
        <v>0.3333333333333333</v>
      </c>
      <c r="Z98" s="49">
        <v>0</v>
      </c>
      <c r="AA98" s="71">
        <v>98</v>
      </c>
      <c r="AB98" s="71"/>
      <c r="AC98" s="72"/>
      <c r="AD98" s="78" t="s">
        <v>2114</v>
      </c>
      <c r="AE98" s="78">
        <v>1031</v>
      </c>
      <c r="AF98" s="78">
        <v>448</v>
      </c>
      <c r="AG98" s="78">
        <v>1281</v>
      </c>
      <c r="AH98" s="78">
        <v>464</v>
      </c>
      <c r="AI98" s="78"/>
      <c r="AJ98" s="78" t="s">
        <v>2395</v>
      </c>
      <c r="AK98" s="78"/>
      <c r="AL98" s="83" t="s">
        <v>2782</v>
      </c>
      <c r="AM98" s="78"/>
      <c r="AN98" s="80">
        <v>42598.68394675926</v>
      </c>
      <c r="AO98" s="83" t="s">
        <v>2988</v>
      </c>
      <c r="AP98" s="78" t="b">
        <v>0</v>
      </c>
      <c r="AQ98" s="78" t="b">
        <v>0</v>
      </c>
      <c r="AR98" s="78" t="b">
        <v>0</v>
      </c>
      <c r="AS98" s="78"/>
      <c r="AT98" s="78">
        <v>9</v>
      </c>
      <c r="AU98" s="83" t="s">
        <v>3148</v>
      </c>
      <c r="AV98" s="78" t="b">
        <v>0</v>
      </c>
      <c r="AW98" s="78" t="s">
        <v>3276</v>
      </c>
      <c r="AX98" s="83" t="s">
        <v>3372</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443</v>
      </c>
      <c r="B99" s="65"/>
      <c r="C99" s="65" t="s">
        <v>64</v>
      </c>
      <c r="D99" s="66">
        <v>163.99887653675935</v>
      </c>
      <c r="E99" s="68"/>
      <c r="F99" s="100" t="s">
        <v>3200</v>
      </c>
      <c r="G99" s="65"/>
      <c r="H99" s="69" t="s">
        <v>443</v>
      </c>
      <c r="I99" s="70"/>
      <c r="J99" s="70"/>
      <c r="K99" s="69" t="s">
        <v>3656</v>
      </c>
      <c r="L99" s="73">
        <v>75.8527168606187</v>
      </c>
      <c r="M99" s="74">
        <v>3255.163330078125</v>
      </c>
      <c r="N99" s="74">
        <v>3277.782958984375</v>
      </c>
      <c r="O99" s="75"/>
      <c r="P99" s="76"/>
      <c r="Q99" s="76"/>
      <c r="R99" s="86"/>
      <c r="S99" s="48">
        <v>3</v>
      </c>
      <c r="T99" s="48">
        <v>0</v>
      </c>
      <c r="U99" s="49">
        <v>77.333333</v>
      </c>
      <c r="V99" s="49">
        <v>0.002096</v>
      </c>
      <c r="W99" s="49">
        <v>0.002345</v>
      </c>
      <c r="X99" s="49">
        <v>0.949085</v>
      </c>
      <c r="Y99" s="49">
        <v>0.3333333333333333</v>
      </c>
      <c r="Z99" s="49">
        <v>0</v>
      </c>
      <c r="AA99" s="71">
        <v>99</v>
      </c>
      <c r="AB99" s="71"/>
      <c r="AC99" s="72"/>
      <c r="AD99" s="78" t="s">
        <v>2115</v>
      </c>
      <c r="AE99" s="78">
        <v>2027</v>
      </c>
      <c r="AF99" s="78">
        <v>2312</v>
      </c>
      <c r="AG99" s="78">
        <v>8891</v>
      </c>
      <c r="AH99" s="78">
        <v>2160</v>
      </c>
      <c r="AI99" s="78"/>
      <c r="AJ99" s="78" t="s">
        <v>2396</v>
      </c>
      <c r="AK99" s="78" t="s">
        <v>2607</v>
      </c>
      <c r="AL99" s="83" t="s">
        <v>2783</v>
      </c>
      <c r="AM99" s="78"/>
      <c r="AN99" s="80">
        <v>40023.58311342593</v>
      </c>
      <c r="AO99" s="83" t="s">
        <v>2989</v>
      </c>
      <c r="AP99" s="78" t="b">
        <v>0</v>
      </c>
      <c r="AQ99" s="78" t="b">
        <v>0</v>
      </c>
      <c r="AR99" s="78" t="b">
        <v>0</v>
      </c>
      <c r="AS99" s="78"/>
      <c r="AT99" s="78">
        <v>59</v>
      </c>
      <c r="AU99" s="83" t="s">
        <v>3156</v>
      </c>
      <c r="AV99" s="78" t="b">
        <v>0</v>
      </c>
      <c r="AW99" s="78" t="s">
        <v>3276</v>
      </c>
      <c r="AX99" s="83" t="s">
        <v>3373</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281</v>
      </c>
      <c r="B100" s="65"/>
      <c r="C100" s="65" t="s">
        <v>64</v>
      </c>
      <c r="D100" s="66">
        <v>162.54082157379852</v>
      </c>
      <c r="E100" s="68"/>
      <c r="F100" s="100" t="s">
        <v>1170</v>
      </c>
      <c r="G100" s="65"/>
      <c r="H100" s="69" t="s">
        <v>281</v>
      </c>
      <c r="I100" s="70"/>
      <c r="J100" s="70"/>
      <c r="K100" s="69" t="s">
        <v>3657</v>
      </c>
      <c r="L100" s="73">
        <v>76.49799922794301</v>
      </c>
      <c r="M100" s="74">
        <v>3613.979248046875</v>
      </c>
      <c r="N100" s="74">
        <v>3082.238037109375</v>
      </c>
      <c r="O100" s="75"/>
      <c r="P100" s="76"/>
      <c r="Q100" s="76"/>
      <c r="R100" s="86"/>
      <c r="S100" s="48">
        <v>2</v>
      </c>
      <c r="T100" s="48">
        <v>2</v>
      </c>
      <c r="U100" s="49">
        <v>78</v>
      </c>
      <c r="V100" s="49">
        <v>0.002101</v>
      </c>
      <c r="W100" s="49">
        <v>0.002626</v>
      </c>
      <c r="X100" s="49">
        <v>1.226309</v>
      </c>
      <c r="Y100" s="49">
        <v>0.3333333333333333</v>
      </c>
      <c r="Z100" s="49">
        <v>0</v>
      </c>
      <c r="AA100" s="71">
        <v>100</v>
      </c>
      <c r="AB100" s="71"/>
      <c r="AC100" s="72"/>
      <c r="AD100" s="78" t="s">
        <v>2116</v>
      </c>
      <c r="AE100" s="78">
        <v>177</v>
      </c>
      <c r="AF100" s="78">
        <v>627</v>
      </c>
      <c r="AG100" s="78">
        <v>1389</v>
      </c>
      <c r="AH100" s="78">
        <v>541</v>
      </c>
      <c r="AI100" s="78"/>
      <c r="AJ100" s="78" t="s">
        <v>2397</v>
      </c>
      <c r="AK100" s="78" t="s">
        <v>2632</v>
      </c>
      <c r="AL100" s="83" t="s">
        <v>2784</v>
      </c>
      <c r="AM100" s="78"/>
      <c r="AN100" s="80">
        <v>39931.32770833333</v>
      </c>
      <c r="AO100" s="83" t="s">
        <v>2990</v>
      </c>
      <c r="AP100" s="78" t="b">
        <v>0</v>
      </c>
      <c r="AQ100" s="78" t="b">
        <v>0</v>
      </c>
      <c r="AR100" s="78" t="b">
        <v>0</v>
      </c>
      <c r="AS100" s="78"/>
      <c r="AT100" s="78">
        <v>22</v>
      </c>
      <c r="AU100" s="83" t="s">
        <v>3150</v>
      </c>
      <c r="AV100" s="78" t="b">
        <v>0</v>
      </c>
      <c r="AW100" s="78" t="s">
        <v>3276</v>
      </c>
      <c r="AX100" s="83" t="s">
        <v>3374</v>
      </c>
      <c r="AY100" s="78" t="s">
        <v>66</v>
      </c>
      <c r="AZ100" s="78" t="str">
        <f>REPLACE(INDEX(GroupVertices[Group],MATCH(Vertices[[#This Row],[Vertex]],GroupVertices[Vertex],0)),1,1,"")</f>
        <v>4</v>
      </c>
      <c r="BA100" s="48" t="s">
        <v>4460</v>
      </c>
      <c r="BB100" s="48" t="s">
        <v>4460</v>
      </c>
      <c r="BC100" s="48" t="s">
        <v>841</v>
      </c>
      <c r="BD100" s="48" t="s">
        <v>841</v>
      </c>
      <c r="BE100" s="48" t="s">
        <v>4492</v>
      </c>
      <c r="BF100" s="48" t="s">
        <v>4513</v>
      </c>
      <c r="BG100" s="116" t="s">
        <v>4569</v>
      </c>
      <c r="BH100" s="116" t="s">
        <v>4663</v>
      </c>
      <c r="BI100" s="116" t="s">
        <v>4729</v>
      </c>
      <c r="BJ100" s="116" t="s">
        <v>4815</v>
      </c>
      <c r="BK100" s="116">
        <v>4</v>
      </c>
      <c r="BL100" s="120">
        <v>8.51063829787234</v>
      </c>
      <c r="BM100" s="116">
        <v>2</v>
      </c>
      <c r="BN100" s="120">
        <v>4.25531914893617</v>
      </c>
      <c r="BO100" s="116">
        <v>0</v>
      </c>
      <c r="BP100" s="120">
        <v>0</v>
      </c>
      <c r="BQ100" s="116">
        <v>41</v>
      </c>
      <c r="BR100" s="120">
        <v>87.23404255319149</v>
      </c>
      <c r="BS100" s="116">
        <v>47</v>
      </c>
      <c r="BT100" s="2"/>
      <c r="BU100" s="3"/>
      <c r="BV100" s="3"/>
      <c r="BW100" s="3"/>
      <c r="BX100" s="3"/>
    </row>
    <row r="101" spans="1:76" ht="15">
      <c r="A101" s="64" t="s">
        <v>278</v>
      </c>
      <c r="B101" s="65"/>
      <c r="C101" s="65" t="s">
        <v>64</v>
      </c>
      <c r="D101" s="66">
        <v>171.6672937959634</v>
      </c>
      <c r="E101" s="68"/>
      <c r="F101" s="100" t="s">
        <v>3201</v>
      </c>
      <c r="G101" s="65"/>
      <c r="H101" s="69" t="s">
        <v>278</v>
      </c>
      <c r="I101" s="70"/>
      <c r="J101" s="70"/>
      <c r="K101" s="69" t="s">
        <v>3658</v>
      </c>
      <c r="L101" s="73">
        <v>1</v>
      </c>
      <c r="M101" s="74">
        <v>9599.4296875</v>
      </c>
      <c r="N101" s="74">
        <v>4834.810546875</v>
      </c>
      <c r="O101" s="75"/>
      <c r="P101" s="76"/>
      <c r="Q101" s="76"/>
      <c r="R101" s="86"/>
      <c r="S101" s="48">
        <v>2</v>
      </c>
      <c r="T101" s="48">
        <v>1</v>
      </c>
      <c r="U101" s="49">
        <v>0</v>
      </c>
      <c r="V101" s="49">
        <v>1</v>
      </c>
      <c r="W101" s="49">
        <v>0</v>
      </c>
      <c r="X101" s="49">
        <v>1.298243</v>
      </c>
      <c r="Y101" s="49">
        <v>0</v>
      </c>
      <c r="Z101" s="49">
        <v>0</v>
      </c>
      <c r="AA101" s="71">
        <v>101</v>
      </c>
      <c r="AB101" s="71"/>
      <c r="AC101" s="72"/>
      <c r="AD101" s="78" t="s">
        <v>2117</v>
      </c>
      <c r="AE101" s="78">
        <v>1020</v>
      </c>
      <c r="AF101" s="78">
        <v>11174</v>
      </c>
      <c r="AG101" s="78">
        <v>1845</v>
      </c>
      <c r="AH101" s="78">
        <v>1042</v>
      </c>
      <c r="AI101" s="78"/>
      <c r="AJ101" s="78" t="s">
        <v>2398</v>
      </c>
      <c r="AK101" s="78" t="s">
        <v>2577</v>
      </c>
      <c r="AL101" s="83" t="s">
        <v>2785</v>
      </c>
      <c r="AM101" s="78"/>
      <c r="AN101" s="80">
        <v>41589.50976851852</v>
      </c>
      <c r="AO101" s="83" t="s">
        <v>2991</v>
      </c>
      <c r="AP101" s="78" t="b">
        <v>0</v>
      </c>
      <c r="AQ101" s="78" t="b">
        <v>0</v>
      </c>
      <c r="AR101" s="78" t="b">
        <v>0</v>
      </c>
      <c r="AS101" s="78"/>
      <c r="AT101" s="78">
        <v>218</v>
      </c>
      <c r="AU101" s="83" t="s">
        <v>3157</v>
      </c>
      <c r="AV101" s="78" t="b">
        <v>1</v>
      </c>
      <c r="AW101" s="78" t="s">
        <v>3276</v>
      </c>
      <c r="AX101" s="83" t="s">
        <v>3375</v>
      </c>
      <c r="AY101" s="78" t="s">
        <v>66</v>
      </c>
      <c r="AZ101" s="78" t="str">
        <f>REPLACE(INDEX(GroupVertices[Group],MATCH(Vertices[[#This Row],[Vertex]],GroupVertices[Vertex],0)),1,1,"")</f>
        <v>43</v>
      </c>
      <c r="BA101" s="48" t="s">
        <v>747</v>
      </c>
      <c r="BB101" s="48" t="s">
        <v>747</v>
      </c>
      <c r="BC101" s="48" t="s">
        <v>840</v>
      </c>
      <c r="BD101" s="48" t="s">
        <v>840</v>
      </c>
      <c r="BE101" s="48" t="s">
        <v>4077</v>
      </c>
      <c r="BF101" s="48" t="s">
        <v>4077</v>
      </c>
      <c r="BG101" s="116" t="s">
        <v>4199</v>
      </c>
      <c r="BH101" s="116" t="s">
        <v>4199</v>
      </c>
      <c r="BI101" s="116" t="s">
        <v>4730</v>
      </c>
      <c r="BJ101" s="116" t="s">
        <v>4730</v>
      </c>
      <c r="BK101" s="116">
        <v>2</v>
      </c>
      <c r="BL101" s="120">
        <v>10.526315789473685</v>
      </c>
      <c r="BM101" s="116">
        <v>0</v>
      </c>
      <c r="BN101" s="120">
        <v>0</v>
      </c>
      <c r="BO101" s="116">
        <v>0</v>
      </c>
      <c r="BP101" s="120">
        <v>0</v>
      </c>
      <c r="BQ101" s="116">
        <v>17</v>
      </c>
      <c r="BR101" s="120">
        <v>89.47368421052632</v>
      </c>
      <c r="BS101" s="116">
        <v>19</v>
      </c>
      <c r="BT101" s="2"/>
      <c r="BU101" s="3"/>
      <c r="BV101" s="3"/>
      <c r="BW101" s="3"/>
      <c r="BX101" s="3"/>
    </row>
    <row r="102" spans="1:76" ht="15">
      <c r="A102" s="64" t="s">
        <v>279</v>
      </c>
      <c r="B102" s="65"/>
      <c r="C102" s="65" t="s">
        <v>64</v>
      </c>
      <c r="D102" s="66">
        <v>162.72859482422137</v>
      </c>
      <c r="E102" s="68"/>
      <c r="F102" s="100" t="s">
        <v>1168</v>
      </c>
      <c r="G102" s="65"/>
      <c r="H102" s="69" t="s">
        <v>279</v>
      </c>
      <c r="I102" s="70"/>
      <c r="J102" s="70"/>
      <c r="K102" s="69" t="s">
        <v>3659</v>
      </c>
      <c r="L102" s="73">
        <v>1</v>
      </c>
      <c r="M102" s="74">
        <v>9599.4296875</v>
      </c>
      <c r="N102" s="74">
        <v>4458.37744140625</v>
      </c>
      <c r="O102" s="75"/>
      <c r="P102" s="76"/>
      <c r="Q102" s="76"/>
      <c r="R102" s="86"/>
      <c r="S102" s="48">
        <v>0</v>
      </c>
      <c r="T102" s="48">
        <v>1</v>
      </c>
      <c r="U102" s="49">
        <v>0</v>
      </c>
      <c r="V102" s="49">
        <v>1</v>
      </c>
      <c r="W102" s="49">
        <v>0</v>
      </c>
      <c r="X102" s="49">
        <v>0.701753</v>
      </c>
      <c r="Y102" s="49">
        <v>0</v>
      </c>
      <c r="Z102" s="49">
        <v>0</v>
      </c>
      <c r="AA102" s="71">
        <v>102</v>
      </c>
      <c r="AB102" s="71"/>
      <c r="AC102" s="72"/>
      <c r="AD102" s="78" t="s">
        <v>2118</v>
      </c>
      <c r="AE102" s="78">
        <v>908</v>
      </c>
      <c r="AF102" s="78">
        <v>844</v>
      </c>
      <c r="AG102" s="78">
        <v>6760</v>
      </c>
      <c r="AH102" s="78">
        <v>14335</v>
      </c>
      <c r="AI102" s="78"/>
      <c r="AJ102" s="78" t="s">
        <v>2399</v>
      </c>
      <c r="AK102" s="78" t="s">
        <v>2633</v>
      </c>
      <c r="AL102" s="83" t="s">
        <v>2786</v>
      </c>
      <c r="AM102" s="78"/>
      <c r="AN102" s="80">
        <v>40602.15246527778</v>
      </c>
      <c r="AO102" s="83" t="s">
        <v>2992</v>
      </c>
      <c r="AP102" s="78" t="b">
        <v>0</v>
      </c>
      <c r="AQ102" s="78" t="b">
        <v>0</v>
      </c>
      <c r="AR102" s="78" t="b">
        <v>0</v>
      </c>
      <c r="AS102" s="78"/>
      <c r="AT102" s="78">
        <v>69</v>
      </c>
      <c r="AU102" s="83" t="s">
        <v>3154</v>
      </c>
      <c r="AV102" s="78" t="b">
        <v>0</v>
      </c>
      <c r="AW102" s="78" t="s">
        <v>3276</v>
      </c>
      <c r="AX102" s="83" t="s">
        <v>3376</v>
      </c>
      <c r="AY102" s="78" t="s">
        <v>66</v>
      </c>
      <c r="AZ102" s="78" t="str">
        <f>REPLACE(INDEX(GroupVertices[Group],MATCH(Vertices[[#This Row],[Vertex]],GroupVertices[Vertex],0)),1,1,"")</f>
        <v>43</v>
      </c>
      <c r="BA102" s="48" t="s">
        <v>747</v>
      </c>
      <c r="BB102" s="48" t="s">
        <v>747</v>
      </c>
      <c r="BC102" s="48" t="s">
        <v>840</v>
      </c>
      <c r="BD102" s="48" t="s">
        <v>840</v>
      </c>
      <c r="BE102" s="48" t="s">
        <v>915</v>
      </c>
      <c r="BF102" s="48" t="s">
        <v>915</v>
      </c>
      <c r="BG102" s="116" t="s">
        <v>4570</v>
      </c>
      <c r="BH102" s="116" t="s">
        <v>4570</v>
      </c>
      <c r="BI102" s="116" t="s">
        <v>4731</v>
      </c>
      <c r="BJ102" s="116" t="s">
        <v>4731</v>
      </c>
      <c r="BK102" s="116">
        <v>1</v>
      </c>
      <c r="BL102" s="120">
        <v>6.25</v>
      </c>
      <c r="BM102" s="116">
        <v>0</v>
      </c>
      <c r="BN102" s="120">
        <v>0</v>
      </c>
      <c r="BO102" s="116">
        <v>0</v>
      </c>
      <c r="BP102" s="120">
        <v>0</v>
      </c>
      <c r="BQ102" s="116">
        <v>15</v>
      </c>
      <c r="BR102" s="120">
        <v>93.75</v>
      </c>
      <c r="BS102" s="116">
        <v>16</v>
      </c>
      <c r="BT102" s="2"/>
      <c r="BU102" s="3"/>
      <c r="BV102" s="3"/>
      <c r="BW102" s="3"/>
      <c r="BX102" s="3"/>
    </row>
    <row r="103" spans="1:76" ht="15">
      <c r="A103" s="64" t="s">
        <v>280</v>
      </c>
      <c r="B103" s="65"/>
      <c r="C103" s="65" t="s">
        <v>64</v>
      </c>
      <c r="D103" s="66">
        <v>164.01445219808474</v>
      </c>
      <c r="E103" s="68"/>
      <c r="F103" s="100" t="s">
        <v>1169</v>
      </c>
      <c r="G103" s="65"/>
      <c r="H103" s="69" t="s">
        <v>280</v>
      </c>
      <c r="I103" s="70"/>
      <c r="J103" s="70"/>
      <c r="K103" s="69" t="s">
        <v>3660</v>
      </c>
      <c r="L103" s="73">
        <v>1</v>
      </c>
      <c r="M103" s="74">
        <v>640.2136840820312</v>
      </c>
      <c r="N103" s="74">
        <v>7988.96923828125</v>
      </c>
      <c r="O103" s="75"/>
      <c r="P103" s="76"/>
      <c r="Q103" s="76"/>
      <c r="R103" s="86"/>
      <c r="S103" s="48">
        <v>0</v>
      </c>
      <c r="T103" s="48">
        <v>1</v>
      </c>
      <c r="U103" s="49">
        <v>0</v>
      </c>
      <c r="V103" s="49">
        <v>0.002183</v>
      </c>
      <c r="W103" s="49">
        <v>0.005735</v>
      </c>
      <c r="X103" s="49">
        <v>0.483355</v>
      </c>
      <c r="Y103" s="49">
        <v>0</v>
      </c>
      <c r="Z103" s="49">
        <v>0</v>
      </c>
      <c r="AA103" s="71">
        <v>103</v>
      </c>
      <c r="AB103" s="71"/>
      <c r="AC103" s="72"/>
      <c r="AD103" s="78" t="s">
        <v>2119</v>
      </c>
      <c r="AE103" s="78">
        <v>2190</v>
      </c>
      <c r="AF103" s="78">
        <v>2330</v>
      </c>
      <c r="AG103" s="78">
        <v>67121</v>
      </c>
      <c r="AH103" s="78">
        <v>59762</v>
      </c>
      <c r="AI103" s="78"/>
      <c r="AJ103" s="78" t="s">
        <v>2400</v>
      </c>
      <c r="AK103" s="78" t="s">
        <v>2577</v>
      </c>
      <c r="AL103" s="78"/>
      <c r="AM103" s="78"/>
      <c r="AN103" s="80">
        <v>39880.016168981485</v>
      </c>
      <c r="AO103" s="83" t="s">
        <v>2993</v>
      </c>
      <c r="AP103" s="78" t="b">
        <v>0</v>
      </c>
      <c r="AQ103" s="78" t="b">
        <v>0</v>
      </c>
      <c r="AR103" s="78" t="b">
        <v>0</v>
      </c>
      <c r="AS103" s="78"/>
      <c r="AT103" s="78">
        <v>52</v>
      </c>
      <c r="AU103" s="83" t="s">
        <v>3150</v>
      </c>
      <c r="AV103" s="78" t="b">
        <v>0</v>
      </c>
      <c r="AW103" s="78" t="s">
        <v>3276</v>
      </c>
      <c r="AX103" s="83" t="s">
        <v>3377</v>
      </c>
      <c r="AY103" s="78" t="s">
        <v>66</v>
      </c>
      <c r="AZ103" s="78" t="str">
        <f>REPLACE(INDEX(GroupVertices[Group],MATCH(Vertices[[#This Row],[Vertex]],GroupVertices[Vertex],0)),1,1,"")</f>
        <v>1</v>
      </c>
      <c r="BA103" s="48"/>
      <c r="BB103" s="48"/>
      <c r="BC103" s="48"/>
      <c r="BD103" s="48"/>
      <c r="BE103" s="48" t="s">
        <v>893</v>
      </c>
      <c r="BF103" s="48" t="s">
        <v>893</v>
      </c>
      <c r="BG103" s="116" t="s">
        <v>4560</v>
      </c>
      <c r="BH103" s="116" t="s">
        <v>4560</v>
      </c>
      <c r="BI103" s="116" t="s">
        <v>4720</v>
      </c>
      <c r="BJ103" s="116" t="s">
        <v>4720</v>
      </c>
      <c r="BK103" s="116">
        <v>1</v>
      </c>
      <c r="BL103" s="120">
        <v>4.761904761904762</v>
      </c>
      <c r="BM103" s="116">
        <v>0</v>
      </c>
      <c r="BN103" s="120">
        <v>0</v>
      </c>
      <c r="BO103" s="116">
        <v>0</v>
      </c>
      <c r="BP103" s="120">
        <v>0</v>
      </c>
      <c r="BQ103" s="116">
        <v>20</v>
      </c>
      <c r="BR103" s="120">
        <v>95.23809523809524</v>
      </c>
      <c r="BS103" s="116">
        <v>21</v>
      </c>
      <c r="BT103" s="2"/>
      <c r="BU103" s="3"/>
      <c r="BV103" s="3"/>
      <c r="BW103" s="3"/>
      <c r="BX103" s="3"/>
    </row>
    <row r="104" spans="1:76" ht="15">
      <c r="A104" s="64" t="s">
        <v>282</v>
      </c>
      <c r="B104" s="65"/>
      <c r="C104" s="65" t="s">
        <v>64</v>
      </c>
      <c r="D104" s="66">
        <v>162.03980446783157</v>
      </c>
      <c r="E104" s="68"/>
      <c r="F104" s="100" t="s">
        <v>1171</v>
      </c>
      <c r="G104" s="65"/>
      <c r="H104" s="69" t="s">
        <v>282</v>
      </c>
      <c r="I104" s="70"/>
      <c r="J104" s="70"/>
      <c r="K104" s="69" t="s">
        <v>3661</v>
      </c>
      <c r="L104" s="73">
        <v>1.6452823673242958</v>
      </c>
      <c r="M104" s="74">
        <v>3319.454833984375</v>
      </c>
      <c r="N104" s="74">
        <v>2635.030517578125</v>
      </c>
      <c r="O104" s="75"/>
      <c r="P104" s="76"/>
      <c r="Q104" s="76"/>
      <c r="R104" s="86"/>
      <c r="S104" s="48">
        <v>0</v>
      </c>
      <c r="T104" s="48">
        <v>3</v>
      </c>
      <c r="U104" s="49">
        <v>0.666667</v>
      </c>
      <c r="V104" s="49">
        <v>0.001689</v>
      </c>
      <c r="W104" s="49">
        <v>0.000999</v>
      </c>
      <c r="X104" s="49">
        <v>0.948405</v>
      </c>
      <c r="Y104" s="49">
        <v>0.3333333333333333</v>
      </c>
      <c r="Z104" s="49">
        <v>0</v>
      </c>
      <c r="AA104" s="71">
        <v>104</v>
      </c>
      <c r="AB104" s="71"/>
      <c r="AC104" s="72"/>
      <c r="AD104" s="78" t="s">
        <v>2120</v>
      </c>
      <c r="AE104" s="78">
        <v>333</v>
      </c>
      <c r="AF104" s="78">
        <v>48</v>
      </c>
      <c r="AG104" s="78">
        <v>560</v>
      </c>
      <c r="AH104" s="78">
        <v>771</v>
      </c>
      <c r="AI104" s="78"/>
      <c r="AJ104" s="78"/>
      <c r="AK104" s="78"/>
      <c r="AL104" s="83" t="s">
        <v>2787</v>
      </c>
      <c r="AM104" s="78"/>
      <c r="AN104" s="80">
        <v>40148.578252314815</v>
      </c>
      <c r="AO104" s="78"/>
      <c r="AP104" s="78" t="b">
        <v>1</v>
      </c>
      <c r="AQ104" s="78" t="b">
        <v>0</v>
      </c>
      <c r="AR104" s="78" t="b">
        <v>0</v>
      </c>
      <c r="AS104" s="78"/>
      <c r="AT104" s="78">
        <v>1</v>
      </c>
      <c r="AU104" s="83" t="s">
        <v>3148</v>
      </c>
      <c r="AV104" s="78" t="b">
        <v>0</v>
      </c>
      <c r="AW104" s="78" t="s">
        <v>3276</v>
      </c>
      <c r="AX104" s="83" t="s">
        <v>3378</v>
      </c>
      <c r="AY104" s="78" t="s">
        <v>66</v>
      </c>
      <c r="AZ104" s="78" t="str">
        <f>REPLACE(INDEX(GroupVertices[Group],MATCH(Vertices[[#This Row],[Vertex]],GroupVertices[Vertex],0)),1,1,"")</f>
        <v>4</v>
      </c>
      <c r="BA104" s="48"/>
      <c r="BB104" s="48"/>
      <c r="BC104" s="48"/>
      <c r="BD104" s="48"/>
      <c r="BE104" s="48" t="s">
        <v>4493</v>
      </c>
      <c r="BF104" s="48" t="s">
        <v>4493</v>
      </c>
      <c r="BG104" s="116" t="s">
        <v>4571</v>
      </c>
      <c r="BH104" s="116" t="s">
        <v>4664</v>
      </c>
      <c r="BI104" s="116" t="s">
        <v>4732</v>
      </c>
      <c r="BJ104" s="116" t="s">
        <v>4816</v>
      </c>
      <c r="BK104" s="116">
        <v>4</v>
      </c>
      <c r="BL104" s="120">
        <v>11.764705882352942</v>
      </c>
      <c r="BM104" s="116">
        <v>0</v>
      </c>
      <c r="BN104" s="120">
        <v>0</v>
      </c>
      <c r="BO104" s="116">
        <v>0</v>
      </c>
      <c r="BP104" s="120">
        <v>0</v>
      </c>
      <c r="BQ104" s="116">
        <v>30</v>
      </c>
      <c r="BR104" s="120">
        <v>88.23529411764706</v>
      </c>
      <c r="BS104" s="116">
        <v>34</v>
      </c>
      <c r="BT104" s="2"/>
      <c r="BU104" s="3"/>
      <c r="BV104" s="3"/>
      <c r="BW104" s="3"/>
      <c r="BX104" s="3"/>
    </row>
    <row r="105" spans="1:76" ht="15">
      <c r="A105" s="64" t="s">
        <v>283</v>
      </c>
      <c r="B105" s="65"/>
      <c r="C105" s="65" t="s">
        <v>64</v>
      </c>
      <c r="D105" s="66">
        <v>162.28295784741138</v>
      </c>
      <c r="E105" s="68"/>
      <c r="F105" s="100" t="s">
        <v>1172</v>
      </c>
      <c r="G105" s="65"/>
      <c r="H105" s="69" t="s">
        <v>283</v>
      </c>
      <c r="I105" s="70"/>
      <c r="J105" s="70"/>
      <c r="K105" s="69" t="s">
        <v>3662</v>
      </c>
      <c r="L105" s="73">
        <v>1</v>
      </c>
      <c r="M105" s="74">
        <v>1621.921875</v>
      </c>
      <c r="N105" s="74">
        <v>5400.4052734375</v>
      </c>
      <c r="O105" s="75"/>
      <c r="P105" s="76"/>
      <c r="Q105" s="76"/>
      <c r="R105" s="86"/>
      <c r="S105" s="48">
        <v>0</v>
      </c>
      <c r="T105" s="48">
        <v>1</v>
      </c>
      <c r="U105" s="49">
        <v>0</v>
      </c>
      <c r="V105" s="49">
        <v>0.00211</v>
      </c>
      <c r="W105" s="49">
        <v>0.004299</v>
      </c>
      <c r="X105" s="49">
        <v>0.414151</v>
      </c>
      <c r="Y105" s="49">
        <v>0</v>
      </c>
      <c r="Z105" s="49">
        <v>0</v>
      </c>
      <c r="AA105" s="71">
        <v>105</v>
      </c>
      <c r="AB105" s="71"/>
      <c r="AC105" s="72"/>
      <c r="AD105" s="78" t="s">
        <v>2121</v>
      </c>
      <c r="AE105" s="78">
        <v>1670</v>
      </c>
      <c r="AF105" s="78">
        <v>329</v>
      </c>
      <c r="AG105" s="78">
        <v>669</v>
      </c>
      <c r="AH105" s="78">
        <v>22</v>
      </c>
      <c r="AI105" s="78"/>
      <c r="AJ105" s="78" t="s">
        <v>2401</v>
      </c>
      <c r="AK105" s="78" t="s">
        <v>2607</v>
      </c>
      <c r="AL105" s="83" t="s">
        <v>2788</v>
      </c>
      <c r="AM105" s="78"/>
      <c r="AN105" s="80">
        <v>42619.58329861111</v>
      </c>
      <c r="AO105" s="83" t="s">
        <v>2994</v>
      </c>
      <c r="AP105" s="78" t="b">
        <v>0</v>
      </c>
      <c r="AQ105" s="78" t="b">
        <v>0</v>
      </c>
      <c r="AR105" s="78" t="b">
        <v>0</v>
      </c>
      <c r="AS105" s="78"/>
      <c r="AT105" s="78">
        <v>8</v>
      </c>
      <c r="AU105" s="83" t="s">
        <v>3148</v>
      </c>
      <c r="AV105" s="78" t="b">
        <v>0</v>
      </c>
      <c r="AW105" s="78" t="s">
        <v>3276</v>
      </c>
      <c r="AX105" s="83" t="s">
        <v>3379</v>
      </c>
      <c r="AY105" s="78" t="s">
        <v>66</v>
      </c>
      <c r="AZ105" s="78" t="str">
        <f>REPLACE(INDEX(GroupVertices[Group],MATCH(Vertices[[#This Row],[Vertex]],GroupVertices[Vertex],0)),1,1,"")</f>
        <v>1</v>
      </c>
      <c r="BA105" s="48"/>
      <c r="BB105" s="48"/>
      <c r="BC105" s="48"/>
      <c r="BD105" s="48"/>
      <c r="BE105" s="48" t="s">
        <v>919</v>
      </c>
      <c r="BF105" s="48" t="s">
        <v>919</v>
      </c>
      <c r="BG105" s="116" t="s">
        <v>4572</v>
      </c>
      <c r="BH105" s="116" t="s">
        <v>4572</v>
      </c>
      <c r="BI105" s="116" t="s">
        <v>4733</v>
      </c>
      <c r="BJ105" s="116" t="s">
        <v>4733</v>
      </c>
      <c r="BK105" s="116">
        <v>0</v>
      </c>
      <c r="BL105" s="120">
        <v>0</v>
      </c>
      <c r="BM105" s="116">
        <v>0</v>
      </c>
      <c r="BN105" s="120">
        <v>0</v>
      </c>
      <c r="BO105" s="116">
        <v>0</v>
      </c>
      <c r="BP105" s="120">
        <v>0</v>
      </c>
      <c r="BQ105" s="116">
        <v>21</v>
      </c>
      <c r="BR105" s="120">
        <v>100</v>
      </c>
      <c r="BS105" s="116">
        <v>21</v>
      </c>
      <c r="BT105" s="2"/>
      <c r="BU105" s="3"/>
      <c r="BV105" s="3"/>
      <c r="BW105" s="3"/>
      <c r="BX105" s="3"/>
    </row>
    <row r="106" spans="1:76" ht="15">
      <c r="A106" s="64" t="s">
        <v>329</v>
      </c>
      <c r="B106" s="65"/>
      <c r="C106" s="65" t="s">
        <v>64</v>
      </c>
      <c r="D106" s="66">
        <v>171.40164223891355</v>
      </c>
      <c r="E106" s="68"/>
      <c r="F106" s="100" t="s">
        <v>1210</v>
      </c>
      <c r="G106" s="65"/>
      <c r="H106" s="69" t="s">
        <v>329</v>
      </c>
      <c r="I106" s="70"/>
      <c r="J106" s="70"/>
      <c r="K106" s="69" t="s">
        <v>3663</v>
      </c>
      <c r="L106" s="73">
        <v>1535.2871173207784</v>
      </c>
      <c r="M106" s="74">
        <v>1461.320556640625</v>
      </c>
      <c r="N106" s="74">
        <v>6612.99609375</v>
      </c>
      <c r="O106" s="75"/>
      <c r="P106" s="76"/>
      <c r="Q106" s="76"/>
      <c r="R106" s="86"/>
      <c r="S106" s="48">
        <v>11</v>
      </c>
      <c r="T106" s="48">
        <v>4</v>
      </c>
      <c r="U106" s="49">
        <v>1585.133333</v>
      </c>
      <c r="V106" s="49">
        <v>0.002809</v>
      </c>
      <c r="W106" s="49">
        <v>0.031478</v>
      </c>
      <c r="X106" s="49">
        <v>3.72919</v>
      </c>
      <c r="Y106" s="49">
        <v>0.08181818181818182</v>
      </c>
      <c r="Z106" s="49">
        <v>0.18181818181818182</v>
      </c>
      <c r="AA106" s="71">
        <v>106</v>
      </c>
      <c r="AB106" s="71"/>
      <c r="AC106" s="72"/>
      <c r="AD106" s="78" t="s">
        <v>2122</v>
      </c>
      <c r="AE106" s="78">
        <v>2457</v>
      </c>
      <c r="AF106" s="78">
        <v>10867</v>
      </c>
      <c r="AG106" s="78">
        <v>20964</v>
      </c>
      <c r="AH106" s="78">
        <v>4693</v>
      </c>
      <c r="AI106" s="78"/>
      <c r="AJ106" s="78" t="s">
        <v>2402</v>
      </c>
      <c r="AK106" s="78" t="s">
        <v>2577</v>
      </c>
      <c r="AL106" s="83" t="s">
        <v>2789</v>
      </c>
      <c r="AM106" s="78"/>
      <c r="AN106" s="80">
        <v>41523.54019675926</v>
      </c>
      <c r="AO106" s="83" t="s">
        <v>2995</v>
      </c>
      <c r="AP106" s="78" t="b">
        <v>0</v>
      </c>
      <c r="AQ106" s="78" t="b">
        <v>0</v>
      </c>
      <c r="AR106" s="78" t="b">
        <v>0</v>
      </c>
      <c r="AS106" s="78"/>
      <c r="AT106" s="78">
        <v>387</v>
      </c>
      <c r="AU106" s="83" t="s">
        <v>3148</v>
      </c>
      <c r="AV106" s="78" t="b">
        <v>0</v>
      </c>
      <c r="AW106" s="78" t="s">
        <v>3276</v>
      </c>
      <c r="AX106" s="83" t="s">
        <v>3380</v>
      </c>
      <c r="AY106" s="78" t="s">
        <v>66</v>
      </c>
      <c r="AZ106" s="78" t="str">
        <f>REPLACE(INDEX(GroupVertices[Group],MATCH(Vertices[[#This Row],[Vertex]],GroupVertices[Vertex],0)),1,1,"")</f>
        <v>1</v>
      </c>
      <c r="BA106" s="48" t="s">
        <v>4461</v>
      </c>
      <c r="BB106" s="48" t="s">
        <v>4469</v>
      </c>
      <c r="BC106" s="48" t="s">
        <v>850</v>
      </c>
      <c r="BD106" s="48" t="s">
        <v>850</v>
      </c>
      <c r="BE106" s="48" t="s">
        <v>4494</v>
      </c>
      <c r="BF106" s="48" t="s">
        <v>4514</v>
      </c>
      <c r="BG106" s="116" t="s">
        <v>4573</v>
      </c>
      <c r="BH106" s="116" t="s">
        <v>4665</v>
      </c>
      <c r="BI106" s="116" t="s">
        <v>4734</v>
      </c>
      <c r="BJ106" s="116" t="s">
        <v>4817</v>
      </c>
      <c r="BK106" s="116">
        <v>0</v>
      </c>
      <c r="BL106" s="120">
        <v>0</v>
      </c>
      <c r="BM106" s="116">
        <v>0</v>
      </c>
      <c r="BN106" s="120">
        <v>0</v>
      </c>
      <c r="BO106" s="116">
        <v>0</v>
      </c>
      <c r="BP106" s="120">
        <v>0</v>
      </c>
      <c r="BQ106" s="116">
        <v>114</v>
      </c>
      <c r="BR106" s="120">
        <v>100</v>
      </c>
      <c r="BS106" s="116">
        <v>114</v>
      </c>
      <c r="BT106" s="2"/>
      <c r="BU106" s="3"/>
      <c r="BV106" s="3"/>
      <c r="BW106" s="3"/>
      <c r="BX106" s="3"/>
    </row>
    <row r="107" spans="1:76" ht="15">
      <c r="A107" s="64" t="s">
        <v>284</v>
      </c>
      <c r="B107" s="65"/>
      <c r="C107" s="65" t="s">
        <v>64</v>
      </c>
      <c r="D107" s="66">
        <v>162.50101710596695</v>
      </c>
      <c r="E107" s="68"/>
      <c r="F107" s="100" t="s">
        <v>1173</v>
      </c>
      <c r="G107" s="65"/>
      <c r="H107" s="69" t="s">
        <v>284</v>
      </c>
      <c r="I107" s="70"/>
      <c r="J107" s="70"/>
      <c r="K107" s="69" t="s">
        <v>3664</v>
      </c>
      <c r="L107" s="73">
        <v>1</v>
      </c>
      <c r="M107" s="74">
        <v>9419.1357421875</v>
      </c>
      <c r="N107" s="74">
        <v>6169.97119140625</v>
      </c>
      <c r="O107" s="75"/>
      <c r="P107" s="76"/>
      <c r="Q107" s="76"/>
      <c r="R107" s="86"/>
      <c r="S107" s="48">
        <v>0</v>
      </c>
      <c r="T107" s="48">
        <v>1</v>
      </c>
      <c r="U107" s="49">
        <v>0</v>
      </c>
      <c r="V107" s="49">
        <v>0.333333</v>
      </c>
      <c r="W107" s="49">
        <v>0</v>
      </c>
      <c r="X107" s="49">
        <v>0.638297</v>
      </c>
      <c r="Y107" s="49">
        <v>0</v>
      </c>
      <c r="Z107" s="49">
        <v>0</v>
      </c>
      <c r="AA107" s="71">
        <v>107</v>
      </c>
      <c r="AB107" s="71"/>
      <c r="AC107" s="72"/>
      <c r="AD107" s="78" t="s">
        <v>1971</v>
      </c>
      <c r="AE107" s="78">
        <v>58</v>
      </c>
      <c r="AF107" s="78">
        <v>581</v>
      </c>
      <c r="AG107" s="78">
        <v>10087</v>
      </c>
      <c r="AH107" s="78">
        <v>446</v>
      </c>
      <c r="AI107" s="78"/>
      <c r="AJ107" s="78" t="s">
        <v>2403</v>
      </c>
      <c r="AK107" s="78" t="s">
        <v>2634</v>
      </c>
      <c r="AL107" s="83" t="s">
        <v>2790</v>
      </c>
      <c r="AM107" s="78"/>
      <c r="AN107" s="80">
        <v>42830.4471875</v>
      </c>
      <c r="AO107" s="83" t="s">
        <v>2996</v>
      </c>
      <c r="AP107" s="78" t="b">
        <v>0</v>
      </c>
      <c r="AQ107" s="78" t="b">
        <v>0</v>
      </c>
      <c r="AR107" s="78" t="b">
        <v>0</v>
      </c>
      <c r="AS107" s="78"/>
      <c r="AT107" s="78">
        <v>11</v>
      </c>
      <c r="AU107" s="83" t="s">
        <v>3148</v>
      </c>
      <c r="AV107" s="78" t="b">
        <v>0</v>
      </c>
      <c r="AW107" s="78" t="s">
        <v>3276</v>
      </c>
      <c r="AX107" s="83" t="s">
        <v>3381</v>
      </c>
      <c r="AY107" s="78" t="s">
        <v>66</v>
      </c>
      <c r="AZ107" s="78" t="str">
        <f>REPLACE(INDEX(GroupVertices[Group],MATCH(Vertices[[#This Row],[Vertex]],GroupVertices[Vertex],0)),1,1,"")</f>
        <v>27</v>
      </c>
      <c r="BA107" s="48"/>
      <c r="BB107" s="48"/>
      <c r="BC107" s="48"/>
      <c r="BD107" s="48"/>
      <c r="BE107" s="48"/>
      <c r="BF107" s="48"/>
      <c r="BG107" s="116" t="s">
        <v>4574</v>
      </c>
      <c r="BH107" s="116" t="s">
        <v>4574</v>
      </c>
      <c r="BI107" s="116" t="s">
        <v>4735</v>
      </c>
      <c r="BJ107" s="116" t="s">
        <v>4735</v>
      </c>
      <c r="BK107" s="116">
        <v>1</v>
      </c>
      <c r="BL107" s="120">
        <v>4.3478260869565215</v>
      </c>
      <c r="BM107" s="116">
        <v>0</v>
      </c>
      <c r="BN107" s="120">
        <v>0</v>
      </c>
      <c r="BO107" s="116">
        <v>0</v>
      </c>
      <c r="BP107" s="120">
        <v>0</v>
      </c>
      <c r="BQ107" s="116">
        <v>22</v>
      </c>
      <c r="BR107" s="120">
        <v>95.65217391304348</v>
      </c>
      <c r="BS107" s="116">
        <v>23</v>
      </c>
      <c r="BT107" s="2"/>
      <c r="BU107" s="3"/>
      <c r="BV107" s="3"/>
      <c r="BW107" s="3"/>
      <c r="BX107" s="3"/>
    </row>
    <row r="108" spans="1:76" ht="15">
      <c r="A108" s="64" t="s">
        <v>285</v>
      </c>
      <c r="B108" s="65"/>
      <c r="C108" s="65" t="s">
        <v>64</v>
      </c>
      <c r="D108" s="66">
        <v>164.38826806989428</v>
      </c>
      <c r="E108" s="68"/>
      <c r="F108" s="100" t="s">
        <v>3202</v>
      </c>
      <c r="G108" s="65"/>
      <c r="H108" s="69" t="s">
        <v>285</v>
      </c>
      <c r="I108" s="70"/>
      <c r="J108" s="70"/>
      <c r="K108" s="69" t="s">
        <v>3665</v>
      </c>
      <c r="L108" s="73">
        <v>2.9358461340498208</v>
      </c>
      <c r="M108" s="74">
        <v>9419.1357421875</v>
      </c>
      <c r="N108" s="74">
        <v>5640.6123046875</v>
      </c>
      <c r="O108" s="75"/>
      <c r="P108" s="76"/>
      <c r="Q108" s="76"/>
      <c r="R108" s="86"/>
      <c r="S108" s="48">
        <v>3</v>
      </c>
      <c r="T108" s="48">
        <v>1</v>
      </c>
      <c r="U108" s="49">
        <v>2</v>
      </c>
      <c r="V108" s="49">
        <v>0.5</v>
      </c>
      <c r="W108" s="49">
        <v>0</v>
      </c>
      <c r="X108" s="49">
        <v>1.723401</v>
      </c>
      <c r="Y108" s="49">
        <v>0</v>
      </c>
      <c r="Z108" s="49">
        <v>0</v>
      </c>
      <c r="AA108" s="71">
        <v>108</v>
      </c>
      <c r="AB108" s="71"/>
      <c r="AC108" s="72"/>
      <c r="AD108" s="78" t="s">
        <v>2123</v>
      </c>
      <c r="AE108" s="78">
        <v>3221</v>
      </c>
      <c r="AF108" s="78">
        <v>2762</v>
      </c>
      <c r="AG108" s="78">
        <v>2448</v>
      </c>
      <c r="AH108" s="78">
        <v>1041</v>
      </c>
      <c r="AI108" s="78"/>
      <c r="AJ108" s="78" t="s">
        <v>2404</v>
      </c>
      <c r="AK108" s="78" t="s">
        <v>2635</v>
      </c>
      <c r="AL108" s="83" t="s">
        <v>2791</v>
      </c>
      <c r="AM108" s="78"/>
      <c r="AN108" s="80">
        <v>41086.51002314815</v>
      </c>
      <c r="AO108" s="83" t="s">
        <v>2997</v>
      </c>
      <c r="AP108" s="78" t="b">
        <v>0</v>
      </c>
      <c r="AQ108" s="78" t="b">
        <v>0</v>
      </c>
      <c r="AR108" s="78" t="b">
        <v>1</v>
      </c>
      <c r="AS108" s="78"/>
      <c r="AT108" s="78">
        <v>84</v>
      </c>
      <c r="AU108" s="83" t="s">
        <v>3148</v>
      </c>
      <c r="AV108" s="78" t="b">
        <v>0</v>
      </c>
      <c r="AW108" s="78" t="s">
        <v>3276</v>
      </c>
      <c r="AX108" s="83" t="s">
        <v>3382</v>
      </c>
      <c r="AY108" s="78" t="s">
        <v>66</v>
      </c>
      <c r="AZ108" s="78" t="str">
        <f>REPLACE(INDEX(GroupVertices[Group],MATCH(Vertices[[#This Row],[Vertex]],GroupVertices[Vertex],0)),1,1,"")</f>
        <v>27</v>
      </c>
      <c r="BA108" s="48"/>
      <c r="BB108" s="48"/>
      <c r="BC108" s="48"/>
      <c r="BD108" s="48"/>
      <c r="BE108" s="48" t="s">
        <v>920</v>
      </c>
      <c r="BF108" s="48" t="s">
        <v>920</v>
      </c>
      <c r="BG108" s="116" t="s">
        <v>4186</v>
      </c>
      <c r="BH108" s="116" t="s">
        <v>4186</v>
      </c>
      <c r="BI108" s="116" t="s">
        <v>4326</v>
      </c>
      <c r="BJ108" s="116" t="s">
        <v>4326</v>
      </c>
      <c r="BK108" s="116">
        <v>4</v>
      </c>
      <c r="BL108" s="120">
        <v>8.695652173913043</v>
      </c>
      <c r="BM108" s="116">
        <v>0</v>
      </c>
      <c r="BN108" s="120">
        <v>0</v>
      </c>
      <c r="BO108" s="116">
        <v>0</v>
      </c>
      <c r="BP108" s="120">
        <v>0</v>
      </c>
      <c r="BQ108" s="116">
        <v>42</v>
      </c>
      <c r="BR108" s="120">
        <v>91.30434782608695</v>
      </c>
      <c r="BS108" s="116">
        <v>46</v>
      </c>
      <c r="BT108" s="2"/>
      <c r="BU108" s="3"/>
      <c r="BV108" s="3"/>
      <c r="BW108" s="3"/>
      <c r="BX108" s="3"/>
    </row>
    <row r="109" spans="1:76" ht="15">
      <c r="A109" s="64" t="s">
        <v>286</v>
      </c>
      <c r="B109" s="65"/>
      <c r="C109" s="65" t="s">
        <v>64</v>
      </c>
      <c r="D109" s="66">
        <v>164.6236336188114</v>
      </c>
      <c r="E109" s="68"/>
      <c r="F109" s="100" t="s">
        <v>1174</v>
      </c>
      <c r="G109" s="65"/>
      <c r="H109" s="69" t="s">
        <v>286</v>
      </c>
      <c r="I109" s="70"/>
      <c r="J109" s="70"/>
      <c r="K109" s="69" t="s">
        <v>3666</v>
      </c>
      <c r="L109" s="73">
        <v>1</v>
      </c>
      <c r="M109" s="74">
        <v>9675.7705078125</v>
      </c>
      <c r="N109" s="74">
        <v>6169.97119140625</v>
      </c>
      <c r="O109" s="75"/>
      <c r="P109" s="76"/>
      <c r="Q109" s="76"/>
      <c r="R109" s="86"/>
      <c r="S109" s="48">
        <v>0</v>
      </c>
      <c r="T109" s="48">
        <v>1</v>
      </c>
      <c r="U109" s="49">
        <v>0</v>
      </c>
      <c r="V109" s="49">
        <v>0.333333</v>
      </c>
      <c r="W109" s="49">
        <v>0</v>
      </c>
      <c r="X109" s="49">
        <v>0.638297</v>
      </c>
      <c r="Y109" s="49">
        <v>0</v>
      </c>
      <c r="Z109" s="49">
        <v>0</v>
      </c>
      <c r="AA109" s="71">
        <v>109</v>
      </c>
      <c r="AB109" s="71"/>
      <c r="AC109" s="72"/>
      <c r="AD109" s="78" t="s">
        <v>2124</v>
      </c>
      <c r="AE109" s="78">
        <v>21</v>
      </c>
      <c r="AF109" s="78">
        <v>3034</v>
      </c>
      <c r="AG109" s="78">
        <v>146256</v>
      </c>
      <c r="AH109" s="78">
        <v>0</v>
      </c>
      <c r="AI109" s="78"/>
      <c r="AJ109" s="78" t="s">
        <v>2405</v>
      </c>
      <c r="AK109" s="78" t="s">
        <v>2613</v>
      </c>
      <c r="AL109" s="78"/>
      <c r="AM109" s="78"/>
      <c r="AN109" s="80">
        <v>42627.70309027778</v>
      </c>
      <c r="AO109" s="78"/>
      <c r="AP109" s="78" t="b">
        <v>0</v>
      </c>
      <c r="AQ109" s="78" t="b">
        <v>0</v>
      </c>
      <c r="AR109" s="78" t="b">
        <v>0</v>
      </c>
      <c r="AS109" s="78"/>
      <c r="AT109" s="78">
        <v>926</v>
      </c>
      <c r="AU109" s="83" t="s">
        <v>3148</v>
      </c>
      <c r="AV109" s="78" t="b">
        <v>0</v>
      </c>
      <c r="AW109" s="78" t="s">
        <v>3276</v>
      </c>
      <c r="AX109" s="83" t="s">
        <v>3383</v>
      </c>
      <c r="AY109" s="78" t="s">
        <v>66</v>
      </c>
      <c r="AZ109" s="78" t="str">
        <f>REPLACE(INDEX(GroupVertices[Group],MATCH(Vertices[[#This Row],[Vertex]],GroupVertices[Vertex],0)),1,1,"")</f>
        <v>27</v>
      </c>
      <c r="BA109" s="48"/>
      <c r="BB109" s="48"/>
      <c r="BC109" s="48"/>
      <c r="BD109" s="48"/>
      <c r="BE109" s="48"/>
      <c r="BF109" s="48"/>
      <c r="BG109" s="116" t="s">
        <v>4574</v>
      </c>
      <c r="BH109" s="116" t="s">
        <v>4574</v>
      </c>
      <c r="BI109" s="116" t="s">
        <v>4735</v>
      </c>
      <c r="BJ109" s="116" t="s">
        <v>4735</v>
      </c>
      <c r="BK109" s="116">
        <v>1</v>
      </c>
      <c r="BL109" s="120">
        <v>4.3478260869565215</v>
      </c>
      <c r="BM109" s="116">
        <v>0</v>
      </c>
      <c r="BN109" s="120">
        <v>0</v>
      </c>
      <c r="BO109" s="116">
        <v>0</v>
      </c>
      <c r="BP109" s="120">
        <v>0</v>
      </c>
      <c r="BQ109" s="116">
        <v>22</v>
      </c>
      <c r="BR109" s="120">
        <v>95.65217391304348</v>
      </c>
      <c r="BS109" s="116">
        <v>23</v>
      </c>
      <c r="BT109" s="2"/>
      <c r="BU109" s="3"/>
      <c r="BV109" s="3"/>
      <c r="BW109" s="3"/>
      <c r="BX109" s="3"/>
    </row>
    <row r="110" spans="1:76" ht="15">
      <c r="A110" s="64" t="s">
        <v>287</v>
      </c>
      <c r="B110" s="65"/>
      <c r="C110" s="65" t="s">
        <v>64</v>
      </c>
      <c r="D110" s="66">
        <v>162.00259594355424</v>
      </c>
      <c r="E110" s="68"/>
      <c r="F110" s="100" t="s">
        <v>3203</v>
      </c>
      <c r="G110" s="65"/>
      <c r="H110" s="69" t="s">
        <v>287</v>
      </c>
      <c r="I110" s="70"/>
      <c r="J110" s="70"/>
      <c r="K110" s="69" t="s">
        <v>3667</v>
      </c>
      <c r="L110" s="73">
        <v>1</v>
      </c>
      <c r="M110" s="74">
        <v>3719.575927734375</v>
      </c>
      <c r="N110" s="74">
        <v>7893.328125</v>
      </c>
      <c r="O110" s="75"/>
      <c r="P110" s="76"/>
      <c r="Q110" s="76"/>
      <c r="R110" s="86"/>
      <c r="S110" s="48">
        <v>1</v>
      </c>
      <c r="T110" s="48">
        <v>1</v>
      </c>
      <c r="U110" s="49">
        <v>0</v>
      </c>
      <c r="V110" s="49">
        <v>0</v>
      </c>
      <c r="W110" s="49">
        <v>0</v>
      </c>
      <c r="X110" s="49">
        <v>0.999998</v>
      </c>
      <c r="Y110" s="49">
        <v>0</v>
      </c>
      <c r="Z110" s="49" t="s">
        <v>3948</v>
      </c>
      <c r="AA110" s="71">
        <v>110</v>
      </c>
      <c r="AB110" s="71"/>
      <c r="AC110" s="72"/>
      <c r="AD110" s="78" t="s">
        <v>2125</v>
      </c>
      <c r="AE110" s="78">
        <v>75</v>
      </c>
      <c r="AF110" s="78">
        <v>5</v>
      </c>
      <c r="AG110" s="78">
        <v>9</v>
      </c>
      <c r="AH110" s="78">
        <v>8</v>
      </c>
      <c r="AI110" s="78"/>
      <c r="AJ110" s="78" t="s">
        <v>2406</v>
      </c>
      <c r="AK110" s="78" t="s">
        <v>2575</v>
      </c>
      <c r="AL110" s="83" t="s">
        <v>2792</v>
      </c>
      <c r="AM110" s="78"/>
      <c r="AN110" s="80">
        <v>43655.24969907408</v>
      </c>
      <c r="AO110" s="83" t="s">
        <v>2998</v>
      </c>
      <c r="AP110" s="78" t="b">
        <v>1</v>
      </c>
      <c r="AQ110" s="78" t="b">
        <v>0</v>
      </c>
      <c r="AR110" s="78" t="b">
        <v>0</v>
      </c>
      <c r="AS110" s="78"/>
      <c r="AT110" s="78">
        <v>0</v>
      </c>
      <c r="AU110" s="78"/>
      <c r="AV110" s="78" t="b">
        <v>0</v>
      </c>
      <c r="AW110" s="78" t="s">
        <v>3276</v>
      </c>
      <c r="AX110" s="83" t="s">
        <v>3384</v>
      </c>
      <c r="AY110" s="78" t="s">
        <v>66</v>
      </c>
      <c r="AZ110" s="78" t="str">
        <f>REPLACE(INDEX(GroupVertices[Group],MATCH(Vertices[[#This Row],[Vertex]],GroupVertices[Vertex],0)),1,1,"")</f>
        <v>3</v>
      </c>
      <c r="BA110" s="48" t="s">
        <v>750</v>
      </c>
      <c r="BB110" s="48" t="s">
        <v>750</v>
      </c>
      <c r="BC110" s="48" t="s">
        <v>842</v>
      </c>
      <c r="BD110" s="48" t="s">
        <v>842</v>
      </c>
      <c r="BE110" s="48" t="s">
        <v>4495</v>
      </c>
      <c r="BF110" s="48" t="s">
        <v>4495</v>
      </c>
      <c r="BG110" s="116" t="s">
        <v>4575</v>
      </c>
      <c r="BH110" s="116" t="s">
        <v>4575</v>
      </c>
      <c r="BI110" s="116" t="s">
        <v>4736</v>
      </c>
      <c r="BJ110" s="116" t="s">
        <v>4736</v>
      </c>
      <c r="BK110" s="116">
        <v>0</v>
      </c>
      <c r="BL110" s="120">
        <v>0</v>
      </c>
      <c r="BM110" s="116">
        <v>1</v>
      </c>
      <c r="BN110" s="120">
        <v>4.545454545454546</v>
      </c>
      <c r="BO110" s="116">
        <v>0</v>
      </c>
      <c r="BP110" s="120">
        <v>0</v>
      </c>
      <c r="BQ110" s="116">
        <v>21</v>
      </c>
      <c r="BR110" s="120">
        <v>95.45454545454545</v>
      </c>
      <c r="BS110" s="116">
        <v>22</v>
      </c>
      <c r="BT110" s="2"/>
      <c r="BU110" s="3"/>
      <c r="BV110" s="3"/>
      <c r="BW110" s="3"/>
      <c r="BX110" s="3"/>
    </row>
    <row r="111" spans="1:76" ht="15">
      <c r="A111" s="64" t="s">
        <v>288</v>
      </c>
      <c r="B111" s="65"/>
      <c r="C111" s="65" t="s">
        <v>64</v>
      </c>
      <c r="D111" s="66">
        <v>162.08999270988008</v>
      </c>
      <c r="E111" s="68"/>
      <c r="F111" s="100" t="s">
        <v>3204</v>
      </c>
      <c r="G111" s="65"/>
      <c r="H111" s="69" t="s">
        <v>288</v>
      </c>
      <c r="I111" s="70"/>
      <c r="J111" s="70"/>
      <c r="K111" s="69" t="s">
        <v>3668</v>
      </c>
      <c r="L111" s="73">
        <v>1</v>
      </c>
      <c r="M111" s="74">
        <v>3377.830078125</v>
      </c>
      <c r="N111" s="74">
        <v>7192.22216796875</v>
      </c>
      <c r="O111" s="75"/>
      <c r="P111" s="76"/>
      <c r="Q111" s="76"/>
      <c r="R111" s="86"/>
      <c r="S111" s="48">
        <v>1</v>
      </c>
      <c r="T111" s="48">
        <v>1</v>
      </c>
      <c r="U111" s="49">
        <v>0</v>
      </c>
      <c r="V111" s="49">
        <v>0</v>
      </c>
      <c r="W111" s="49">
        <v>0</v>
      </c>
      <c r="X111" s="49">
        <v>0.999998</v>
      </c>
      <c r="Y111" s="49">
        <v>0</v>
      </c>
      <c r="Z111" s="49" t="s">
        <v>3948</v>
      </c>
      <c r="AA111" s="71">
        <v>111</v>
      </c>
      <c r="AB111" s="71"/>
      <c r="AC111" s="72"/>
      <c r="AD111" s="78" t="s">
        <v>2126</v>
      </c>
      <c r="AE111" s="78">
        <v>44</v>
      </c>
      <c r="AF111" s="78">
        <v>106</v>
      </c>
      <c r="AG111" s="78">
        <v>631</v>
      </c>
      <c r="AH111" s="78">
        <v>19</v>
      </c>
      <c r="AI111" s="78"/>
      <c r="AJ111" s="78" t="s">
        <v>2407</v>
      </c>
      <c r="AK111" s="78" t="s">
        <v>2636</v>
      </c>
      <c r="AL111" s="83" t="s">
        <v>2793</v>
      </c>
      <c r="AM111" s="78"/>
      <c r="AN111" s="80">
        <v>43347.38033564815</v>
      </c>
      <c r="AO111" s="83" t="s">
        <v>2999</v>
      </c>
      <c r="AP111" s="78" t="b">
        <v>1</v>
      </c>
      <c r="AQ111" s="78" t="b">
        <v>0</v>
      </c>
      <c r="AR111" s="78" t="b">
        <v>0</v>
      </c>
      <c r="AS111" s="78"/>
      <c r="AT111" s="78">
        <v>1</v>
      </c>
      <c r="AU111" s="78"/>
      <c r="AV111" s="78" t="b">
        <v>0</v>
      </c>
      <c r="AW111" s="78" t="s">
        <v>3276</v>
      </c>
      <c r="AX111" s="83" t="s">
        <v>3385</v>
      </c>
      <c r="AY111" s="78" t="s">
        <v>66</v>
      </c>
      <c r="AZ111" s="78" t="str">
        <f>REPLACE(INDEX(GroupVertices[Group],MATCH(Vertices[[#This Row],[Vertex]],GroupVertices[Vertex],0)),1,1,"")</f>
        <v>3</v>
      </c>
      <c r="BA111" s="48" t="s">
        <v>751</v>
      </c>
      <c r="BB111" s="48" t="s">
        <v>751</v>
      </c>
      <c r="BC111" s="48" t="s">
        <v>843</v>
      </c>
      <c r="BD111" s="48" t="s">
        <v>843</v>
      </c>
      <c r="BE111" s="48" t="s">
        <v>922</v>
      </c>
      <c r="BF111" s="48" t="s">
        <v>922</v>
      </c>
      <c r="BG111" s="116" t="s">
        <v>4576</v>
      </c>
      <c r="BH111" s="116" t="s">
        <v>4576</v>
      </c>
      <c r="BI111" s="116" t="s">
        <v>4737</v>
      </c>
      <c r="BJ111" s="116" t="s">
        <v>4737</v>
      </c>
      <c r="BK111" s="116">
        <v>0</v>
      </c>
      <c r="BL111" s="120">
        <v>0</v>
      </c>
      <c r="BM111" s="116">
        <v>3</v>
      </c>
      <c r="BN111" s="120">
        <v>11.538461538461538</v>
      </c>
      <c r="BO111" s="116">
        <v>0</v>
      </c>
      <c r="BP111" s="120">
        <v>0</v>
      </c>
      <c r="BQ111" s="116">
        <v>23</v>
      </c>
      <c r="BR111" s="120">
        <v>88.46153846153847</v>
      </c>
      <c r="BS111" s="116">
        <v>26</v>
      </c>
      <c r="BT111" s="2"/>
      <c r="BU111" s="3"/>
      <c r="BV111" s="3"/>
      <c r="BW111" s="3"/>
      <c r="BX111" s="3"/>
    </row>
    <row r="112" spans="1:76" ht="15">
      <c r="A112" s="64" t="s">
        <v>289</v>
      </c>
      <c r="B112" s="65"/>
      <c r="C112" s="65" t="s">
        <v>64</v>
      </c>
      <c r="D112" s="66">
        <v>164.630556134956</v>
      </c>
      <c r="E112" s="68"/>
      <c r="F112" s="100" t="s">
        <v>1175</v>
      </c>
      <c r="G112" s="65"/>
      <c r="H112" s="69" t="s">
        <v>289</v>
      </c>
      <c r="I112" s="70"/>
      <c r="J112" s="70"/>
      <c r="K112" s="69" t="s">
        <v>3669</v>
      </c>
      <c r="L112" s="73">
        <v>1</v>
      </c>
      <c r="M112" s="74">
        <v>4977.8837890625</v>
      </c>
      <c r="N112" s="74">
        <v>352.9058837890625</v>
      </c>
      <c r="O112" s="75"/>
      <c r="P112" s="76"/>
      <c r="Q112" s="76"/>
      <c r="R112" s="86"/>
      <c r="S112" s="48">
        <v>0</v>
      </c>
      <c r="T112" s="48">
        <v>1</v>
      </c>
      <c r="U112" s="49">
        <v>0</v>
      </c>
      <c r="V112" s="49">
        <v>0.00149</v>
      </c>
      <c r="W112" s="49">
        <v>0.00017</v>
      </c>
      <c r="X112" s="49">
        <v>0.532236</v>
      </c>
      <c r="Y112" s="49">
        <v>0</v>
      </c>
      <c r="Z112" s="49">
        <v>0</v>
      </c>
      <c r="AA112" s="71">
        <v>112</v>
      </c>
      <c r="AB112" s="71"/>
      <c r="AC112" s="72"/>
      <c r="AD112" s="78" t="s">
        <v>2127</v>
      </c>
      <c r="AE112" s="78">
        <v>1643</v>
      </c>
      <c r="AF112" s="78">
        <v>3042</v>
      </c>
      <c r="AG112" s="78">
        <v>19178</v>
      </c>
      <c r="AH112" s="78">
        <v>9130</v>
      </c>
      <c r="AI112" s="78"/>
      <c r="AJ112" s="78" t="s">
        <v>2408</v>
      </c>
      <c r="AK112" s="78" t="s">
        <v>2637</v>
      </c>
      <c r="AL112" s="78"/>
      <c r="AM112" s="78"/>
      <c r="AN112" s="80">
        <v>40651.40765046296</v>
      </c>
      <c r="AO112" s="83" t="s">
        <v>3000</v>
      </c>
      <c r="AP112" s="78" t="b">
        <v>0</v>
      </c>
      <c r="AQ112" s="78" t="b">
        <v>0</v>
      </c>
      <c r="AR112" s="78" t="b">
        <v>1</v>
      </c>
      <c r="AS112" s="78"/>
      <c r="AT112" s="78">
        <v>124</v>
      </c>
      <c r="AU112" s="83" t="s">
        <v>3148</v>
      </c>
      <c r="AV112" s="78" t="b">
        <v>0</v>
      </c>
      <c r="AW112" s="78" t="s">
        <v>3276</v>
      </c>
      <c r="AX112" s="83" t="s">
        <v>3386</v>
      </c>
      <c r="AY112" s="78" t="s">
        <v>66</v>
      </c>
      <c r="AZ112" s="78" t="str">
        <f>REPLACE(INDEX(GroupVertices[Group],MATCH(Vertices[[#This Row],[Vertex]],GroupVertices[Vertex],0)),1,1,"")</f>
        <v>10</v>
      </c>
      <c r="BA112" s="48"/>
      <c r="BB112" s="48"/>
      <c r="BC112" s="48"/>
      <c r="BD112" s="48"/>
      <c r="BE112" s="48" t="s">
        <v>911</v>
      </c>
      <c r="BF112" s="48" t="s">
        <v>911</v>
      </c>
      <c r="BG112" s="116" t="s">
        <v>4566</v>
      </c>
      <c r="BH112" s="116" t="s">
        <v>4566</v>
      </c>
      <c r="BI112" s="116" t="s">
        <v>4726</v>
      </c>
      <c r="BJ112" s="116" t="s">
        <v>4726</v>
      </c>
      <c r="BK112" s="116">
        <v>0</v>
      </c>
      <c r="BL112" s="120">
        <v>0</v>
      </c>
      <c r="BM112" s="116">
        <v>2</v>
      </c>
      <c r="BN112" s="120">
        <v>8.695652173913043</v>
      </c>
      <c r="BO112" s="116">
        <v>0</v>
      </c>
      <c r="BP112" s="120">
        <v>0</v>
      </c>
      <c r="BQ112" s="116">
        <v>21</v>
      </c>
      <c r="BR112" s="120">
        <v>91.30434782608695</v>
      </c>
      <c r="BS112" s="116">
        <v>23</v>
      </c>
      <c r="BT112" s="2"/>
      <c r="BU112" s="3"/>
      <c r="BV112" s="3"/>
      <c r="BW112" s="3"/>
      <c r="BX112" s="3"/>
    </row>
    <row r="113" spans="1:76" ht="15">
      <c r="A113" s="64" t="s">
        <v>290</v>
      </c>
      <c r="B113" s="65"/>
      <c r="C113" s="65" t="s">
        <v>64</v>
      </c>
      <c r="D113" s="66">
        <v>162.14450752451896</v>
      </c>
      <c r="E113" s="68"/>
      <c r="F113" s="100" t="s">
        <v>1176</v>
      </c>
      <c r="G113" s="65"/>
      <c r="H113" s="69" t="s">
        <v>290</v>
      </c>
      <c r="I113" s="70"/>
      <c r="J113" s="70"/>
      <c r="K113" s="69" t="s">
        <v>3670</v>
      </c>
      <c r="L113" s="73">
        <v>1</v>
      </c>
      <c r="M113" s="74">
        <v>4768.85400390625</v>
      </c>
      <c r="N113" s="74">
        <v>1451.142333984375</v>
      </c>
      <c r="O113" s="75"/>
      <c r="P113" s="76"/>
      <c r="Q113" s="76"/>
      <c r="R113" s="86"/>
      <c r="S113" s="48">
        <v>0</v>
      </c>
      <c r="T113" s="48">
        <v>1</v>
      </c>
      <c r="U113" s="49">
        <v>0</v>
      </c>
      <c r="V113" s="49">
        <v>0.00149</v>
      </c>
      <c r="W113" s="49">
        <v>0.00017</v>
      </c>
      <c r="X113" s="49">
        <v>0.532236</v>
      </c>
      <c r="Y113" s="49">
        <v>0</v>
      </c>
      <c r="Z113" s="49">
        <v>0</v>
      </c>
      <c r="AA113" s="71">
        <v>113</v>
      </c>
      <c r="AB113" s="71"/>
      <c r="AC113" s="72"/>
      <c r="AD113" s="78" t="s">
        <v>2128</v>
      </c>
      <c r="AE113" s="78">
        <v>270</v>
      </c>
      <c r="AF113" s="78">
        <v>169</v>
      </c>
      <c r="AG113" s="78">
        <v>681</v>
      </c>
      <c r="AH113" s="78">
        <v>1265</v>
      </c>
      <c r="AI113" s="78"/>
      <c r="AJ113" s="78" t="s">
        <v>2409</v>
      </c>
      <c r="AK113" s="78" t="s">
        <v>2638</v>
      </c>
      <c r="AL113" s="83" t="s">
        <v>2794</v>
      </c>
      <c r="AM113" s="78"/>
      <c r="AN113" s="80">
        <v>40846.85518518519</v>
      </c>
      <c r="AO113" s="83" t="s">
        <v>3001</v>
      </c>
      <c r="AP113" s="78" t="b">
        <v>0</v>
      </c>
      <c r="AQ113" s="78" t="b">
        <v>0</v>
      </c>
      <c r="AR113" s="78" t="b">
        <v>0</v>
      </c>
      <c r="AS113" s="78"/>
      <c r="AT113" s="78">
        <v>0</v>
      </c>
      <c r="AU113" s="83" t="s">
        <v>3148</v>
      </c>
      <c r="AV113" s="78" t="b">
        <v>0</v>
      </c>
      <c r="AW113" s="78" t="s">
        <v>3276</v>
      </c>
      <c r="AX113" s="83" t="s">
        <v>3387</v>
      </c>
      <c r="AY113" s="78" t="s">
        <v>66</v>
      </c>
      <c r="AZ113" s="78" t="str">
        <f>REPLACE(INDEX(GroupVertices[Group],MATCH(Vertices[[#This Row],[Vertex]],GroupVertices[Vertex],0)),1,1,"")</f>
        <v>10</v>
      </c>
      <c r="BA113" s="48"/>
      <c r="BB113" s="48"/>
      <c r="BC113" s="48"/>
      <c r="BD113" s="48"/>
      <c r="BE113" s="48" t="s">
        <v>911</v>
      </c>
      <c r="BF113" s="48" t="s">
        <v>911</v>
      </c>
      <c r="BG113" s="116" t="s">
        <v>4566</v>
      </c>
      <c r="BH113" s="116" t="s">
        <v>4566</v>
      </c>
      <c r="BI113" s="116" t="s">
        <v>4726</v>
      </c>
      <c r="BJ113" s="116" t="s">
        <v>4726</v>
      </c>
      <c r="BK113" s="116">
        <v>0</v>
      </c>
      <c r="BL113" s="120">
        <v>0</v>
      </c>
      <c r="BM113" s="116">
        <v>2</v>
      </c>
      <c r="BN113" s="120">
        <v>8.695652173913043</v>
      </c>
      <c r="BO113" s="116">
        <v>0</v>
      </c>
      <c r="BP113" s="120">
        <v>0</v>
      </c>
      <c r="BQ113" s="116">
        <v>21</v>
      </c>
      <c r="BR113" s="120">
        <v>91.30434782608695</v>
      </c>
      <c r="BS113" s="116">
        <v>23</v>
      </c>
      <c r="BT113" s="2"/>
      <c r="BU113" s="3"/>
      <c r="BV113" s="3"/>
      <c r="BW113" s="3"/>
      <c r="BX113" s="3"/>
    </row>
    <row r="114" spans="1:76" ht="15">
      <c r="A114" s="64" t="s">
        <v>291</v>
      </c>
      <c r="B114" s="65"/>
      <c r="C114" s="65" t="s">
        <v>64</v>
      </c>
      <c r="D114" s="66">
        <v>162.01038377421693</v>
      </c>
      <c r="E114" s="68"/>
      <c r="F114" s="100" t="s">
        <v>3205</v>
      </c>
      <c r="G114" s="65"/>
      <c r="H114" s="69" t="s">
        <v>291</v>
      </c>
      <c r="I114" s="70"/>
      <c r="J114" s="70"/>
      <c r="K114" s="69" t="s">
        <v>3671</v>
      </c>
      <c r="L114" s="73">
        <v>1</v>
      </c>
      <c r="M114" s="74">
        <v>9560.447265625</v>
      </c>
      <c r="N114" s="74">
        <v>3761.388427734375</v>
      </c>
      <c r="O114" s="75"/>
      <c r="P114" s="76"/>
      <c r="Q114" s="76"/>
      <c r="R114" s="86"/>
      <c r="S114" s="48">
        <v>2</v>
      </c>
      <c r="T114" s="48">
        <v>1</v>
      </c>
      <c r="U114" s="49">
        <v>0</v>
      </c>
      <c r="V114" s="49">
        <v>1</v>
      </c>
      <c r="W114" s="49">
        <v>0</v>
      </c>
      <c r="X114" s="49">
        <v>1.298243</v>
      </c>
      <c r="Y114" s="49">
        <v>0</v>
      </c>
      <c r="Z114" s="49">
        <v>0</v>
      </c>
      <c r="AA114" s="71">
        <v>114</v>
      </c>
      <c r="AB114" s="71"/>
      <c r="AC114" s="72"/>
      <c r="AD114" s="78" t="s">
        <v>2129</v>
      </c>
      <c r="AE114" s="78">
        <v>92</v>
      </c>
      <c r="AF114" s="78">
        <v>14</v>
      </c>
      <c r="AG114" s="78">
        <v>24</v>
      </c>
      <c r="AH114" s="78">
        <v>7</v>
      </c>
      <c r="AI114" s="78"/>
      <c r="AJ114" s="78" t="s">
        <v>2410</v>
      </c>
      <c r="AK114" s="78" t="s">
        <v>2599</v>
      </c>
      <c r="AL114" s="78"/>
      <c r="AM114" s="78"/>
      <c r="AN114" s="80">
        <v>43644.596504629626</v>
      </c>
      <c r="AO114" s="83" t="s">
        <v>3002</v>
      </c>
      <c r="AP114" s="78" t="b">
        <v>0</v>
      </c>
      <c r="AQ114" s="78" t="b">
        <v>0</v>
      </c>
      <c r="AR114" s="78" t="b">
        <v>0</v>
      </c>
      <c r="AS114" s="78"/>
      <c r="AT114" s="78">
        <v>0</v>
      </c>
      <c r="AU114" s="83" t="s">
        <v>3148</v>
      </c>
      <c r="AV114" s="78" t="b">
        <v>0</v>
      </c>
      <c r="AW114" s="78" t="s">
        <v>3276</v>
      </c>
      <c r="AX114" s="83" t="s">
        <v>3388</v>
      </c>
      <c r="AY114" s="78" t="s">
        <v>66</v>
      </c>
      <c r="AZ114" s="78" t="str">
        <f>REPLACE(INDEX(GroupVertices[Group],MATCH(Vertices[[#This Row],[Vertex]],GroupVertices[Vertex],0)),1,1,"")</f>
        <v>42</v>
      </c>
      <c r="BA114" s="48"/>
      <c r="BB114" s="48"/>
      <c r="BC114" s="48"/>
      <c r="BD114" s="48"/>
      <c r="BE114" s="48" t="s">
        <v>4076</v>
      </c>
      <c r="BF114" s="48" t="s">
        <v>4076</v>
      </c>
      <c r="BG114" s="116" t="s">
        <v>4577</v>
      </c>
      <c r="BH114" s="116" t="s">
        <v>4577</v>
      </c>
      <c r="BI114" s="116" t="s">
        <v>4738</v>
      </c>
      <c r="BJ114" s="116" t="s">
        <v>4738</v>
      </c>
      <c r="BK114" s="116">
        <v>0</v>
      </c>
      <c r="BL114" s="120">
        <v>0</v>
      </c>
      <c r="BM114" s="116">
        <v>0</v>
      </c>
      <c r="BN114" s="120">
        <v>0</v>
      </c>
      <c r="BO114" s="116">
        <v>0</v>
      </c>
      <c r="BP114" s="120">
        <v>0</v>
      </c>
      <c r="BQ114" s="116">
        <v>27</v>
      </c>
      <c r="BR114" s="120">
        <v>100</v>
      </c>
      <c r="BS114" s="116">
        <v>27</v>
      </c>
      <c r="BT114" s="2"/>
      <c r="BU114" s="3"/>
      <c r="BV114" s="3"/>
      <c r="BW114" s="3"/>
      <c r="BX114" s="3"/>
    </row>
    <row r="115" spans="1:76" ht="15">
      <c r="A115" s="64" t="s">
        <v>292</v>
      </c>
      <c r="B115" s="65"/>
      <c r="C115" s="65" t="s">
        <v>64</v>
      </c>
      <c r="D115" s="66">
        <v>162.11941340349472</v>
      </c>
      <c r="E115" s="68"/>
      <c r="F115" s="100" t="s">
        <v>1177</v>
      </c>
      <c r="G115" s="65"/>
      <c r="H115" s="69" t="s">
        <v>292</v>
      </c>
      <c r="I115" s="70"/>
      <c r="J115" s="70"/>
      <c r="K115" s="69" t="s">
        <v>3672</v>
      </c>
      <c r="L115" s="73">
        <v>1</v>
      </c>
      <c r="M115" s="74">
        <v>9560.447265625</v>
      </c>
      <c r="N115" s="74">
        <v>3449.655029296875</v>
      </c>
      <c r="O115" s="75"/>
      <c r="P115" s="76"/>
      <c r="Q115" s="76"/>
      <c r="R115" s="86"/>
      <c r="S115" s="48">
        <v>0</v>
      </c>
      <c r="T115" s="48">
        <v>1</v>
      </c>
      <c r="U115" s="49">
        <v>0</v>
      </c>
      <c r="V115" s="49">
        <v>1</v>
      </c>
      <c r="W115" s="49">
        <v>0</v>
      </c>
      <c r="X115" s="49">
        <v>0.701753</v>
      </c>
      <c r="Y115" s="49">
        <v>0</v>
      </c>
      <c r="Z115" s="49">
        <v>0</v>
      </c>
      <c r="AA115" s="71">
        <v>115</v>
      </c>
      <c r="AB115" s="71"/>
      <c r="AC115" s="72"/>
      <c r="AD115" s="78" t="s">
        <v>2130</v>
      </c>
      <c r="AE115" s="78">
        <v>181</v>
      </c>
      <c r="AF115" s="78">
        <v>140</v>
      </c>
      <c r="AG115" s="78">
        <v>192</v>
      </c>
      <c r="AH115" s="78">
        <v>199</v>
      </c>
      <c r="AI115" s="78"/>
      <c r="AJ115" s="78" t="s">
        <v>2411</v>
      </c>
      <c r="AK115" s="78" t="s">
        <v>2599</v>
      </c>
      <c r="AL115" s="78"/>
      <c r="AM115" s="78"/>
      <c r="AN115" s="80">
        <v>41047.83695601852</v>
      </c>
      <c r="AO115" s="83" t="s">
        <v>3003</v>
      </c>
      <c r="AP115" s="78" t="b">
        <v>1</v>
      </c>
      <c r="AQ115" s="78" t="b">
        <v>0</v>
      </c>
      <c r="AR115" s="78" t="b">
        <v>1</v>
      </c>
      <c r="AS115" s="78"/>
      <c r="AT115" s="78">
        <v>1</v>
      </c>
      <c r="AU115" s="83" t="s">
        <v>3148</v>
      </c>
      <c r="AV115" s="78" t="b">
        <v>0</v>
      </c>
      <c r="AW115" s="78" t="s">
        <v>3276</v>
      </c>
      <c r="AX115" s="83" t="s">
        <v>3389</v>
      </c>
      <c r="AY115" s="78" t="s">
        <v>66</v>
      </c>
      <c r="AZ115" s="78" t="str">
        <f>REPLACE(INDEX(GroupVertices[Group],MATCH(Vertices[[#This Row],[Vertex]],GroupVertices[Vertex],0)),1,1,"")</f>
        <v>42</v>
      </c>
      <c r="BA115" s="48"/>
      <c r="BB115" s="48"/>
      <c r="BC115" s="48"/>
      <c r="BD115" s="48"/>
      <c r="BE115" s="48" t="s">
        <v>924</v>
      </c>
      <c r="BF115" s="48" t="s">
        <v>924</v>
      </c>
      <c r="BG115" s="116" t="s">
        <v>4578</v>
      </c>
      <c r="BH115" s="116" t="s">
        <v>4578</v>
      </c>
      <c r="BI115" s="116" t="s">
        <v>4739</v>
      </c>
      <c r="BJ115" s="116" t="s">
        <v>4739</v>
      </c>
      <c r="BK115" s="116">
        <v>0</v>
      </c>
      <c r="BL115" s="120">
        <v>0</v>
      </c>
      <c r="BM115" s="116">
        <v>0</v>
      </c>
      <c r="BN115" s="120">
        <v>0</v>
      </c>
      <c r="BO115" s="116">
        <v>0</v>
      </c>
      <c r="BP115" s="120">
        <v>0</v>
      </c>
      <c r="BQ115" s="116">
        <v>19</v>
      </c>
      <c r="BR115" s="120">
        <v>100</v>
      </c>
      <c r="BS115" s="116">
        <v>19</v>
      </c>
      <c r="BT115" s="2"/>
      <c r="BU115" s="3"/>
      <c r="BV115" s="3"/>
      <c r="BW115" s="3"/>
      <c r="BX115" s="3"/>
    </row>
    <row r="116" spans="1:76" ht="15">
      <c r="A116" s="64" t="s">
        <v>293</v>
      </c>
      <c r="B116" s="65"/>
      <c r="C116" s="65" t="s">
        <v>64</v>
      </c>
      <c r="D116" s="66">
        <v>162.03634320975925</v>
      </c>
      <c r="E116" s="68"/>
      <c r="F116" s="100" t="s">
        <v>3206</v>
      </c>
      <c r="G116" s="65"/>
      <c r="H116" s="69" t="s">
        <v>293</v>
      </c>
      <c r="I116" s="70"/>
      <c r="J116" s="70"/>
      <c r="K116" s="69" t="s">
        <v>3673</v>
      </c>
      <c r="L116" s="73">
        <v>1</v>
      </c>
      <c r="M116" s="74">
        <v>5784.02197265625</v>
      </c>
      <c r="N116" s="74">
        <v>7552.18603515625</v>
      </c>
      <c r="O116" s="75"/>
      <c r="P116" s="76"/>
      <c r="Q116" s="76"/>
      <c r="R116" s="86"/>
      <c r="S116" s="48">
        <v>0</v>
      </c>
      <c r="T116" s="48">
        <v>1</v>
      </c>
      <c r="U116" s="49">
        <v>0</v>
      </c>
      <c r="V116" s="49">
        <v>0.166667</v>
      </c>
      <c r="W116" s="49">
        <v>0</v>
      </c>
      <c r="X116" s="49">
        <v>0.701753</v>
      </c>
      <c r="Y116" s="49">
        <v>0</v>
      </c>
      <c r="Z116" s="49">
        <v>0</v>
      </c>
      <c r="AA116" s="71">
        <v>116</v>
      </c>
      <c r="AB116" s="71"/>
      <c r="AC116" s="72"/>
      <c r="AD116" s="78" t="s">
        <v>2131</v>
      </c>
      <c r="AE116" s="78">
        <v>168</v>
      </c>
      <c r="AF116" s="78">
        <v>44</v>
      </c>
      <c r="AG116" s="78">
        <v>197</v>
      </c>
      <c r="AH116" s="78">
        <v>5</v>
      </c>
      <c r="AI116" s="78"/>
      <c r="AJ116" s="78" t="s">
        <v>2412</v>
      </c>
      <c r="AK116" s="78" t="s">
        <v>2639</v>
      </c>
      <c r="AL116" s="83" t="s">
        <v>2795</v>
      </c>
      <c r="AM116" s="78"/>
      <c r="AN116" s="80">
        <v>41194.80585648148</v>
      </c>
      <c r="AO116" s="78"/>
      <c r="AP116" s="78" t="b">
        <v>0</v>
      </c>
      <c r="AQ116" s="78" t="b">
        <v>0</v>
      </c>
      <c r="AR116" s="78" t="b">
        <v>1</v>
      </c>
      <c r="AS116" s="78"/>
      <c r="AT116" s="78">
        <v>0</v>
      </c>
      <c r="AU116" s="83" t="s">
        <v>3158</v>
      </c>
      <c r="AV116" s="78" t="b">
        <v>0</v>
      </c>
      <c r="AW116" s="78" t="s">
        <v>3276</v>
      </c>
      <c r="AX116" s="83" t="s">
        <v>3390</v>
      </c>
      <c r="AY116" s="78" t="s">
        <v>66</v>
      </c>
      <c r="AZ116" s="78" t="str">
        <f>REPLACE(INDEX(GroupVertices[Group],MATCH(Vertices[[#This Row],[Vertex]],GroupVertices[Vertex],0)),1,1,"")</f>
        <v>19</v>
      </c>
      <c r="BA116" s="48"/>
      <c r="BB116" s="48"/>
      <c r="BC116" s="48"/>
      <c r="BD116" s="48"/>
      <c r="BE116" s="48" t="s">
        <v>925</v>
      </c>
      <c r="BF116" s="48" t="s">
        <v>925</v>
      </c>
      <c r="BG116" s="116" t="s">
        <v>4579</v>
      </c>
      <c r="BH116" s="116" t="s">
        <v>4579</v>
      </c>
      <c r="BI116" s="116" t="s">
        <v>4740</v>
      </c>
      <c r="BJ116" s="116" t="s">
        <v>4740</v>
      </c>
      <c r="BK116" s="116">
        <v>2</v>
      </c>
      <c r="BL116" s="120">
        <v>5.882352941176471</v>
      </c>
      <c r="BM116" s="116">
        <v>0</v>
      </c>
      <c r="BN116" s="120">
        <v>0</v>
      </c>
      <c r="BO116" s="116">
        <v>0</v>
      </c>
      <c r="BP116" s="120">
        <v>0</v>
      </c>
      <c r="BQ116" s="116">
        <v>32</v>
      </c>
      <c r="BR116" s="120">
        <v>94.11764705882354</v>
      </c>
      <c r="BS116" s="116">
        <v>34</v>
      </c>
      <c r="BT116" s="2"/>
      <c r="BU116" s="3"/>
      <c r="BV116" s="3"/>
      <c r="BW116" s="3"/>
      <c r="BX116" s="3"/>
    </row>
    <row r="117" spans="1:76" ht="15">
      <c r="A117" s="64" t="s">
        <v>444</v>
      </c>
      <c r="B117" s="65"/>
      <c r="C117" s="65" t="s">
        <v>64</v>
      </c>
      <c r="D117" s="66">
        <v>163.19846060753753</v>
      </c>
      <c r="E117" s="68"/>
      <c r="F117" s="100" t="s">
        <v>3207</v>
      </c>
      <c r="G117" s="65"/>
      <c r="H117" s="69" t="s">
        <v>444</v>
      </c>
      <c r="I117" s="70"/>
      <c r="J117" s="70"/>
      <c r="K117" s="69" t="s">
        <v>3674</v>
      </c>
      <c r="L117" s="73">
        <v>4.8716922680996415</v>
      </c>
      <c r="M117" s="74">
        <v>6112.1240234375</v>
      </c>
      <c r="N117" s="74">
        <v>6940.482421875</v>
      </c>
      <c r="O117" s="75"/>
      <c r="P117" s="76"/>
      <c r="Q117" s="76"/>
      <c r="R117" s="86"/>
      <c r="S117" s="48">
        <v>2</v>
      </c>
      <c r="T117" s="48">
        <v>0</v>
      </c>
      <c r="U117" s="49">
        <v>4</v>
      </c>
      <c r="V117" s="49">
        <v>0.25</v>
      </c>
      <c r="W117" s="49">
        <v>0</v>
      </c>
      <c r="X117" s="49">
        <v>1.298243</v>
      </c>
      <c r="Y117" s="49">
        <v>0</v>
      </c>
      <c r="Z117" s="49">
        <v>0</v>
      </c>
      <c r="AA117" s="71">
        <v>117</v>
      </c>
      <c r="AB117" s="71"/>
      <c r="AC117" s="72"/>
      <c r="AD117" s="78" t="s">
        <v>2132</v>
      </c>
      <c r="AE117" s="78">
        <v>786</v>
      </c>
      <c r="AF117" s="78">
        <v>1387</v>
      </c>
      <c r="AG117" s="78">
        <v>1805</v>
      </c>
      <c r="AH117" s="78">
        <v>214</v>
      </c>
      <c r="AI117" s="78"/>
      <c r="AJ117" s="78" t="s">
        <v>2413</v>
      </c>
      <c r="AK117" s="78" t="s">
        <v>2640</v>
      </c>
      <c r="AL117" s="83" t="s">
        <v>2796</v>
      </c>
      <c r="AM117" s="78"/>
      <c r="AN117" s="80">
        <v>39929.02614583333</v>
      </c>
      <c r="AO117" s="83" t="s">
        <v>3004</v>
      </c>
      <c r="AP117" s="78" t="b">
        <v>1</v>
      </c>
      <c r="AQ117" s="78" t="b">
        <v>0</v>
      </c>
      <c r="AR117" s="78" t="b">
        <v>1</v>
      </c>
      <c r="AS117" s="78" t="s">
        <v>1948</v>
      </c>
      <c r="AT117" s="78">
        <v>37</v>
      </c>
      <c r="AU117" s="83" t="s">
        <v>3148</v>
      </c>
      <c r="AV117" s="78" t="b">
        <v>0</v>
      </c>
      <c r="AW117" s="78" t="s">
        <v>3276</v>
      </c>
      <c r="AX117" s="83" t="s">
        <v>3391</v>
      </c>
      <c r="AY117" s="78" t="s">
        <v>65</v>
      </c>
      <c r="AZ117" s="78" t="str">
        <f>REPLACE(INDEX(GroupVertices[Group],MATCH(Vertices[[#This Row],[Vertex]],GroupVertices[Vertex],0)),1,1,"")</f>
        <v>19</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294</v>
      </c>
      <c r="B118" s="65"/>
      <c r="C118" s="65" t="s">
        <v>64</v>
      </c>
      <c r="D118" s="66">
        <v>163.13356201868172</v>
      </c>
      <c r="E118" s="68"/>
      <c r="F118" s="100" t="s">
        <v>3208</v>
      </c>
      <c r="G118" s="65"/>
      <c r="H118" s="69" t="s">
        <v>294</v>
      </c>
      <c r="I118" s="70"/>
      <c r="J118" s="70"/>
      <c r="K118" s="69" t="s">
        <v>3675</v>
      </c>
      <c r="L118" s="73">
        <v>1</v>
      </c>
      <c r="M118" s="74">
        <v>3036.08349609375</v>
      </c>
      <c r="N118" s="74">
        <v>6491.115234375</v>
      </c>
      <c r="O118" s="75"/>
      <c r="P118" s="76"/>
      <c r="Q118" s="76"/>
      <c r="R118" s="86"/>
      <c r="S118" s="48">
        <v>1</v>
      </c>
      <c r="T118" s="48">
        <v>1</v>
      </c>
      <c r="U118" s="49">
        <v>0</v>
      </c>
      <c r="V118" s="49">
        <v>0</v>
      </c>
      <c r="W118" s="49">
        <v>0</v>
      </c>
      <c r="X118" s="49">
        <v>0.999998</v>
      </c>
      <c r="Y118" s="49">
        <v>0</v>
      </c>
      <c r="Z118" s="49" t="s">
        <v>3948</v>
      </c>
      <c r="AA118" s="71">
        <v>118</v>
      </c>
      <c r="AB118" s="71"/>
      <c r="AC118" s="72"/>
      <c r="AD118" s="78" t="s">
        <v>2133</v>
      </c>
      <c r="AE118" s="78">
        <v>226</v>
      </c>
      <c r="AF118" s="78">
        <v>1312</v>
      </c>
      <c r="AG118" s="78">
        <v>5943</v>
      </c>
      <c r="AH118" s="78">
        <v>420</v>
      </c>
      <c r="AI118" s="78"/>
      <c r="AJ118" s="78" t="s">
        <v>2414</v>
      </c>
      <c r="AK118" s="78"/>
      <c r="AL118" s="83" t="s">
        <v>2797</v>
      </c>
      <c r="AM118" s="78"/>
      <c r="AN118" s="80">
        <v>41753.52371527778</v>
      </c>
      <c r="AO118" s="83" t="s">
        <v>3005</v>
      </c>
      <c r="AP118" s="78" t="b">
        <v>0</v>
      </c>
      <c r="AQ118" s="78" t="b">
        <v>0</v>
      </c>
      <c r="AR118" s="78" t="b">
        <v>1</v>
      </c>
      <c r="AS118" s="78"/>
      <c r="AT118" s="78">
        <v>79</v>
      </c>
      <c r="AU118" s="83" t="s">
        <v>3148</v>
      </c>
      <c r="AV118" s="78" t="b">
        <v>0</v>
      </c>
      <c r="AW118" s="78" t="s">
        <v>3276</v>
      </c>
      <c r="AX118" s="83" t="s">
        <v>3392</v>
      </c>
      <c r="AY118" s="78" t="s">
        <v>66</v>
      </c>
      <c r="AZ118" s="78" t="str">
        <f>REPLACE(INDEX(GroupVertices[Group],MATCH(Vertices[[#This Row],[Vertex]],GroupVertices[Vertex],0)),1,1,"")</f>
        <v>3</v>
      </c>
      <c r="BA118" s="48" t="s">
        <v>752</v>
      </c>
      <c r="BB118" s="48" t="s">
        <v>752</v>
      </c>
      <c r="BC118" s="48" t="s">
        <v>844</v>
      </c>
      <c r="BD118" s="48" t="s">
        <v>844</v>
      </c>
      <c r="BE118" s="48" t="s">
        <v>926</v>
      </c>
      <c r="BF118" s="48" t="s">
        <v>926</v>
      </c>
      <c r="BG118" s="116" t="s">
        <v>4580</v>
      </c>
      <c r="BH118" s="116" t="s">
        <v>4580</v>
      </c>
      <c r="BI118" s="116" t="s">
        <v>4741</v>
      </c>
      <c r="BJ118" s="116" t="s">
        <v>4741</v>
      </c>
      <c r="BK118" s="116">
        <v>0</v>
      </c>
      <c r="BL118" s="120">
        <v>0</v>
      </c>
      <c r="BM118" s="116">
        <v>0</v>
      </c>
      <c r="BN118" s="120">
        <v>0</v>
      </c>
      <c r="BO118" s="116">
        <v>0</v>
      </c>
      <c r="BP118" s="120">
        <v>0</v>
      </c>
      <c r="BQ118" s="116">
        <v>15</v>
      </c>
      <c r="BR118" s="120">
        <v>100</v>
      </c>
      <c r="BS118" s="116">
        <v>15</v>
      </c>
      <c r="BT118" s="2"/>
      <c r="BU118" s="3"/>
      <c r="BV118" s="3"/>
      <c r="BW118" s="3"/>
      <c r="BX118" s="3"/>
    </row>
    <row r="119" spans="1:76" ht="15">
      <c r="A119" s="64" t="s">
        <v>295</v>
      </c>
      <c r="B119" s="65"/>
      <c r="C119" s="65" t="s">
        <v>64</v>
      </c>
      <c r="D119" s="66">
        <v>162.04499635494003</v>
      </c>
      <c r="E119" s="68"/>
      <c r="F119" s="100" t="s">
        <v>1178</v>
      </c>
      <c r="G119" s="65"/>
      <c r="H119" s="69" t="s">
        <v>295</v>
      </c>
      <c r="I119" s="70"/>
      <c r="J119" s="70"/>
      <c r="K119" s="69" t="s">
        <v>3676</v>
      </c>
      <c r="L119" s="73">
        <v>1</v>
      </c>
      <c r="M119" s="74">
        <v>7968.6640625</v>
      </c>
      <c r="N119" s="74">
        <v>7590.41748046875</v>
      </c>
      <c r="O119" s="75"/>
      <c r="P119" s="76"/>
      <c r="Q119" s="76"/>
      <c r="R119" s="86"/>
      <c r="S119" s="48">
        <v>0</v>
      </c>
      <c r="T119" s="48">
        <v>1</v>
      </c>
      <c r="U119" s="49">
        <v>0</v>
      </c>
      <c r="V119" s="49">
        <v>0.2</v>
      </c>
      <c r="W119" s="49">
        <v>0</v>
      </c>
      <c r="X119" s="49">
        <v>0.610686</v>
      </c>
      <c r="Y119" s="49">
        <v>0</v>
      </c>
      <c r="Z119" s="49">
        <v>0</v>
      </c>
      <c r="AA119" s="71">
        <v>119</v>
      </c>
      <c r="AB119" s="71"/>
      <c r="AC119" s="72"/>
      <c r="AD119" s="78" t="s">
        <v>2134</v>
      </c>
      <c r="AE119" s="78">
        <v>37</v>
      </c>
      <c r="AF119" s="78">
        <v>54</v>
      </c>
      <c r="AG119" s="78">
        <v>1628</v>
      </c>
      <c r="AH119" s="78">
        <v>2111</v>
      </c>
      <c r="AI119" s="78"/>
      <c r="AJ119" s="78"/>
      <c r="AK119" s="78"/>
      <c r="AL119" s="78"/>
      <c r="AM119" s="78"/>
      <c r="AN119" s="80">
        <v>43528.40967592593</v>
      </c>
      <c r="AO119" s="83" t="s">
        <v>3006</v>
      </c>
      <c r="AP119" s="78" t="b">
        <v>1</v>
      </c>
      <c r="AQ119" s="78" t="b">
        <v>0</v>
      </c>
      <c r="AR119" s="78" t="b">
        <v>0</v>
      </c>
      <c r="AS119" s="78"/>
      <c r="AT119" s="78">
        <v>1</v>
      </c>
      <c r="AU119" s="78"/>
      <c r="AV119" s="78" t="b">
        <v>0</v>
      </c>
      <c r="AW119" s="78" t="s">
        <v>3276</v>
      </c>
      <c r="AX119" s="83" t="s">
        <v>3393</v>
      </c>
      <c r="AY119" s="78" t="s">
        <v>66</v>
      </c>
      <c r="AZ119" s="78" t="str">
        <f>REPLACE(INDEX(GroupVertices[Group],MATCH(Vertices[[#This Row],[Vertex]],GroupVertices[Vertex],0)),1,1,"")</f>
        <v>17</v>
      </c>
      <c r="BA119" s="48"/>
      <c r="BB119" s="48"/>
      <c r="BC119" s="48"/>
      <c r="BD119" s="48"/>
      <c r="BE119" s="48" t="s">
        <v>927</v>
      </c>
      <c r="BF119" s="48" t="s">
        <v>927</v>
      </c>
      <c r="BG119" s="116" t="s">
        <v>4581</v>
      </c>
      <c r="BH119" s="116" t="s">
        <v>4581</v>
      </c>
      <c r="BI119" s="116" t="s">
        <v>4742</v>
      </c>
      <c r="BJ119" s="116" t="s">
        <v>4742</v>
      </c>
      <c r="BK119" s="116">
        <v>0</v>
      </c>
      <c r="BL119" s="120">
        <v>0</v>
      </c>
      <c r="BM119" s="116">
        <v>1</v>
      </c>
      <c r="BN119" s="120">
        <v>5.2631578947368425</v>
      </c>
      <c r="BO119" s="116">
        <v>0</v>
      </c>
      <c r="BP119" s="120">
        <v>0</v>
      </c>
      <c r="BQ119" s="116">
        <v>18</v>
      </c>
      <c r="BR119" s="120">
        <v>94.73684210526316</v>
      </c>
      <c r="BS119" s="116">
        <v>19</v>
      </c>
      <c r="BT119" s="2"/>
      <c r="BU119" s="3"/>
      <c r="BV119" s="3"/>
      <c r="BW119" s="3"/>
      <c r="BX119" s="3"/>
    </row>
    <row r="120" spans="1:76" ht="15">
      <c r="A120" s="64" t="s">
        <v>333</v>
      </c>
      <c r="B120" s="65"/>
      <c r="C120" s="65" t="s">
        <v>64</v>
      </c>
      <c r="D120" s="66">
        <v>167.88327340840988</v>
      </c>
      <c r="E120" s="68"/>
      <c r="F120" s="100" t="s">
        <v>1213</v>
      </c>
      <c r="G120" s="65"/>
      <c r="H120" s="69" t="s">
        <v>333</v>
      </c>
      <c r="I120" s="70"/>
      <c r="J120" s="70"/>
      <c r="K120" s="69" t="s">
        <v>3677</v>
      </c>
      <c r="L120" s="73">
        <v>6.807538402149462</v>
      </c>
      <c r="M120" s="74">
        <v>7968.6640625</v>
      </c>
      <c r="N120" s="74">
        <v>7055.17626953125</v>
      </c>
      <c r="O120" s="75"/>
      <c r="P120" s="76"/>
      <c r="Q120" s="76"/>
      <c r="R120" s="86"/>
      <c r="S120" s="48">
        <v>4</v>
      </c>
      <c r="T120" s="48">
        <v>1</v>
      </c>
      <c r="U120" s="49">
        <v>6</v>
      </c>
      <c r="V120" s="49">
        <v>0.333333</v>
      </c>
      <c r="W120" s="49">
        <v>0</v>
      </c>
      <c r="X120" s="49">
        <v>2.167935</v>
      </c>
      <c r="Y120" s="49">
        <v>0</v>
      </c>
      <c r="Z120" s="49">
        <v>0</v>
      </c>
      <c r="AA120" s="71">
        <v>120</v>
      </c>
      <c r="AB120" s="71"/>
      <c r="AC120" s="72"/>
      <c r="AD120" s="78" t="s">
        <v>2135</v>
      </c>
      <c r="AE120" s="78">
        <v>2216</v>
      </c>
      <c r="AF120" s="78">
        <v>6801</v>
      </c>
      <c r="AG120" s="78">
        <v>9253</v>
      </c>
      <c r="AH120" s="78">
        <v>233974</v>
      </c>
      <c r="AI120" s="78"/>
      <c r="AJ120" s="78" t="s">
        <v>2415</v>
      </c>
      <c r="AK120" s="78" t="s">
        <v>1988</v>
      </c>
      <c r="AL120" s="83" t="s">
        <v>2798</v>
      </c>
      <c r="AM120" s="78"/>
      <c r="AN120" s="80">
        <v>42596.611979166664</v>
      </c>
      <c r="AO120" s="83" t="s">
        <v>3007</v>
      </c>
      <c r="AP120" s="78" t="b">
        <v>0</v>
      </c>
      <c r="AQ120" s="78" t="b">
        <v>0</v>
      </c>
      <c r="AR120" s="78" t="b">
        <v>1</v>
      </c>
      <c r="AS120" s="78"/>
      <c r="AT120" s="78">
        <v>26</v>
      </c>
      <c r="AU120" s="83" t="s">
        <v>3148</v>
      </c>
      <c r="AV120" s="78" t="b">
        <v>0</v>
      </c>
      <c r="AW120" s="78" t="s">
        <v>3276</v>
      </c>
      <c r="AX120" s="83" t="s">
        <v>3394</v>
      </c>
      <c r="AY120" s="78" t="s">
        <v>66</v>
      </c>
      <c r="AZ120" s="78" t="str">
        <f>REPLACE(INDEX(GroupVertices[Group],MATCH(Vertices[[#This Row],[Vertex]],GroupVertices[Vertex],0)),1,1,"")</f>
        <v>17</v>
      </c>
      <c r="BA120" s="48" t="s">
        <v>762</v>
      </c>
      <c r="BB120" s="48" t="s">
        <v>762</v>
      </c>
      <c r="BC120" s="48" t="s">
        <v>846</v>
      </c>
      <c r="BD120" s="48" t="s">
        <v>846</v>
      </c>
      <c r="BE120" s="48" t="s">
        <v>943</v>
      </c>
      <c r="BF120" s="48" t="s">
        <v>943</v>
      </c>
      <c r="BG120" s="116" t="s">
        <v>4582</v>
      </c>
      <c r="BH120" s="116" t="s">
        <v>4582</v>
      </c>
      <c r="BI120" s="116" t="s">
        <v>4743</v>
      </c>
      <c r="BJ120" s="116" t="s">
        <v>4743</v>
      </c>
      <c r="BK120" s="116">
        <v>0</v>
      </c>
      <c r="BL120" s="120">
        <v>0</v>
      </c>
      <c r="BM120" s="116">
        <v>2</v>
      </c>
      <c r="BN120" s="120">
        <v>7.142857142857143</v>
      </c>
      <c r="BO120" s="116">
        <v>0</v>
      </c>
      <c r="BP120" s="120">
        <v>0</v>
      </c>
      <c r="BQ120" s="116">
        <v>26</v>
      </c>
      <c r="BR120" s="120">
        <v>92.85714285714286</v>
      </c>
      <c r="BS120" s="116">
        <v>28</v>
      </c>
      <c r="BT120" s="2"/>
      <c r="BU120" s="3"/>
      <c r="BV120" s="3"/>
      <c r="BW120" s="3"/>
      <c r="BX120" s="3"/>
    </row>
    <row r="121" spans="1:76" ht="15">
      <c r="A121" s="64" t="s">
        <v>296</v>
      </c>
      <c r="B121" s="65"/>
      <c r="C121" s="65" t="s">
        <v>64</v>
      </c>
      <c r="D121" s="66">
        <v>164.74910422393265</v>
      </c>
      <c r="E121" s="68"/>
      <c r="F121" s="100" t="s">
        <v>1179</v>
      </c>
      <c r="G121" s="65"/>
      <c r="H121" s="69" t="s">
        <v>296</v>
      </c>
      <c r="I121" s="70"/>
      <c r="J121" s="70"/>
      <c r="K121" s="69" t="s">
        <v>3678</v>
      </c>
      <c r="L121" s="73">
        <v>1</v>
      </c>
      <c r="M121" s="74">
        <v>7598.330078125</v>
      </c>
      <c r="N121" s="74">
        <v>7590.41748046875</v>
      </c>
      <c r="O121" s="75"/>
      <c r="P121" s="76"/>
      <c r="Q121" s="76"/>
      <c r="R121" s="86"/>
      <c r="S121" s="48">
        <v>0</v>
      </c>
      <c r="T121" s="48">
        <v>1</v>
      </c>
      <c r="U121" s="49">
        <v>0</v>
      </c>
      <c r="V121" s="49">
        <v>0.2</v>
      </c>
      <c r="W121" s="49">
        <v>0</v>
      </c>
      <c r="X121" s="49">
        <v>0.610686</v>
      </c>
      <c r="Y121" s="49">
        <v>0</v>
      </c>
      <c r="Z121" s="49">
        <v>0</v>
      </c>
      <c r="AA121" s="71">
        <v>121</v>
      </c>
      <c r="AB121" s="71"/>
      <c r="AC121" s="72"/>
      <c r="AD121" s="78" t="s">
        <v>2136</v>
      </c>
      <c r="AE121" s="78">
        <v>475</v>
      </c>
      <c r="AF121" s="78">
        <v>3179</v>
      </c>
      <c r="AG121" s="78">
        <v>16631</v>
      </c>
      <c r="AH121" s="78">
        <v>178877</v>
      </c>
      <c r="AI121" s="78"/>
      <c r="AJ121" s="78" t="s">
        <v>2416</v>
      </c>
      <c r="AK121" s="78" t="s">
        <v>2605</v>
      </c>
      <c r="AL121" s="83" t="s">
        <v>2799</v>
      </c>
      <c r="AM121" s="78"/>
      <c r="AN121" s="80">
        <v>40716.446435185186</v>
      </c>
      <c r="AO121" s="83" t="s">
        <v>3008</v>
      </c>
      <c r="AP121" s="78" t="b">
        <v>0</v>
      </c>
      <c r="AQ121" s="78" t="b">
        <v>0</v>
      </c>
      <c r="AR121" s="78" t="b">
        <v>1</v>
      </c>
      <c r="AS121" s="78"/>
      <c r="AT121" s="78">
        <v>81</v>
      </c>
      <c r="AU121" s="83" t="s">
        <v>3148</v>
      </c>
      <c r="AV121" s="78" t="b">
        <v>0</v>
      </c>
      <c r="AW121" s="78" t="s">
        <v>3276</v>
      </c>
      <c r="AX121" s="83" t="s">
        <v>3395</v>
      </c>
      <c r="AY121" s="78" t="s">
        <v>66</v>
      </c>
      <c r="AZ121" s="78" t="str">
        <f>REPLACE(INDEX(GroupVertices[Group],MATCH(Vertices[[#This Row],[Vertex]],GroupVertices[Vertex],0)),1,1,"")</f>
        <v>17</v>
      </c>
      <c r="BA121" s="48"/>
      <c r="BB121" s="48"/>
      <c r="BC121" s="48"/>
      <c r="BD121" s="48"/>
      <c r="BE121" s="48" t="s">
        <v>927</v>
      </c>
      <c r="BF121" s="48" t="s">
        <v>927</v>
      </c>
      <c r="BG121" s="116" t="s">
        <v>4581</v>
      </c>
      <c r="BH121" s="116" t="s">
        <v>4581</v>
      </c>
      <c r="BI121" s="116" t="s">
        <v>4742</v>
      </c>
      <c r="BJ121" s="116" t="s">
        <v>4742</v>
      </c>
      <c r="BK121" s="116">
        <v>0</v>
      </c>
      <c r="BL121" s="120">
        <v>0</v>
      </c>
      <c r="BM121" s="116">
        <v>1</v>
      </c>
      <c r="BN121" s="120">
        <v>5.2631578947368425</v>
      </c>
      <c r="BO121" s="116">
        <v>0</v>
      </c>
      <c r="BP121" s="120">
        <v>0</v>
      </c>
      <c r="BQ121" s="116">
        <v>18</v>
      </c>
      <c r="BR121" s="120">
        <v>94.73684210526316</v>
      </c>
      <c r="BS121" s="116">
        <v>19</v>
      </c>
      <c r="BT121" s="2"/>
      <c r="BU121" s="3"/>
      <c r="BV121" s="3"/>
      <c r="BW121" s="3"/>
      <c r="BX121" s="3"/>
    </row>
    <row r="122" spans="1:76" ht="15">
      <c r="A122" s="64" t="s">
        <v>297</v>
      </c>
      <c r="B122" s="65"/>
      <c r="C122" s="65" t="s">
        <v>64</v>
      </c>
      <c r="D122" s="66">
        <v>163.11365978476593</v>
      </c>
      <c r="E122" s="68"/>
      <c r="F122" s="100" t="s">
        <v>1180</v>
      </c>
      <c r="G122" s="65"/>
      <c r="H122" s="69" t="s">
        <v>297</v>
      </c>
      <c r="I122" s="70"/>
      <c r="J122" s="70"/>
      <c r="K122" s="69" t="s">
        <v>3679</v>
      </c>
      <c r="L122" s="73">
        <v>1</v>
      </c>
      <c r="M122" s="74">
        <v>2285.400146484375</v>
      </c>
      <c r="N122" s="74">
        <v>6407.857421875</v>
      </c>
      <c r="O122" s="75"/>
      <c r="P122" s="76"/>
      <c r="Q122" s="76"/>
      <c r="R122" s="86"/>
      <c r="S122" s="48">
        <v>0</v>
      </c>
      <c r="T122" s="48">
        <v>2</v>
      </c>
      <c r="U122" s="49">
        <v>0</v>
      </c>
      <c r="V122" s="49">
        <v>0.002439</v>
      </c>
      <c r="W122" s="49">
        <v>0.010135</v>
      </c>
      <c r="X122" s="49">
        <v>0.670666</v>
      </c>
      <c r="Y122" s="49">
        <v>1</v>
      </c>
      <c r="Z122" s="49">
        <v>0</v>
      </c>
      <c r="AA122" s="71">
        <v>122</v>
      </c>
      <c r="AB122" s="71"/>
      <c r="AC122" s="72"/>
      <c r="AD122" s="78" t="s">
        <v>2137</v>
      </c>
      <c r="AE122" s="78">
        <v>1204</v>
      </c>
      <c r="AF122" s="78">
        <v>1289</v>
      </c>
      <c r="AG122" s="78">
        <v>3419</v>
      </c>
      <c r="AH122" s="78">
        <v>1413</v>
      </c>
      <c r="AI122" s="78"/>
      <c r="AJ122" s="78" t="s">
        <v>2417</v>
      </c>
      <c r="AK122" s="78" t="s">
        <v>2605</v>
      </c>
      <c r="AL122" s="83" t="s">
        <v>2800</v>
      </c>
      <c r="AM122" s="78"/>
      <c r="AN122" s="80">
        <v>40981.49626157407</v>
      </c>
      <c r="AO122" s="83" t="s">
        <v>3009</v>
      </c>
      <c r="AP122" s="78" t="b">
        <v>0</v>
      </c>
      <c r="AQ122" s="78" t="b">
        <v>0</v>
      </c>
      <c r="AR122" s="78" t="b">
        <v>1</v>
      </c>
      <c r="AS122" s="78"/>
      <c r="AT122" s="78">
        <v>23</v>
      </c>
      <c r="AU122" s="83" t="s">
        <v>3148</v>
      </c>
      <c r="AV122" s="78" t="b">
        <v>0</v>
      </c>
      <c r="AW122" s="78" t="s">
        <v>3276</v>
      </c>
      <c r="AX122" s="83" t="s">
        <v>3396</v>
      </c>
      <c r="AY122" s="78" t="s">
        <v>66</v>
      </c>
      <c r="AZ122" s="78" t="str">
        <f>REPLACE(INDEX(GroupVertices[Group],MATCH(Vertices[[#This Row],[Vertex]],GroupVertices[Vertex],0)),1,1,"")</f>
        <v>1</v>
      </c>
      <c r="BA122" s="48"/>
      <c r="BB122" s="48"/>
      <c r="BC122" s="48"/>
      <c r="BD122" s="48"/>
      <c r="BE122" s="48"/>
      <c r="BF122" s="48"/>
      <c r="BG122" s="116" t="s">
        <v>4561</v>
      </c>
      <c r="BH122" s="116" t="s">
        <v>4561</v>
      </c>
      <c r="BI122" s="116" t="s">
        <v>4721</v>
      </c>
      <c r="BJ122" s="116" t="s">
        <v>4721</v>
      </c>
      <c r="BK122" s="116">
        <v>0</v>
      </c>
      <c r="BL122" s="120">
        <v>0</v>
      </c>
      <c r="BM122" s="116">
        <v>0</v>
      </c>
      <c r="BN122" s="120">
        <v>0</v>
      </c>
      <c r="BO122" s="116">
        <v>0</v>
      </c>
      <c r="BP122" s="120">
        <v>0</v>
      </c>
      <c r="BQ122" s="116">
        <v>20</v>
      </c>
      <c r="BR122" s="120">
        <v>100</v>
      </c>
      <c r="BS122" s="116">
        <v>20</v>
      </c>
      <c r="BT122" s="2"/>
      <c r="BU122" s="3"/>
      <c r="BV122" s="3"/>
      <c r="BW122" s="3"/>
      <c r="BX122" s="3"/>
    </row>
    <row r="123" spans="1:76" ht="15">
      <c r="A123" s="64" t="s">
        <v>401</v>
      </c>
      <c r="B123" s="65"/>
      <c r="C123" s="65" t="s">
        <v>64</v>
      </c>
      <c r="D123" s="66">
        <v>163.9201329156143</v>
      </c>
      <c r="E123" s="68"/>
      <c r="F123" s="100" t="s">
        <v>1267</v>
      </c>
      <c r="G123" s="65"/>
      <c r="H123" s="69" t="s">
        <v>401</v>
      </c>
      <c r="I123" s="70"/>
      <c r="J123" s="70"/>
      <c r="K123" s="69" t="s">
        <v>3680</v>
      </c>
      <c r="L123" s="73">
        <v>5381.16810427837</v>
      </c>
      <c r="M123" s="74">
        <v>1555.4134521484375</v>
      </c>
      <c r="N123" s="74">
        <v>6857.3408203125</v>
      </c>
      <c r="O123" s="75"/>
      <c r="P123" s="76"/>
      <c r="Q123" s="76"/>
      <c r="R123" s="86"/>
      <c r="S123" s="48">
        <v>10</v>
      </c>
      <c r="T123" s="48">
        <v>4</v>
      </c>
      <c r="U123" s="49">
        <v>5558.466667</v>
      </c>
      <c r="V123" s="49">
        <v>0.003344</v>
      </c>
      <c r="W123" s="49">
        <v>0.042736</v>
      </c>
      <c r="X123" s="49">
        <v>3.01783</v>
      </c>
      <c r="Y123" s="49">
        <v>0.1388888888888889</v>
      </c>
      <c r="Z123" s="49">
        <v>0.3333333333333333</v>
      </c>
      <c r="AA123" s="71">
        <v>123</v>
      </c>
      <c r="AB123" s="71"/>
      <c r="AC123" s="72"/>
      <c r="AD123" s="78" t="s">
        <v>2138</v>
      </c>
      <c r="AE123" s="78">
        <v>1608</v>
      </c>
      <c r="AF123" s="78">
        <v>2221</v>
      </c>
      <c r="AG123" s="78">
        <v>2972</v>
      </c>
      <c r="AH123" s="78">
        <v>1319</v>
      </c>
      <c r="AI123" s="78"/>
      <c r="AJ123" s="78" t="s">
        <v>2418</v>
      </c>
      <c r="AK123" s="78"/>
      <c r="AL123" s="83" t="s">
        <v>2801</v>
      </c>
      <c r="AM123" s="78"/>
      <c r="AN123" s="80">
        <v>41744.51314814815</v>
      </c>
      <c r="AO123" s="83" t="s">
        <v>3010</v>
      </c>
      <c r="AP123" s="78" t="b">
        <v>0</v>
      </c>
      <c r="AQ123" s="78" t="b">
        <v>0</v>
      </c>
      <c r="AR123" s="78" t="b">
        <v>0</v>
      </c>
      <c r="AS123" s="78"/>
      <c r="AT123" s="78">
        <v>35</v>
      </c>
      <c r="AU123" s="83" t="s">
        <v>3148</v>
      </c>
      <c r="AV123" s="78" t="b">
        <v>0</v>
      </c>
      <c r="AW123" s="78" t="s">
        <v>3276</v>
      </c>
      <c r="AX123" s="83" t="s">
        <v>3397</v>
      </c>
      <c r="AY123" s="78" t="s">
        <v>66</v>
      </c>
      <c r="AZ123" s="78" t="str">
        <f>REPLACE(INDEX(GroupVertices[Group],MATCH(Vertices[[#This Row],[Vertex]],GroupVertices[Vertex],0)),1,1,"")</f>
        <v>1</v>
      </c>
      <c r="BA123" s="48" t="s">
        <v>807</v>
      </c>
      <c r="BB123" s="48" t="s">
        <v>807</v>
      </c>
      <c r="BC123" s="48" t="s">
        <v>841</v>
      </c>
      <c r="BD123" s="48" t="s">
        <v>841</v>
      </c>
      <c r="BE123" s="48" t="s">
        <v>4496</v>
      </c>
      <c r="BF123" s="48" t="s">
        <v>4515</v>
      </c>
      <c r="BG123" s="116" t="s">
        <v>4583</v>
      </c>
      <c r="BH123" s="116" t="s">
        <v>4666</v>
      </c>
      <c r="BI123" s="116" t="s">
        <v>4744</v>
      </c>
      <c r="BJ123" s="116" t="s">
        <v>4744</v>
      </c>
      <c r="BK123" s="116">
        <v>1</v>
      </c>
      <c r="BL123" s="120">
        <v>1.098901098901099</v>
      </c>
      <c r="BM123" s="116">
        <v>1</v>
      </c>
      <c r="BN123" s="120">
        <v>1.098901098901099</v>
      </c>
      <c r="BO123" s="116">
        <v>0</v>
      </c>
      <c r="BP123" s="120">
        <v>0</v>
      </c>
      <c r="BQ123" s="116">
        <v>89</v>
      </c>
      <c r="BR123" s="120">
        <v>97.8021978021978</v>
      </c>
      <c r="BS123" s="116">
        <v>91</v>
      </c>
      <c r="BT123" s="2"/>
      <c r="BU123" s="3"/>
      <c r="BV123" s="3"/>
      <c r="BW123" s="3"/>
      <c r="BX123" s="3"/>
    </row>
    <row r="124" spans="1:76" ht="15">
      <c r="A124" s="64" t="s">
        <v>298</v>
      </c>
      <c r="B124" s="65"/>
      <c r="C124" s="65" t="s">
        <v>64</v>
      </c>
      <c r="D124" s="66">
        <v>162.3175704281345</v>
      </c>
      <c r="E124" s="68"/>
      <c r="F124" s="100" t="s">
        <v>1181</v>
      </c>
      <c r="G124" s="65"/>
      <c r="H124" s="69" t="s">
        <v>298</v>
      </c>
      <c r="I124" s="70"/>
      <c r="J124" s="70"/>
      <c r="K124" s="69" t="s">
        <v>3681</v>
      </c>
      <c r="L124" s="73">
        <v>1</v>
      </c>
      <c r="M124" s="74">
        <v>244.44740295410156</v>
      </c>
      <c r="N124" s="74">
        <v>8598.955078125</v>
      </c>
      <c r="O124" s="75"/>
      <c r="P124" s="76"/>
      <c r="Q124" s="76"/>
      <c r="R124" s="86"/>
      <c r="S124" s="48">
        <v>0</v>
      </c>
      <c r="T124" s="48">
        <v>1</v>
      </c>
      <c r="U124" s="49">
        <v>0</v>
      </c>
      <c r="V124" s="49">
        <v>0.002183</v>
      </c>
      <c r="W124" s="49">
        <v>0.005735</v>
      </c>
      <c r="X124" s="49">
        <v>0.483355</v>
      </c>
      <c r="Y124" s="49">
        <v>0</v>
      </c>
      <c r="Z124" s="49">
        <v>0</v>
      </c>
      <c r="AA124" s="71">
        <v>124</v>
      </c>
      <c r="AB124" s="71"/>
      <c r="AC124" s="72"/>
      <c r="AD124" s="78" t="s">
        <v>2139</v>
      </c>
      <c r="AE124" s="78">
        <v>559</v>
      </c>
      <c r="AF124" s="78">
        <v>369</v>
      </c>
      <c r="AG124" s="78">
        <v>19947</v>
      </c>
      <c r="AH124" s="78">
        <v>4208</v>
      </c>
      <c r="AI124" s="78"/>
      <c r="AJ124" s="78" t="s">
        <v>2419</v>
      </c>
      <c r="AK124" s="78" t="s">
        <v>2641</v>
      </c>
      <c r="AL124" s="83" t="s">
        <v>2802</v>
      </c>
      <c r="AM124" s="78"/>
      <c r="AN124" s="80">
        <v>40916.53107638889</v>
      </c>
      <c r="AO124" s="83" t="s">
        <v>3011</v>
      </c>
      <c r="AP124" s="78" t="b">
        <v>0</v>
      </c>
      <c r="AQ124" s="78" t="b">
        <v>0</v>
      </c>
      <c r="AR124" s="78" t="b">
        <v>1</v>
      </c>
      <c r="AS124" s="78"/>
      <c r="AT124" s="78">
        <v>4</v>
      </c>
      <c r="AU124" s="83" t="s">
        <v>3149</v>
      </c>
      <c r="AV124" s="78" t="b">
        <v>0</v>
      </c>
      <c r="AW124" s="78" t="s">
        <v>3276</v>
      </c>
      <c r="AX124" s="83" t="s">
        <v>3398</v>
      </c>
      <c r="AY124" s="78" t="s">
        <v>66</v>
      </c>
      <c r="AZ124" s="78" t="str">
        <f>REPLACE(INDEX(GroupVertices[Group],MATCH(Vertices[[#This Row],[Vertex]],GroupVertices[Vertex],0)),1,1,"")</f>
        <v>1</v>
      </c>
      <c r="BA124" s="48"/>
      <c r="BB124" s="48"/>
      <c r="BC124" s="48"/>
      <c r="BD124" s="48"/>
      <c r="BE124" s="48" t="s">
        <v>893</v>
      </c>
      <c r="BF124" s="48" t="s">
        <v>893</v>
      </c>
      <c r="BG124" s="116" t="s">
        <v>4560</v>
      </c>
      <c r="BH124" s="116" t="s">
        <v>4560</v>
      </c>
      <c r="BI124" s="116" t="s">
        <v>4720</v>
      </c>
      <c r="BJ124" s="116" t="s">
        <v>4720</v>
      </c>
      <c r="BK124" s="116">
        <v>1</v>
      </c>
      <c r="BL124" s="120">
        <v>4.761904761904762</v>
      </c>
      <c r="BM124" s="116">
        <v>0</v>
      </c>
      <c r="BN124" s="120">
        <v>0</v>
      </c>
      <c r="BO124" s="116">
        <v>0</v>
      </c>
      <c r="BP124" s="120">
        <v>0</v>
      </c>
      <c r="BQ124" s="116">
        <v>20</v>
      </c>
      <c r="BR124" s="120">
        <v>95.23809523809524</v>
      </c>
      <c r="BS124" s="116">
        <v>21</v>
      </c>
      <c r="BT124" s="2"/>
      <c r="BU124" s="3"/>
      <c r="BV124" s="3"/>
      <c r="BW124" s="3"/>
      <c r="BX124" s="3"/>
    </row>
    <row r="125" spans="1:76" ht="15">
      <c r="A125" s="64" t="s">
        <v>299</v>
      </c>
      <c r="B125" s="65"/>
      <c r="C125" s="65" t="s">
        <v>64</v>
      </c>
      <c r="D125" s="66">
        <v>162.74417048554676</v>
      </c>
      <c r="E125" s="68"/>
      <c r="F125" s="100" t="s">
        <v>1182</v>
      </c>
      <c r="G125" s="65"/>
      <c r="H125" s="69" t="s">
        <v>299</v>
      </c>
      <c r="I125" s="70"/>
      <c r="J125" s="70"/>
      <c r="K125" s="69" t="s">
        <v>3682</v>
      </c>
      <c r="L125" s="73">
        <v>1</v>
      </c>
      <c r="M125" s="74">
        <v>2957.1298828125</v>
      </c>
      <c r="N125" s="74">
        <v>5122.06103515625</v>
      </c>
      <c r="O125" s="75"/>
      <c r="P125" s="76"/>
      <c r="Q125" s="76"/>
      <c r="R125" s="86"/>
      <c r="S125" s="48">
        <v>0</v>
      </c>
      <c r="T125" s="48">
        <v>1</v>
      </c>
      <c r="U125" s="49">
        <v>0</v>
      </c>
      <c r="V125" s="49">
        <v>0.001466</v>
      </c>
      <c r="W125" s="49">
        <v>5.8E-05</v>
      </c>
      <c r="X125" s="49">
        <v>0.5186</v>
      </c>
      <c r="Y125" s="49">
        <v>0</v>
      </c>
      <c r="Z125" s="49">
        <v>0</v>
      </c>
      <c r="AA125" s="71">
        <v>125</v>
      </c>
      <c r="AB125" s="71"/>
      <c r="AC125" s="72"/>
      <c r="AD125" s="78" t="s">
        <v>2140</v>
      </c>
      <c r="AE125" s="78">
        <v>2039</v>
      </c>
      <c r="AF125" s="78">
        <v>862</v>
      </c>
      <c r="AG125" s="78">
        <v>1516</v>
      </c>
      <c r="AH125" s="78">
        <v>9026</v>
      </c>
      <c r="AI125" s="78"/>
      <c r="AJ125" s="78" t="s">
        <v>2420</v>
      </c>
      <c r="AK125" s="78" t="s">
        <v>2605</v>
      </c>
      <c r="AL125" s="78"/>
      <c r="AM125" s="78"/>
      <c r="AN125" s="80">
        <v>41753.538090277776</v>
      </c>
      <c r="AO125" s="83" t="s">
        <v>3012</v>
      </c>
      <c r="AP125" s="78" t="b">
        <v>0</v>
      </c>
      <c r="AQ125" s="78" t="b">
        <v>0</v>
      </c>
      <c r="AR125" s="78" t="b">
        <v>0</v>
      </c>
      <c r="AS125" s="78"/>
      <c r="AT125" s="78">
        <v>24</v>
      </c>
      <c r="AU125" s="83" t="s">
        <v>3148</v>
      </c>
      <c r="AV125" s="78" t="b">
        <v>0</v>
      </c>
      <c r="AW125" s="78" t="s">
        <v>3276</v>
      </c>
      <c r="AX125" s="83" t="s">
        <v>3399</v>
      </c>
      <c r="AY125" s="78" t="s">
        <v>66</v>
      </c>
      <c r="AZ125" s="78" t="str">
        <f>REPLACE(INDEX(GroupVertices[Group],MATCH(Vertices[[#This Row],[Vertex]],GroupVertices[Vertex],0)),1,1,"")</f>
        <v>4</v>
      </c>
      <c r="BA125" s="48"/>
      <c r="BB125" s="48"/>
      <c r="BC125" s="48"/>
      <c r="BD125" s="48"/>
      <c r="BE125" s="48"/>
      <c r="BF125" s="48"/>
      <c r="BG125" s="116" t="s">
        <v>4584</v>
      </c>
      <c r="BH125" s="116" t="s">
        <v>4584</v>
      </c>
      <c r="BI125" s="116" t="s">
        <v>4745</v>
      </c>
      <c r="BJ125" s="116" t="s">
        <v>4745</v>
      </c>
      <c r="BK125" s="116">
        <v>1</v>
      </c>
      <c r="BL125" s="120">
        <v>4.166666666666667</v>
      </c>
      <c r="BM125" s="116">
        <v>0</v>
      </c>
      <c r="BN125" s="120">
        <v>0</v>
      </c>
      <c r="BO125" s="116">
        <v>0</v>
      </c>
      <c r="BP125" s="120">
        <v>0</v>
      </c>
      <c r="BQ125" s="116">
        <v>23</v>
      </c>
      <c r="BR125" s="120">
        <v>95.83333333333333</v>
      </c>
      <c r="BS125" s="116">
        <v>24</v>
      </c>
      <c r="BT125" s="2"/>
      <c r="BU125" s="3"/>
      <c r="BV125" s="3"/>
      <c r="BW125" s="3"/>
      <c r="BX125" s="3"/>
    </row>
    <row r="126" spans="1:76" ht="15">
      <c r="A126" s="64" t="s">
        <v>399</v>
      </c>
      <c r="B126" s="65"/>
      <c r="C126" s="65" t="s">
        <v>64</v>
      </c>
      <c r="D126" s="66">
        <v>170.55449932571554</v>
      </c>
      <c r="E126" s="68"/>
      <c r="F126" s="100" t="s">
        <v>1264</v>
      </c>
      <c r="G126" s="65"/>
      <c r="H126" s="69" t="s">
        <v>399</v>
      </c>
      <c r="I126" s="70"/>
      <c r="J126" s="70"/>
      <c r="K126" s="69" t="s">
        <v>3683</v>
      </c>
      <c r="L126" s="73">
        <v>680.481993051487</v>
      </c>
      <c r="M126" s="74">
        <v>3299.185302734375</v>
      </c>
      <c r="N126" s="74">
        <v>4798.78955078125</v>
      </c>
      <c r="O126" s="75"/>
      <c r="P126" s="76"/>
      <c r="Q126" s="76"/>
      <c r="R126" s="86"/>
      <c r="S126" s="48">
        <v>5</v>
      </c>
      <c r="T126" s="48">
        <v>2</v>
      </c>
      <c r="U126" s="49">
        <v>702</v>
      </c>
      <c r="V126" s="49">
        <v>0.001773</v>
      </c>
      <c r="W126" s="49">
        <v>0.000421</v>
      </c>
      <c r="X126" s="49">
        <v>2.168237</v>
      </c>
      <c r="Y126" s="49">
        <v>0</v>
      </c>
      <c r="Z126" s="49">
        <v>0.25</v>
      </c>
      <c r="AA126" s="71">
        <v>126</v>
      </c>
      <c r="AB126" s="71"/>
      <c r="AC126" s="72"/>
      <c r="AD126" s="78" t="s">
        <v>2141</v>
      </c>
      <c r="AE126" s="78">
        <v>4022</v>
      </c>
      <c r="AF126" s="78">
        <v>9888</v>
      </c>
      <c r="AG126" s="78">
        <v>30009</v>
      </c>
      <c r="AH126" s="78">
        <v>12993</v>
      </c>
      <c r="AI126" s="78"/>
      <c r="AJ126" s="78" t="s">
        <v>2421</v>
      </c>
      <c r="AK126" s="78"/>
      <c r="AL126" s="83" t="s">
        <v>2803</v>
      </c>
      <c r="AM126" s="78"/>
      <c r="AN126" s="80">
        <v>39868.42375</v>
      </c>
      <c r="AO126" s="83" t="s">
        <v>3013</v>
      </c>
      <c r="AP126" s="78" t="b">
        <v>0</v>
      </c>
      <c r="AQ126" s="78" t="b">
        <v>0</v>
      </c>
      <c r="AR126" s="78" t="b">
        <v>1</v>
      </c>
      <c r="AS126" s="78"/>
      <c r="AT126" s="78">
        <v>487</v>
      </c>
      <c r="AU126" s="83" t="s">
        <v>3159</v>
      </c>
      <c r="AV126" s="78" t="b">
        <v>0</v>
      </c>
      <c r="AW126" s="78" t="s">
        <v>3276</v>
      </c>
      <c r="AX126" s="83" t="s">
        <v>3400</v>
      </c>
      <c r="AY126" s="78" t="s">
        <v>66</v>
      </c>
      <c r="AZ126" s="78" t="str">
        <f>REPLACE(INDEX(GroupVertices[Group],MATCH(Vertices[[#This Row],[Vertex]],GroupVertices[Vertex],0)),1,1,"")</f>
        <v>4</v>
      </c>
      <c r="BA126" s="48" t="s">
        <v>797</v>
      </c>
      <c r="BB126" s="48" t="s">
        <v>797</v>
      </c>
      <c r="BC126" s="48" t="s">
        <v>874</v>
      </c>
      <c r="BD126" s="48" t="s">
        <v>874</v>
      </c>
      <c r="BE126" s="48" t="s">
        <v>893</v>
      </c>
      <c r="BF126" s="48" t="s">
        <v>893</v>
      </c>
      <c r="BG126" s="116" t="s">
        <v>4585</v>
      </c>
      <c r="BH126" s="116" t="s">
        <v>4585</v>
      </c>
      <c r="BI126" s="116" t="s">
        <v>4746</v>
      </c>
      <c r="BJ126" s="116" t="s">
        <v>4746</v>
      </c>
      <c r="BK126" s="116">
        <v>1</v>
      </c>
      <c r="BL126" s="120">
        <v>1.5384615384615385</v>
      </c>
      <c r="BM126" s="116">
        <v>2</v>
      </c>
      <c r="BN126" s="120">
        <v>3.076923076923077</v>
      </c>
      <c r="BO126" s="116">
        <v>0</v>
      </c>
      <c r="BP126" s="120">
        <v>0</v>
      </c>
      <c r="BQ126" s="116">
        <v>62</v>
      </c>
      <c r="BR126" s="120">
        <v>95.38461538461539</v>
      </c>
      <c r="BS126" s="116">
        <v>65</v>
      </c>
      <c r="BT126" s="2"/>
      <c r="BU126" s="3"/>
      <c r="BV126" s="3"/>
      <c r="BW126" s="3"/>
      <c r="BX126" s="3"/>
    </row>
    <row r="127" spans="1:76" ht="15">
      <c r="A127" s="64" t="s">
        <v>300</v>
      </c>
      <c r="B127" s="65"/>
      <c r="C127" s="65" t="s">
        <v>64</v>
      </c>
      <c r="D127" s="66">
        <v>162.77618712271564</v>
      </c>
      <c r="E127" s="68"/>
      <c r="F127" s="100" t="s">
        <v>3209</v>
      </c>
      <c r="G127" s="65"/>
      <c r="H127" s="69" t="s">
        <v>300</v>
      </c>
      <c r="I127" s="70"/>
      <c r="J127" s="70"/>
      <c r="K127" s="69" t="s">
        <v>3684</v>
      </c>
      <c r="L127" s="73">
        <v>4.8716922680996415</v>
      </c>
      <c r="M127" s="74">
        <v>5784.02197265625</v>
      </c>
      <c r="N127" s="74">
        <v>6940.482421875</v>
      </c>
      <c r="O127" s="75"/>
      <c r="P127" s="76"/>
      <c r="Q127" s="76"/>
      <c r="R127" s="86"/>
      <c r="S127" s="48">
        <v>1</v>
      </c>
      <c r="T127" s="48">
        <v>1</v>
      </c>
      <c r="U127" s="49">
        <v>4</v>
      </c>
      <c r="V127" s="49">
        <v>0.25</v>
      </c>
      <c r="W127" s="49">
        <v>0</v>
      </c>
      <c r="X127" s="49">
        <v>1.298243</v>
      </c>
      <c r="Y127" s="49">
        <v>0</v>
      </c>
      <c r="Z127" s="49">
        <v>0</v>
      </c>
      <c r="AA127" s="71">
        <v>127</v>
      </c>
      <c r="AB127" s="71"/>
      <c r="AC127" s="72"/>
      <c r="AD127" s="78" t="s">
        <v>2142</v>
      </c>
      <c r="AE127" s="78">
        <v>662</v>
      </c>
      <c r="AF127" s="78">
        <v>899</v>
      </c>
      <c r="AG127" s="78">
        <v>509</v>
      </c>
      <c r="AH127" s="78">
        <v>189</v>
      </c>
      <c r="AI127" s="78"/>
      <c r="AJ127" s="78" t="s">
        <v>2422</v>
      </c>
      <c r="AK127" s="78" t="s">
        <v>2567</v>
      </c>
      <c r="AL127" s="83" t="s">
        <v>2804</v>
      </c>
      <c r="AM127" s="78"/>
      <c r="AN127" s="80">
        <v>41379.63700231481</v>
      </c>
      <c r="AO127" s="83" t="s">
        <v>3014</v>
      </c>
      <c r="AP127" s="78" t="b">
        <v>0</v>
      </c>
      <c r="AQ127" s="78" t="b">
        <v>0</v>
      </c>
      <c r="AR127" s="78" t="b">
        <v>1</v>
      </c>
      <c r="AS127" s="78"/>
      <c r="AT127" s="78">
        <v>30</v>
      </c>
      <c r="AU127" s="83" t="s">
        <v>3148</v>
      </c>
      <c r="AV127" s="78" t="b">
        <v>0</v>
      </c>
      <c r="AW127" s="78" t="s">
        <v>3276</v>
      </c>
      <c r="AX127" s="83" t="s">
        <v>3401</v>
      </c>
      <c r="AY127" s="78" t="s">
        <v>66</v>
      </c>
      <c r="AZ127" s="78" t="str">
        <f>REPLACE(INDEX(GroupVertices[Group],MATCH(Vertices[[#This Row],[Vertex]],GroupVertices[Vertex],0)),1,1,"")</f>
        <v>19</v>
      </c>
      <c r="BA127" s="48"/>
      <c r="BB127" s="48"/>
      <c r="BC127" s="48"/>
      <c r="BD127" s="48"/>
      <c r="BE127" s="48" t="s">
        <v>925</v>
      </c>
      <c r="BF127" s="48" t="s">
        <v>925</v>
      </c>
      <c r="BG127" s="116" t="s">
        <v>4586</v>
      </c>
      <c r="BH127" s="116" t="s">
        <v>4586</v>
      </c>
      <c r="BI127" s="116" t="s">
        <v>4747</v>
      </c>
      <c r="BJ127" s="116" t="s">
        <v>4747</v>
      </c>
      <c r="BK127" s="116">
        <v>2</v>
      </c>
      <c r="BL127" s="120">
        <v>5.714285714285714</v>
      </c>
      <c r="BM127" s="116">
        <v>0</v>
      </c>
      <c r="BN127" s="120">
        <v>0</v>
      </c>
      <c r="BO127" s="116">
        <v>0</v>
      </c>
      <c r="BP127" s="120">
        <v>0</v>
      </c>
      <c r="BQ127" s="116">
        <v>33</v>
      </c>
      <c r="BR127" s="120">
        <v>94.28571428571429</v>
      </c>
      <c r="BS127" s="116">
        <v>35</v>
      </c>
      <c r="BT127" s="2"/>
      <c r="BU127" s="3"/>
      <c r="BV127" s="3"/>
      <c r="BW127" s="3"/>
      <c r="BX127" s="3"/>
    </row>
    <row r="128" spans="1:76" ht="15">
      <c r="A128" s="64" t="s">
        <v>301</v>
      </c>
      <c r="B128" s="65"/>
      <c r="C128" s="65" t="s">
        <v>64</v>
      </c>
      <c r="D128" s="66">
        <v>163.9417657785662</v>
      </c>
      <c r="E128" s="68"/>
      <c r="F128" s="100" t="s">
        <v>3210</v>
      </c>
      <c r="G128" s="65"/>
      <c r="H128" s="69" t="s">
        <v>301</v>
      </c>
      <c r="I128" s="70"/>
      <c r="J128" s="70"/>
      <c r="K128" s="69" t="s">
        <v>3685</v>
      </c>
      <c r="L128" s="73">
        <v>1</v>
      </c>
      <c r="M128" s="74">
        <v>3377.830078125</v>
      </c>
      <c r="N128" s="74">
        <v>6491.115234375</v>
      </c>
      <c r="O128" s="75"/>
      <c r="P128" s="76"/>
      <c r="Q128" s="76"/>
      <c r="R128" s="86"/>
      <c r="S128" s="48">
        <v>1</v>
      </c>
      <c r="T128" s="48">
        <v>1</v>
      </c>
      <c r="U128" s="49">
        <v>0</v>
      </c>
      <c r="V128" s="49">
        <v>0</v>
      </c>
      <c r="W128" s="49">
        <v>0</v>
      </c>
      <c r="X128" s="49">
        <v>0.999998</v>
      </c>
      <c r="Y128" s="49">
        <v>0</v>
      </c>
      <c r="Z128" s="49" t="s">
        <v>3948</v>
      </c>
      <c r="AA128" s="71">
        <v>128</v>
      </c>
      <c r="AB128" s="71"/>
      <c r="AC128" s="72"/>
      <c r="AD128" s="78" t="s">
        <v>2143</v>
      </c>
      <c r="AE128" s="78">
        <v>1141</v>
      </c>
      <c r="AF128" s="78">
        <v>2246</v>
      </c>
      <c r="AG128" s="78">
        <v>5459</v>
      </c>
      <c r="AH128" s="78">
        <v>1063</v>
      </c>
      <c r="AI128" s="78"/>
      <c r="AJ128" s="78" t="s">
        <v>2423</v>
      </c>
      <c r="AK128" s="78" t="s">
        <v>2607</v>
      </c>
      <c r="AL128" s="83" t="s">
        <v>2805</v>
      </c>
      <c r="AM128" s="78"/>
      <c r="AN128" s="80">
        <v>40800.37599537037</v>
      </c>
      <c r="AO128" s="83" t="s">
        <v>3015</v>
      </c>
      <c r="AP128" s="78" t="b">
        <v>0</v>
      </c>
      <c r="AQ128" s="78" t="b">
        <v>0</v>
      </c>
      <c r="AR128" s="78" t="b">
        <v>1</v>
      </c>
      <c r="AS128" s="78"/>
      <c r="AT128" s="78">
        <v>54</v>
      </c>
      <c r="AU128" s="83" t="s">
        <v>3150</v>
      </c>
      <c r="AV128" s="78" t="b">
        <v>0</v>
      </c>
      <c r="AW128" s="78" t="s">
        <v>3276</v>
      </c>
      <c r="AX128" s="83" t="s">
        <v>3402</v>
      </c>
      <c r="AY128" s="78" t="s">
        <v>66</v>
      </c>
      <c r="AZ128" s="78" t="str">
        <f>REPLACE(INDEX(GroupVertices[Group],MATCH(Vertices[[#This Row],[Vertex]],GroupVertices[Vertex],0)),1,1,"")</f>
        <v>3</v>
      </c>
      <c r="BA128" s="48" t="s">
        <v>753</v>
      </c>
      <c r="BB128" s="48" t="s">
        <v>753</v>
      </c>
      <c r="BC128" s="48" t="s">
        <v>845</v>
      </c>
      <c r="BD128" s="48" t="s">
        <v>845</v>
      </c>
      <c r="BE128" s="48" t="s">
        <v>928</v>
      </c>
      <c r="BF128" s="48" t="s">
        <v>928</v>
      </c>
      <c r="BG128" s="116" t="s">
        <v>4587</v>
      </c>
      <c r="BH128" s="116" t="s">
        <v>4587</v>
      </c>
      <c r="BI128" s="116" t="s">
        <v>4748</v>
      </c>
      <c r="BJ128" s="116" t="s">
        <v>4748</v>
      </c>
      <c r="BK128" s="116">
        <v>1</v>
      </c>
      <c r="BL128" s="120">
        <v>2.5</v>
      </c>
      <c r="BM128" s="116">
        <v>1</v>
      </c>
      <c r="BN128" s="120">
        <v>2.5</v>
      </c>
      <c r="BO128" s="116">
        <v>0</v>
      </c>
      <c r="BP128" s="120">
        <v>0</v>
      </c>
      <c r="BQ128" s="116">
        <v>38</v>
      </c>
      <c r="BR128" s="120">
        <v>95</v>
      </c>
      <c r="BS128" s="116">
        <v>40</v>
      </c>
      <c r="BT128" s="2"/>
      <c r="BU128" s="3"/>
      <c r="BV128" s="3"/>
      <c r="BW128" s="3"/>
      <c r="BX128" s="3"/>
    </row>
    <row r="129" spans="1:76" ht="15">
      <c r="A129" s="64" t="s">
        <v>302</v>
      </c>
      <c r="B129" s="65"/>
      <c r="C129" s="65" t="s">
        <v>64</v>
      </c>
      <c r="D129" s="66">
        <v>162.96136442958425</v>
      </c>
      <c r="E129" s="68"/>
      <c r="F129" s="100" t="s">
        <v>1183</v>
      </c>
      <c r="G129" s="65"/>
      <c r="H129" s="69" t="s">
        <v>302</v>
      </c>
      <c r="I129" s="70"/>
      <c r="J129" s="70"/>
      <c r="K129" s="69" t="s">
        <v>3686</v>
      </c>
      <c r="L129" s="73">
        <v>1</v>
      </c>
      <c r="M129" s="74">
        <v>6112.1240234375</v>
      </c>
      <c r="N129" s="74">
        <v>7552.18603515625</v>
      </c>
      <c r="O129" s="75"/>
      <c r="P129" s="76"/>
      <c r="Q129" s="76"/>
      <c r="R129" s="86"/>
      <c r="S129" s="48">
        <v>0</v>
      </c>
      <c r="T129" s="48">
        <v>1</v>
      </c>
      <c r="U129" s="49">
        <v>0</v>
      </c>
      <c r="V129" s="49">
        <v>0.166667</v>
      </c>
      <c r="W129" s="49">
        <v>0</v>
      </c>
      <c r="X129" s="49">
        <v>0.701753</v>
      </c>
      <c r="Y129" s="49">
        <v>0</v>
      </c>
      <c r="Z129" s="49">
        <v>0</v>
      </c>
      <c r="AA129" s="71">
        <v>129</v>
      </c>
      <c r="AB129" s="71"/>
      <c r="AC129" s="72"/>
      <c r="AD129" s="78" t="s">
        <v>2144</v>
      </c>
      <c r="AE129" s="78">
        <v>655</v>
      </c>
      <c r="AF129" s="78">
        <v>1113</v>
      </c>
      <c r="AG129" s="78">
        <v>7568</v>
      </c>
      <c r="AH129" s="78">
        <v>9573</v>
      </c>
      <c r="AI129" s="78"/>
      <c r="AJ129" s="78" t="s">
        <v>2424</v>
      </c>
      <c r="AK129" s="78" t="s">
        <v>2642</v>
      </c>
      <c r="AL129" s="83" t="s">
        <v>2806</v>
      </c>
      <c r="AM129" s="78"/>
      <c r="AN129" s="80">
        <v>40573.26159722222</v>
      </c>
      <c r="AO129" s="83" t="s">
        <v>3016</v>
      </c>
      <c r="AP129" s="78" t="b">
        <v>1</v>
      </c>
      <c r="AQ129" s="78" t="b">
        <v>0</v>
      </c>
      <c r="AR129" s="78" t="b">
        <v>1</v>
      </c>
      <c r="AS129" s="78"/>
      <c r="AT129" s="78">
        <v>52</v>
      </c>
      <c r="AU129" s="83" t="s">
        <v>3148</v>
      </c>
      <c r="AV129" s="78" t="b">
        <v>0</v>
      </c>
      <c r="AW129" s="78" t="s">
        <v>3276</v>
      </c>
      <c r="AX129" s="83" t="s">
        <v>3403</v>
      </c>
      <c r="AY129" s="78" t="s">
        <v>66</v>
      </c>
      <c r="AZ129" s="78" t="str">
        <f>REPLACE(INDEX(GroupVertices[Group],MATCH(Vertices[[#This Row],[Vertex]],GroupVertices[Vertex],0)),1,1,"")</f>
        <v>19</v>
      </c>
      <c r="BA129" s="48"/>
      <c r="BB129" s="48"/>
      <c r="BC129" s="48"/>
      <c r="BD129" s="48"/>
      <c r="BE129" s="48"/>
      <c r="BF129" s="48"/>
      <c r="BG129" s="116" t="s">
        <v>4588</v>
      </c>
      <c r="BH129" s="116" t="s">
        <v>4588</v>
      </c>
      <c r="BI129" s="116" t="s">
        <v>4749</v>
      </c>
      <c r="BJ129" s="116" t="s">
        <v>4749</v>
      </c>
      <c r="BK129" s="116">
        <v>1</v>
      </c>
      <c r="BL129" s="120">
        <v>5</v>
      </c>
      <c r="BM129" s="116">
        <v>0</v>
      </c>
      <c r="BN129" s="120">
        <v>0</v>
      </c>
      <c r="BO129" s="116">
        <v>0</v>
      </c>
      <c r="BP129" s="120">
        <v>0</v>
      </c>
      <c r="BQ129" s="116">
        <v>19</v>
      </c>
      <c r="BR129" s="120">
        <v>95</v>
      </c>
      <c r="BS129" s="116">
        <v>20</v>
      </c>
      <c r="BT129" s="2"/>
      <c r="BU129" s="3"/>
      <c r="BV129" s="3"/>
      <c r="BW129" s="3"/>
      <c r="BX129" s="3"/>
    </row>
    <row r="130" spans="1:76" ht="15">
      <c r="A130" s="64" t="s">
        <v>303</v>
      </c>
      <c r="B130" s="65"/>
      <c r="C130" s="65" t="s">
        <v>64</v>
      </c>
      <c r="D130" s="66">
        <v>162.925021219825</v>
      </c>
      <c r="E130" s="68"/>
      <c r="F130" s="100" t="s">
        <v>1184</v>
      </c>
      <c r="G130" s="65"/>
      <c r="H130" s="69" t="s">
        <v>303</v>
      </c>
      <c r="I130" s="70"/>
      <c r="J130" s="70"/>
      <c r="K130" s="69" t="s">
        <v>3687</v>
      </c>
      <c r="L130" s="73">
        <v>1</v>
      </c>
      <c r="M130" s="74">
        <v>3170.8427734375</v>
      </c>
      <c r="N130" s="74">
        <v>5453.236328125</v>
      </c>
      <c r="O130" s="75"/>
      <c r="P130" s="76"/>
      <c r="Q130" s="76"/>
      <c r="R130" s="86"/>
      <c r="S130" s="48">
        <v>0</v>
      </c>
      <c r="T130" s="48">
        <v>1</v>
      </c>
      <c r="U130" s="49">
        <v>0</v>
      </c>
      <c r="V130" s="49">
        <v>0.001466</v>
      </c>
      <c r="W130" s="49">
        <v>5.8E-05</v>
      </c>
      <c r="X130" s="49">
        <v>0.5186</v>
      </c>
      <c r="Y130" s="49">
        <v>0</v>
      </c>
      <c r="Z130" s="49">
        <v>0</v>
      </c>
      <c r="AA130" s="71">
        <v>130</v>
      </c>
      <c r="AB130" s="71"/>
      <c r="AC130" s="72"/>
      <c r="AD130" s="78" t="s">
        <v>2145</v>
      </c>
      <c r="AE130" s="78">
        <v>197</v>
      </c>
      <c r="AF130" s="78">
        <v>1071</v>
      </c>
      <c r="AG130" s="78">
        <v>1187</v>
      </c>
      <c r="AH130" s="78">
        <v>356</v>
      </c>
      <c r="AI130" s="78"/>
      <c r="AJ130" s="78" t="s">
        <v>2425</v>
      </c>
      <c r="AK130" s="78"/>
      <c r="AL130" s="83" t="s">
        <v>2807</v>
      </c>
      <c r="AM130" s="78"/>
      <c r="AN130" s="80">
        <v>41696.42637731481</v>
      </c>
      <c r="AO130" s="83" t="s">
        <v>3017</v>
      </c>
      <c r="AP130" s="78" t="b">
        <v>1</v>
      </c>
      <c r="AQ130" s="78" t="b">
        <v>0</v>
      </c>
      <c r="AR130" s="78" t="b">
        <v>1</v>
      </c>
      <c r="AS130" s="78"/>
      <c r="AT130" s="78">
        <v>19</v>
      </c>
      <c r="AU130" s="83" t="s">
        <v>3148</v>
      </c>
      <c r="AV130" s="78" t="b">
        <v>0</v>
      </c>
      <c r="AW130" s="78" t="s">
        <v>3276</v>
      </c>
      <c r="AX130" s="83" t="s">
        <v>3404</v>
      </c>
      <c r="AY130" s="78" t="s">
        <v>66</v>
      </c>
      <c r="AZ130" s="78" t="str">
        <f>REPLACE(INDEX(GroupVertices[Group],MATCH(Vertices[[#This Row],[Vertex]],GroupVertices[Vertex],0)),1,1,"")</f>
        <v>4</v>
      </c>
      <c r="BA130" s="48"/>
      <c r="BB130" s="48"/>
      <c r="BC130" s="48"/>
      <c r="BD130" s="48"/>
      <c r="BE130" s="48"/>
      <c r="BF130" s="48"/>
      <c r="BG130" s="116" t="s">
        <v>4584</v>
      </c>
      <c r="BH130" s="116" t="s">
        <v>4584</v>
      </c>
      <c r="BI130" s="116" t="s">
        <v>4745</v>
      </c>
      <c r="BJ130" s="116" t="s">
        <v>4745</v>
      </c>
      <c r="BK130" s="116">
        <v>1</v>
      </c>
      <c r="BL130" s="120">
        <v>4.166666666666667</v>
      </c>
      <c r="BM130" s="116">
        <v>0</v>
      </c>
      <c r="BN130" s="120">
        <v>0</v>
      </c>
      <c r="BO130" s="116">
        <v>0</v>
      </c>
      <c r="BP130" s="120">
        <v>0</v>
      </c>
      <c r="BQ130" s="116">
        <v>23</v>
      </c>
      <c r="BR130" s="120">
        <v>95.83333333333333</v>
      </c>
      <c r="BS130" s="116">
        <v>24</v>
      </c>
      <c r="BT130" s="2"/>
      <c r="BU130" s="3"/>
      <c r="BV130" s="3"/>
      <c r="BW130" s="3"/>
      <c r="BX130" s="3"/>
    </row>
    <row r="131" spans="1:76" ht="15">
      <c r="A131" s="64" t="s">
        <v>304</v>
      </c>
      <c r="B131" s="65"/>
      <c r="C131" s="65" t="s">
        <v>64</v>
      </c>
      <c r="D131" s="66">
        <v>162.0199022339158</v>
      </c>
      <c r="E131" s="68"/>
      <c r="F131" s="100" t="s">
        <v>1185</v>
      </c>
      <c r="G131" s="65"/>
      <c r="H131" s="69" t="s">
        <v>304</v>
      </c>
      <c r="I131" s="70"/>
      <c r="J131" s="70"/>
      <c r="K131" s="69" t="s">
        <v>3688</v>
      </c>
      <c r="L131" s="73">
        <v>1</v>
      </c>
      <c r="M131" s="74">
        <v>3747.29638671875</v>
      </c>
      <c r="N131" s="74">
        <v>4747.20458984375</v>
      </c>
      <c r="O131" s="75"/>
      <c r="P131" s="76"/>
      <c r="Q131" s="76"/>
      <c r="R131" s="86"/>
      <c r="S131" s="48">
        <v>1</v>
      </c>
      <c r="T131" s="48">
        <v>2</v>
      </c>
      <c r="U131" s="49">
        <v>0</v>
      </c>
      <c r="V131" s="49">
        <v>0.001754</v>
      </c>
      <c r="W131" s="49">
        <v>0.000394</v>
      </c>
      <c r="X131" s="49">
        <v>0.829925</v>
      </c>
      <c r="Y131" s="49">
        <v>0</v>
      </c>
      <c r="Z131" s="49">
        <v>0</v>
      </c>
      <c r="AA131" s="71">
        <v>131</v>
      </c>
      <c r="AB131" s="71"/>
      <c r="AC131" s="72"/>
      <c r="AD131" s="78" t="s">
        <v>2146</v>
      </c>
      <c r="AE131" s="78">
        <v>88</v>
      </c>
      <c r="AF131" s="78">
        <v>25</v>
      </c>
      <c r="AG131" s="78">
        <v>17</v>
      </c>
      <c r="AH131" s="78">
        <v>1</v>
      </c>
      <c r="AI131" s="78"/>
      <c r="AJ131" s="78" t="s">
        <v>2426</v>
      </c>
      <c r="AK131" s="78" t="s">
        <v>2605</v>
      </c>
      <c r="AL131" s="78"/>
      <c r="AM131" s="78"/>
      <c r="AN131" s="80">
        <v>42628.614756944444</v>
      </c>
      <c r="AO131" s="83" t="s">
        <v>3018</v>
      </c>
      <c r="AP131" s="78" t="b">
        <v>0</v>
      </c>
      <c r="AQ131" s="78" t="b">
        <v>0</v>
      </c>
      <c r="AR131" s="78" t="b">
        <v>0</v>
      </c>
      <c r="AS131" s="78"/>
      <c r="AT131" s="78">
        <v>0</v>
      </c>
      <c r="AU131" s="83" t="s">
        <v>3148</v>
      </c>
      <c r="AV131" s="78" t="b">
        <v>0</v>
      </c>
      <c r="AW131" s="78" t="s">
        <v>3276</v>
      </c>
      <c r="AX131" s="83" t="s">
        <v>3405</v>
      </c>
      <c r="AY131" s="78" t="s">
        <v>66</v>
      </c>
      <c r="AZ131" s="78" t="str">
        <f>REPLACE(INDEX(GroupVertices[Group],MATCH(Vertices[[#This Row],[Vertex]],GroupVertices[Vertex],0)),1,1,"")</f>
        <v>4</v>
      </c>
      <c r="BA131" s="48" t="s">
        <v>754</v>
      </c>
      <c r="BB131" s="48" t="s">
        <v>754</v>
      </c>
      <c r="BC131" s="48" t="s">
        <v>841</v>
      </c>
      <c r="BD131" s="48" t="s">
        <v>841</v>
      </c>
      <c r="BE131" s="48" t="s">
        <v>893</v>
      </c>
      <c r="BF131" s="48" t="s">
        <v>893</v>
      </c>
      <c r="BG131" s="116" t="s">
        <v>4589</v>
      </c>
      <c r="BH131" s="116" t="s">
        <v>4589</v>
      </c>
      <c r="BI131" s="116" t="s">
        <v>4746</v>
      </c>
      <c r="BJ131" s="116" t="s">
        <v>4746</v>
      </c>
      <c r="BK131" s="116">
        <v>1</v>
      </c>
      <c r="BL131" s="120">
        <v>2.7027027027027026</v>
      </c>
      <c r="BM131" s="116">
        <v>2</v>
      </c>
      <c r="BN131" s="120">
        <v>5.405405405405405</v>
      </c>
      <c r="BO131" s="116">
        <v>0</v>
      </c>
      <c r="BP131" s="120">
        <v>0</v>
      </c>
      <c r="BQ131" s="116">
        <v>34</v>
      </c>
      <c r="BR131" s="120">
        <v>91.89189189189189</v>
      </c>
      <c r="BS131" s="116">
        <v>37</v>
      </c>
      <c r="BT131" s="2"/>
      <c r="BU131" s="3"/>
      <c r="BV131" s="3"/>
      <c r="BW131" s="3"/>
      <c r="BX131" s="3"/>
    </row>
    <row r="132" spans="1:76" ht="15">
      <c r="A132" s="64" t="s">
        <v>305</v>
      </c>
      <c r="B132" s="65"/>
      <c r="C132" s="65" t="s">
        <v>64</v>
      </c>
      <c r="D132" s="66">
        <v>163.10587195410324</v>
      </c>
      <c r="E132" s="68"/>
      <c r="F132" s="100" t="s">
        <v>1186</v>
      </c>
      <c r="G132" s="65"/>
      <c r="H132" s="69" t="s">
        <v>305</v>
      </c>
      <c r="I132" s="70"/>
      <c r="J132" s="70"/>
      <c r="K132" s="69" t="s">
        <v>3689</v>
      </c>
      <c r="L132" s="73">
        <v>1</v>
      </c>
      <c r="M132" s="74">
        <v>3512.41259765625</v>
      </c>
      <c r="N132" s="74">
        <v>2282.124755859375</v>
      </c>
      <c r="O132" s="75"/>
      <c r="P132" s="76"/>
      <c r="Q132" s="76"/>
      <c r="R132" s="86"/>
      <c r="S132" s="48">
        <v>0</v>
      </c>
      <c r="T132" s="48">
        <v>2</v>
      </c>
      <c r="U132" s="49">
        <v>0</v>
      </c>
      <c r="V132" s="49">
        <v>0.045455</v>
      </c>
      <c r="W132" s="49">
        <v>0</v>
      </c>
      <c r="X132" s="49">
        <v>0.560388</v>
      </c>
      <c r="Y132" s="49">
        <v>0.5</v>
      </c>
      <c r="Z132" s="49">
        <v>0</v>
      </c>
      <c r="AA132" s="71">
        <v>132</v>
      </c>
      <c r="AB132" s="71"/>
      <c r="AC132" s="72"/>
      <c r="AD132" s="78" t="s">
        <v>2147</v>
      </c>
      <c r="AE132" s="78">
        <v>1393</v>
      </c>
      <c r="AF132" s="78">
        <v>1280</v>
      </c>
      <c r="AG132" s="78">
        <v>2588</v>
      </c>
      <c r="AH132" s="78">
        <v>1705</v>
      </c>
      <c r="AI132" s="78"/>
      <c r="AJ132" s="78" t="s">
        <v>2427</v>
      </c>
      <c r="AK132" s="78"/>
      <c r="AL132" s="83" t="s">
        <v>2808</v>
      </c>
      <c r="AM132" s="78"/>
      <c r="AN132" s="80">
        <v>40663.992800925924</v>
      </c>
      <c r="AO132" s="83" t="s">
        <v>3019</v>
      </c>
      <c r="AP132" s="78" t="b">
        <v>0</v>
      </c>
      <c r="AQ132" s="78" t="b">
        <v>0</v>
      </c>
      <c r="AR132" s="78" t="b">
        <v>1</v>
      </c>
      <c r="AS132" s="78"/>
      <c r="AT132" s="78">
        <v>21</v>
      </c>
      <c r="AU132" s="83" t="s">
        <v>3160</v>
      </c>
      <c r="AV132" s="78" t="b">
        <v>0</v>
      </c>
      <c r="AW132" s="78" t="s">
        <v>3276</v>
      </c>
      <c r="AX132" s="83" t="s">
        <v>3406</v>
      </c>
      <c r="AY132" s="78" t="s">
        <v>66</v>
      </c>
      <c r="AZ132" s="78" t="str">
        <f>REPLACE(INDEX(GroupVertices[Group],MATCH(Vertices[[#This Row],[Vertex]],GroupVertices[Vertex],0)),1,1,"")</f>
        <v>5</v>
      </c>
      <c r="BA132" s="48"/>
      <c r="BB132" s="48"/>
      <c r="BC132" s="48"/>
      <c r="BD132" s="48"/>
      <c r="BE132" s="48"/>
      <c r="BF132" s="48"/>
      <c r="BG132" s="116" t="s">
        <v>4590</v>
      </c>
      <c r="BH132" s="116" t="s">
        <v>4590</v>
      </c>
      <c r="BI132" s="116" t="s">
        <v>4750</v>
      </c>
      <c r="BJ132" s="116" t="s">
        <v>4750</v>
      </c>
      <c r="BK132" s="116">
        <v>0</v>
      </c>
      <c r="BL132" s="120">
        <v>0</v>
      </c>
      <c r="BM132" s="116">
        <v>0</v>
      </c>
      <c r="BN132" s="120">
        <v>0</v>
      </c>
      <c r="BO132" s="116">
        <v>0</v>
      </c>
      <c r="BP132" s="120">
        <v>0</v>
      </c>
      <c r="BQ132" s="116">
        <v>19</v>
      </c>
      <c r="BR132" s="120">
        <v>100</v>
      </c>
      <c r="BS132" s="116">
        <v>19</v>
      </c>
      <c r="BT132" s="2"/>
      <c r="BU132" s="3"/>
      <c r="BV132" s="3"/>
      <c r="BW132" s="3"/>
      <c r="BX132" s="3"/>
    </row>
    <row r="133" spans="1:76" ht="15">
      <c r="A133" s="64" t="s">
        <v>445</v>
      </c>
      <c r="B133" s="65"/>
      <c r="C133" s="65" t="s">
        <v>64</v>
      </c>
      <c r="D133" s="66">
        <v>165.2691582492973</v>
      </c>
      <c r="E133" s="68"/>
      <c r="F133" s="100" t="s">
        <v>3211</v>
      </c>
      <c r="G133" s="65"/>
      <c r="H133" s="69" t="s">
        <v>445</v>
      </c>
      <c r="I133" s="70"/>
      <c r="J133" s="70"/>
      <c r="K133" s="69" t="s">
        <v>3690</v>
      </c>
      <c r="L133" s="73">
        <v>1.9679230670249104</v>
      </c>
      <c r="M133" s="74">
        <v>3133.0224609375</v>
      </c>
      <c r="N133" s="74">
        <v>1962.685791015625</v>
      </c>
      <c r="O133" s="75"/>
      <c r="P133" s="76"/>
      <c r="Q133" s="76"/>
      <c r="R133" s="86"/>
      <c r="S133" s="48">
        <v>3</v>
      </c>
      <c r="T133" s="48">
        <v>0</v>
      </c>
      <c r="U133" s="49">
        <v>1</v>
      </c>
      <c r="V133" s="49">
        <v>0.047619</v>
      </c>
      <c r="W133" s="49">
        <v>0</v>
      </c>
      <c r="X133" s="49">
        <v>0.807832</v>
      </c>
      <c r="Y133" s="49">
        <v>0.3333333333333333</v>
      </c>
      <c r="Z133" s="49">
        <v>0</v>
      </c>
      <c r="AA133" s="71">
        <v>133</v>
      </c>
      <c r="AB133" s="71"/>
      <c r="AC133" s="72"/>
      <c r="AD133" s="78" t="s">
        <v>2148</v>
      </c>
      <c r="AE133" s="78">
        <v>435</v>
      </c>
      <c r="AF133" s="78">
        <v>3780</v>
      </c>
      <c r="AG133" s="78">
        <v>1314</v>
      </c>
      <c r="AH133" s="78">
        <v>364</v>
      </c>
      <c r="AI133" s="78"/>
      <c r="AJ133" s="78" t="s">
        <v>2428</v>
      </c>
      <c r="AK133" s="78"/>
      <c r="AL133" s="83" t="s">
        <v>2809</v>
      </c>
      <c r="AM133" s="78"/>
      <c r="AN133" s="80">
        <v>40290.767372685186</v>
      </c>
      <c r="AO133" s="83" t="s">
        <v>3020</v>
      </c>
      <c r="AP133" s="78" t="b">
        <v>0</v>
      </c>
      <c r="AQ133" s="78" t="b">
        <v>0</v>
      </c>
      <c r="AR133" s="78" t="b">
        <v>0</v>
      </c>
      <c r="AS133" s="78"/>
      <c r="AT133" s="78">
        <v>107</v>
      </c>
      <c r="AU133" s="83" t="s">
        <v>3148</v>
      </c>
      <c r="AV133" s="78" t="b">
        <v>0</v>
      </c>
      <c r="AW133" s="78" t="s">
        <v>3276</v>
      </c>
      <c r="AX133" s="83" t="s">
        <v>3407</v>
      </c>
      <c r="AY133" s="78" t="s">
        <v>65</v>
      </c>
      <c r="AZ133" s="78" t="str">
        <f>REPLACE(INDEX(GroupVertices[Group],MATCH(Vertices[[#This Row],[Vertex]],GroupVertices[Vertex],0)),1,1,"")</f>
        <v>5</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373</v>
      </c>
      <c r="B134" s="65"/>
      <c r="C134" s="65" t="s">
        <v>64</v>
      </c>
      <c r="D134" s="66">
        <v>171.8983327722901</v>
      </c>
      <c r="E134" s="68"/>
      <c r="F134" s="100" t="s">
        <v>1242</v>
      </c>
      <c r="G134" s="65"/>
      <c r="H134" s="69" t="s">
        <v>373</v>
      </c>
      <c r="I134" s="70"/>
      <c r="J134" s="70"/>
      <c r="K134" s="69" t="s">
        <v>3691</v>
      </c>
      <c r="L134" s="73">
        <v>67.78669162471881</v>
      </c>
      <c r="M134" s="74">
        <v>3680.56298828125</v>
      </c>
      <c r="N134" s="74">
        <v>1362.177734375</v>
      </c>
      <c r="O134" s="75"/>
      <c r="P134" s="76"/>
      <c r="Q134" s="76"/>
      <c r="R134" s="86"/>
      <c r="S134" s="48">
        <v>11</v>
      </c>
      <c r="T134" s="48">
        <v>3</v>
      </c>
      <c r="U134" s="49">
        <v>69</v>
      </c>
      <c r="V134" s="49">
        <v>0.083333</v>
      </c>
      <c r="W134" s="49">
        <v>0</v>
      </c>
      <c r="X134" s="49">
        <v>2.562387</v>
      </c>
      <c r="Y134" s="49">
        <v>0.13636363636363635</v>
      </c>
      <c r="Z134" s="49">
        <v>0.16666666666666666</v>
      </c>
      <c r="AA134" s="71">
        <v>134</v>
      </c>
      <c r="AB134" s="71"/>
      <c r="AC134" s="72"/>
      <c r="AD134" s="78" t="s">
        <v>2149</v>
      </c>
      <c r="AE134" s="78">
        <v>312</v>
      </c>
      <c r="AF134" s="78">
        <v>11441</v>
      </c>
      <c r="AG134" s="78">
        <v>7373</v>
      </c>
      <c r="AH134" s="78">
        <v>25561</v>
      </c>
      <c r="AI134" s="78"/>
      <c r="AJ134" s="78" t="s">
        <v>2429</v>
      </c>
      <c r="AK134" s="78" t="s">
        <v>2616</v>
      </c>
      <c r="AL134" s="78"/>
      <c r="AM134" s="78"/>
      <c r="AN134" s="80">
        <v>41400.893912037034</v>
      </c>
      <c r="AO134" s="83" t="s">
        <v>3021</v>
      </c>
      <c r="AP134" s="78" t="b">
        <v>0</v>
      </c>
      <c r="AQ134" s="78" t="b">
        <v>0</v>
      </c>
      <c r="AR134" s="78" t="b">
        <v>1</v>
      </c>
      <c r="AS134" s="78"/>
      <c r="AT134" s="78">
        <v>189</v>
      </c>
      <c r="AU134" s="83" t="s">
        <v>3148</v>
      </c>
      <c r="AV134" s="78" t="b">
        <v>1</v>
      </c>
      <c r="AW134" s="78" t="s">
        <v>3276</v>
      </c>
      <c r="AX134" s="83" t="s">
        <v>3408</v>
      </c>
      <c r="AY134" s="78" t="s">
        <v>66</v>
      </c>
      <c r="AZ134" s="78" t="str">
        <f>REPLACE(INDEX(GroupVertices[Group],MATCH(Vertices[[#This Row],[Vertex]],GroupVertices[Vertex],0)),1,1,"")</f>
        <v>5</v>
      </c>
      <c r="BA134" s="48" t="s">
        <v>3980</v>
      </c>
      <c r="BB134" s="48" t="s">
        <v>3980</v>
      </c>
      <c r="BC134" s="48" t="s">
        <v>4003</v>
      </c>
      <c r="BD134" s="48" t="s">
        <v>4003</v>
      </c>
      <c r="BE134" s="48" t="s">
        <v>4067</v>
      </c>
      <c r="BF134" s="48" t="s">
        <v>4516</v>
      </c>
      <c r="BG134" s="116" t="s">
        <v>4591</v>
      </c>
      <c r="BH134" s="116" t="s">
        <v>4667</v>
      </c>
      <c r="BI134" s="116" t="s">
        <v>4308</v>
      </c>
      <c r="BJ134" s="116" t="s">
        <v>4308</v>
      </c>
      <c r="BK134" s="116">
        <v>0</v>
      </c>
      <c r="BL134" s="120">
        <v>0</v>
      </c>
      <c r="BM134" s="116">
        <v>2</v>
      </c>
      <c r="BN134" s="120">
        <v>3.1746031746031744</v>
      </c>
      <c r="BO134" s="116">
        <v>0</v>
      </c>
      <c r="BP134" s="120">
        <v>0</v>
      </c>
      <c r="BQ134" s="116">
        <v>61</v>
      </c>
      <c r="BR134" s="120">
        <v>96.82539682539682</v>
      </c>
      <c r="BS134" s="116">
        <v>63</v>
      </c>
      <c r="BT134" s="2"/>
      <c r="BU134" s="3"/>
      <c r="BV134" s="3"/>
      <c r="BW134" s="3"/>
      <c r="BX134" s="3"/>
    </row>
    <row r="135" spans="1:76" ht="15">
      <c r="A135" s="64" t="s">
        <v>306</v>
      </c>
      <c r="B135" s="65"/>
      <c r="C135" s="65" t="s">
        <v>64</v>
      </c>
      <c r="D135" s="66">
        <v>162.06403327433773</v>
      </c>
      <c r="E135" s="68"/>
      <c r="F135" s="100" t="s">
        <v>1187</v>
      </c>
      <c r="G135" s="65"/>
      <c r="H135" s="69" t="s">
        <v>306</v>
      </c>
      <c r="I135" s="70"/>
      <c r="J135" s="70"/>
      <c r="K135" s="69" t="s">
        <v>3692</v>
      </c>
      <c r="L135" s="73">
        <v>1</v>
      </c>
      <c r="M135" s="74">
        <v>8878.2548828125</v>
      </c>
      <c r="N135" s="74">
        <v>820.5061645507812</v>
      </c>
      <c r="O135" s="75"/>
      <c r="P135" s="76"/>
      <c r="Q135" s="76"/>
      <c r="R135" s="86"/>
      <c r="S135" s="48">
        <v>2</v>
      </c>
      <c r="T135" s="48">
        <v>1</v>
      </c>
      <c r="U135" s="49">
        <v>0</v>
      </c>
      <c r="V135" s="49">
        <v>1</v>
      </c>
      <c r="W135" s="49">
        <v>0</v>
      </c>
      <c r="X135" s="49">
        <v>1.298243</v>
      </c>
      <c r="Y135" s="49">
        <v>0</v>
      </c>
      <c r="Z135" s="49">
        <v>0</v>
      </c>
      <c r="AA135" s="71">
        <v>135</v>
      </c>
      <c r="AB135" s="71"/>
      <c r="AC135" s="72"/>
      <c r="AD135" s="78" t="s">
        <v>2150</v>
      </c>
      <c r="AE135" s="78">
        <v>132</v>
      </c>
      <c r="AF135" s="78">
        <v>76</v>
      </c>
      <c r="AG135" s="78">
        <v>200</v>
      </c>
      <c r="AH135" s="78">
        <v>60</v>
      </c>
      <c r="AI135" s="78"/>
      <c r="AJ135" s="78" t="s">
        <v>2430</v>
      </c>
      <c r="AK135" s="78" t="s">
        <v>1988</v>
      </c>
      <c r="AL135" s="83" t="s">
        <v>2810</v>
      </c>
      <c r="AM135" s="78"/>
      <c r="AN135" s="80">
        <v>43472.43184027778</v>
      </c>
      <c r="AO135" s="83" t="s">
        <v>3022</v>
      </c>
      <c r="AP135" s="78" t="b">
        <v>0</v>
      </c>
      <c r="AQ135" s="78" t="b">
        <v>0</v>
      </c>
      <c r="AR135" s="78" t="b">
        <v>0</v>
      </c>
      <c r="AS135" s="78"/>
      <c r="AT135" s="78">
        <v>0</v>
      </c>
      <c r="AU135" s="83" t="s">
        <v>3148</v>
      </c>
      <c r="AV135" s="78" t="b">
        <v>0</v>
      </c>
      <c r="AW135" s="78" t="s">
        <v>3276</v>
      </c>
      <c r="AX135" s="83" t="s">
        <v>3409</v>
      </c>
      <c r="AY135" s="78" t="s">
        <v>66</v>
      </c>
      <c r="AZ135" s="78" t="str">
        <f>REPLACE(INDEX(GroupVertices[Group],MATCH(Vertices[[#This Row],[Vertex]],GroupVertices[Vertex],0)),1,1,"")</f>
        <v>41</v>
      </c>
      <c r="BA135" s="48" t="s">
        <v>755</v>
      </c>
      <c r="BB135" s="48" t="s">
        <v>755</v>
      </c>
      <c r="BC135" s="48" t="s">
        <v>846</v>
      </c>
      <c r="BD135" s="48" t="s">
        <v>846</v>
      </c>
      <c r="BE135" s="48" t="s">
        <v>929</v>
      </c>
      <c r="BF135" s="48" t="s">
        <v>929</v>
      </c>
      <c r="BG135" s="116" t="s">
        <v>4197</v>
      </c>
      <c r="BH135" s="116" t="s">
        <v>4197</v>
      </c>
      <c r="BI135" s="116" t="s">
        <v>4336</v>
      </c>
      <c r="BJ135" s="116" t="s">
        <v>4336</v>
      </c>
      <c r="BK135" s="116">
        <v>3</v>
      </c>
      <c r="BL135" s="120">
        <v>10.714285714285714</v>
      </c>
      <c r="BM135" s="116">
        <v>0</v>
      </c>
      <c r="BN135" s="120">
        <v>0</v>
      </c>
      <c r="BO135" s="116">
        <v>0</v>
      </c>
      <c r="BP135" s="120">
        <v>0</v>
      </c>
      <c r="BQ135" s="116">
        <v>25</v>
      </c>
      <c r="BR135" s="120">
        <v>89.28571428571429</v>
      </c>
      <c r="BS135" s="116">
        <v>28</v>
      </c>
      <c r="BT135" s="2"/>
      <c r="BU135" s="3"/>
      <c r="BV135" s="3"/>
      <c r="BW135" s="3"/>
      <c r="BX135" s="3"/>
    </row>
    <row r="136" spans="1:76" ht="15">
      <c r="A136" s="64" t="s">
        <v>307</v>
      </c>
      <c r="B136" s="65"/>
      <c r="C136" s="65" t="s">
        <v>64</v>
      </c>
      <c r="D136" s="66">
        <v>162.0199022339158</v>
      </c>
      <c r="E136" s="68"/>
      <c r="F136" s="100" t="s">
        <v>1188</v>
      </c>
      <c r="G136" s="65"/>
      <c r="H136" s="69" t="s">
        <v>307</v>
      </c>
      <c r="I136" s="70"/>
      <c r="J136" s="70"/>
      <c r="K136" s="69" t="s">
        <v>3693</v>
      </c>
      <c r="L136" s="73">
        <v>1</v>
      </c>
      <c r="M136" s="74">
        <v>8878.2548828125</v>
      </c>
      <c r="N136" s="74">
        <v>508.77264404296875</v>
      </c>
      <c r="O136" s="75"/>
      <c r="P136" s="76"/>
      <c r="Q136" s="76"/>
      <c r="R136" s="86"/>
      <c r="S136" s="48">
        <v>0</v>
      </c>
      <c r="T136" s="48">
        <v>1</v>
      </c>
      <c r="U136" s="49">
        <v>0</v>
      </c>
      <c r="V136" s="49">
        <v>1</v>
      </c>
      <c r="W136" s="49">
        <v>0</v>
      </c>
      <c r="X136" s="49">
        <v>0.701753</v>
      </c>
      <c r="Y136" s="49">
        <v>0</v>
      </c>
      <c r="Z136" s="49">
        <v>0</v>
      </c>
      <c r="AA136" s="71">
        <v>136</v>
      </c>
      <c r="AB136" s="71"/>
      <c r="AC136" s="72"/>
      <c r="AD136" s="78" t="s">
        <v>2151</v>
      </c>
      <c r="AE136" s="78">
        <v>153</v>
      </c>
      <c r="AF136" s="78">
        <v>25</v>
      </c>
      <c r="AG136" s="78">
        <v>48</v>
      </c>
      <c r="AH136" s="78">
        <v>280</v>
      </c>
      <c r="AI136" s="78"/>
      <c r="AJ136" s="78" t="s">
        <v>2431</v>
      </c>
      <c r="AK136" s="78" t="s">
        <v>2605</v>
      </c>
      <c r="AL136" s="78"/>
      <c r="AM136" s="78"/>
      <c r="AN136" s="80">
        <v>43501.35650462963</v>
      </c>
      <c r="AO136" s="83" t="s">
        <v>3023</v>
      </c>
      <c r="AP136" s="78" t="b">
        <v>1</v>
      </c>
      <c r="AQ136" s="78" t="b">
        <v>0</v>
      </c>
      <c r="AR136" s="78" t="b">
        <v>0</v>
      </c>
      <c r="AS136" s="78"/>
      <c r="AT136" s="78">
        <v>0</v>
      </c>
      <c r="AU136" s="78"/>
      <c r="AV136" s="78" t="b">
        <v>0</v>
      </c>
      <c r="AW136" s="78" t="s">
        <v>3276</v>
      </c>
      <c r="AX136" s="83" t="s">
        <v>3410</v>
      </c>
      <c r="AY136" s="78" t="s">
        <v>66</v>
      </c>
      <c r="AZ136" s="78" t="str">
        <f>REPLACE(INDEX(GroupVertices[Group],MATCH(Vertices[[#This Row],[Vertex]],GroupVertices[Vertex],0)),1,1,"")</f>
        <v>41</v>
      </c>
      <c r="BA136" s="48"/>
      <c r="BB136" s="48"/>
      <c r="BC136" s="48"/>
      <c r="BD136" s="48"/>
      <c r="BE136" s="48" t="s">
        <v>930</v>
      </c>
      <c r="BF136" s="48" t="s">
        <v>930</v>
      </c>
      <c r="BG136" s="116" t="s">
        <v>4592</v>
      </c>
      <c r="BH136" s="116" t="s">
        <v>4592</v>
      </c>
      <c r="BI136" s="116" t="s">
        <v>4751</v>
      </c>
      <c r="BJ136" s="116" t="s">
        <v>4751</v>
      </c>
      <c r="BK136" s="116">
        <v>2</v>
      </c>
      <c r="BL136" s="120">
        <v>8.695652173913043</v>
      </c>
      <c r="BM136" s="116">
        <v>0</v>
      </c>
      <c r="BN136" s="120">
        <v>0</v>
      </c>
      <c r="BO136" s="116">
        <v>0</v>
      </c>
      <c r="BP136" s="120">
        <v>0</v>
      </c>
      <c r="BQ136" s="116">
        <v>21</v>
      </c>
      <c r="BR136" s="120">
        <v>91.30434782608695</v>
      </c>
      <c r="BS136" s="116">
        <v>23</v>
      </c>
      <c r="BT136" s="2"/>
      <c r="BU136" s="3"/>
      <c r="BV136" s="3"/>
      <c r="BW136" s="3"/>
      <c r="BX136" s="3"/>
    </row>
    <row r="137" spans="1:76" ht="15">
      <c r="A137" s="64" t="s">
        <v>308</v>
      </c>
      <c r="B137" s="65"/>
      <c r="C137" s="65" t="s">
        <v>64</v>
      </c>
      <c r="D137" s="66">
        <v>162.52438059795506</v>
      </c>
      <c r="E137" s="68"/>
      <c r="F137" s="100" t="s">
        <v>1189</v>
      </c>
      <c r="G137" s="65"/>
      <c r="H137" s="69" t="s">
        <v>308</v>
      </c>
      <c r="I137" s="70"/>
      <c r="J137" s="70"/>
      <c r="K137" s="69" t="s">
        <v>3694</v>
      </c>
      <c r="L137" s="73">
        <v>1</v>
      </c>
      <c r="M137" s="74">
        <v>2047.861083984375</v>
      </c>
      <c r="N137" s="74">
        <v>4020.13623046875</v>
      </c>
      <c r="O137" s="75"/>
      <c r="P137" s="76"/>
      <c r="Q137" s="76"/>
      <c r="R137" s="86"/>
      <c r="S137" s="48">
        <v>0</v>
      </c>
      <c r="T137" s="48">
        <v>1</v>
      </c>
      <c r="U137" s="49">
        <v>0</v>
      </c>
      <c r="V137" s="49">
        <v>0.0025</v>
      </c>
      <c r="W137" s="49">
        <v>0.012205</v>
      </c>
      <c r="X137" s="49">
        <v>0.461329</v>
      </c>
      <c r="Y137" s="49">
        <v>0</v>
      </c>
      <c r="Z137" s="49">
        <v>0</v>
      </c>
      <c r="AA137" s="71">
        <v>137</v>
      </c>
      <c r="AB137" s="71"/>
      <c r="AC137" s="72"/>
      <c r="AD137" s="78" t="s">
        <v>2152</v>
      </c>
      <c r="AE137" s="78">
        <v>652</v>
      </c>
      <c r="AF137" s="78">
        <v>608</v>
      </c>
      <c r="AG137" s="78">
        <v>8730</v>
      </c>
      <c r="AH137" s="78">
        <v>17223</v>
      </c>
      <c r="AI137" s="78"/>
      <c r="AJ137" s="78" t="s">
        <v>2432</v>
      </c>
      <c r="AK137" s="78" t="s">
        <v>2643</v>
      </c>
      <c r="AL137" s="83" t="s">
        <v>2811</v>
      </c>
      <c r="AM137" s="78"/>
      <c r="AN137" s="80">
        <v>41093.91166666667</v>
      </c>
      <c r="AO137" s="83" t="s">
        <v>3024</v>
      </c>
      <c r="AP137" s="78" t="b">
        <v>0</v>
      </c>
      <c r="AQ137" s="78" t="b">
        <v>0</v>
      </c>
      <c r="AR137" s="78" t="b">
        <v>1</v>
      </c>
      <c r="AS137" s="78"/>
      <c r="AT137" s="78">
        <v>11</v>
      </c>
      <c r="AU137" s="83" t="s">
        <v>3148</v>
      </c>
      <c r="AV137" s="78" t="b">
        <v>0</v>
      </c>
      <c r="AW137" s="78" t="s">
        <v>3276</v>
      </c>
      <c r="AX137" s="83" t="s">
        <v>3411</v>
      </c>
      <c r="AY137" s="78" t="s">
        <v>66</v>
      </c>
      <c r="AZ137" s="78" t="str">
        <f>REPLACE(INDEX(GroupVertices[Group],MATCH(Vertices[[#This Row],[Vertex]],GroupVertices[Vertex],0)),1,1,"")</f>
        <v>2</v>
      </c>
      <c r="BA137" s="48"/>
      <c r="BB137" s="48"/>
      <c r="BC137" s="48"/>
      <c r="BD137" s="48"/>
      <c r="BE137" s="48"/>
      <c r="BF137" s="48"/>
      <c r="BG137" s="116" t="s">
        <v>4593</v>
      </c>
      <c r="BH137" s="116" t="s">
        <v>4593</v>
      </c>
      <c r="BI137" s="116" t="s">
        <v>4752</v>
      </c>
      <c r="BJ137" s="116" t="s">
        <v>4752</v>
      </c>
      <c r="BK137" s="116">
        <v>0</v>
      </c>
      <c r="BL137" s="120">
        <v>0</v>
      </c>
      <c r="BM137" s="116">
        <v>1</v>
      </c>
      <c r="BN137" s="120">
        <v>5.882352941176471</v>
      </c>
      <c r="BO137" s="116">
        <v>0</v>
      </c>
      <c r="BP137" s="120">
        <v>0</v>
      </c>
      <c r="BQ137" s="116">
        <v>16</v>
      </c>
      <c r="BR137" s="120">
        <v>94.11764705882354</v>
      </c>
      <c r="BS137" s="116">
        <v>17</v>
      </c>
      <c r="BT137" s="2"/>
      <c r="BU137" s="3"/>
      <c r="BV137" s="3"/>
      <c r="BW137" s="3"/>
      <c r="BX137" s="3"/>
    </row>
    <row r="138" spans="1:76" ht="15">
      <c r="A138" s="64" t="s">
        <v>309</v>
      </c>
      <c r="B138" s="65"/>
      <c r="C138" s="65" t="s">
        <v>64</v>
      </c>
      <c r="D138" s="66">
        <v>164.2714506099538</v>
      </c>
      <c r="E138" s="68"/>
      <c r="F138" s="100" t="s">
        <v>1190</v>
      </c>
      <c r="G138" s="65"/>
      <c r="H138" s="69" t="s">
        <v>309</v>
      </c>
      <c r="I138" s="70"/>
      <c r="J138" s="70"/>
      <c r="K138" s="69" t="s">
        <v>3695</v>
      </c>
      <c r="L138" s="73">
        <v>1</v>
      </c>
      <c r="M138" s="74">
        <v>3863.686767578125</v>
      </c>
      <c r="N138" s="74">
        <v>4107.0908203125</v>
      </c>
      <c r="O138" s="75"/>
      <c r="P138" s="76"/>
      <c r="Q138" s="76"/>
      <c r="R138" s="86"/>
      <c r="S138" s="48">
        <v>0</v>
      </c>
      <c r="T138" s="48">
        <v>1</v>
      </c>
      <c r="U138" s="49">
        <v>0</v>
      </c>
      <c r="V138" s="49">
        <v>0.001754</v>
      </c>
      <c r="W138" s="49">
        <v>0.00034</v>
      </c>
      <c r="X138" s="49">
        <v>0.477207</v>
      </c>
      <c r="Y138" s="49">
        <v>0</v>
      </c>
      <c r="Z138" s="49">
        <v>0</v>
      </c>
      <c r="AA138" s="71">
        <v>138</v>
      </c>
      <c r="AB138" s="71"/>
      <c r="AC138" s="72"/>
      <c r="AD138" s="78" t="s">
        <v>2153</v>
      </c>
      <c r="AE138" s="78">
        <v>4963</v>
      </c>
      <c r="AF138" s="78">
        <v>2627</v>
      </c>
      <c r="AG138" s="78">
        <v>42043</v>
      </c>
      <c r="AH138" s="78">
        <v>58796</v>
      </c>
      <c r="AI138" s="78"/>
      <c r="AJ138" s="78" t="s">
        <v>2433</v>
      </c>
      <c r="AK138" s="78" t="s">
        <v>2607</v>
      </c>
      <c r="AL138" s="83" t="s">
        <v>2812</v>
      </c>
      <c r="AM138" s="78"/>
      <c r="AN138" s="80">
        <v>40701.445185185185</v>
      </c>
      <c r="AO138" s="83" t="s">
        <v>3025</v>
      </c>
      <c r="AP138" s="78" t="b">
        <v>0</v>
      </c>
      <c r="AQ138" s="78" t="b">
        <v>0</v>
      </c>
      <c r="AR138" s="78" t="b">
        <v>1</v>
      </c>
      <c r="AS138" s="78"/>
      <c r="AT138" s="78">
        <v>183</v>
      </c>
      <c r="AU138" s="83" t="s">
        <v>3148</v>
      </c>
      <c r="AV138" s="78" t="b">
        <v>0</v>
      </c>
      <c r="AW138" s="78" t="s">
        <v>3276</v>
      </c>
      <c r="AX138" s="83" t="s">
        <v>3412</v>
      </c>
      <c r="AY138" s="78" t="s">
        <v>66</v>
      </c>
      <c r="AZ138" s="78" t="str">
        <f>REPLACE(INDEX(GroupVertices[Group],MATCH(Vertices[[#This Row],[Vertex]],GroupVertices[Vertex],0)),1,1,"")</f>
        <v>4</v>
      </c>
      <c r="BA138" s="48"/>
      <c r="BB138" s="48"/>
      <c r="BC138" s="48"/>
      <c r="BD138" s="48"/>
      <c r="BE138" s="48"/>
      <c r="BF138" s="48"/>
      <c r="BG138" s="116" t="s">
        <v>4589</v>
      </c>
      <c r="BH138" s="116" t="s">
        <v>4589</v>
      </c>
      <c r="BI138" s="116" t="s">
        <v>4746</v>
      </c>
      <c r="BJ138" s="116" t="s">
        <v>4746</v>
      </c>
      <c r="BK138" s="116">
        <v>0</v>
      </c>
      <c r="BL138" s="120">
        <v>0</v>
      </c>
      <c r="BM138" s="116">
        <v>2</v>
      </c>
      <c r="BN138" s="120">
        <v>7.6923076923076925</v>
      </c>
      <c r="BO138" s="116">
        <v>0</v>
      </c>
      <c r="BP138" s="120">
        <v>0</v>
      </c>
      <c r="BQ138" s="116">
        <v>24</v>
      </c>
      <c r="BR138" s="120">
        <v>92.3076923076923</v>
      </c>
      <c r="BS138" s="116">
        <v>26</v>
      </c>
      <c r="BT138" s="2"/>
      <c r="BU138" s="3"/>
      <c r="BV138" s="3"/>
      <c r="BW138" s="3"/>
      <c r="BX138" s="3"/>
    </row>
    <row r="139" spans="1:76" ht="15">
      <c r="A139" s="64" t="s">
        <v>310</v>
      </c>
      <c r="B139" s="65"/>
      <c r="C139" s="65" t="s">
        <v>64</v>
      </c>
      <c r="D139" s="66">
        <v>162.1583525568082</v>
      </c>
      <c r="E139" s="68"/>
      <c r="F139" s="100" t="s">
        <v>1191</v>
      </c>
      <c r="G139" s="65"/>
      <c r="H139" s="69" t="s">
        <v>310</v>
      </c>
      <c r="I139" s="70"/>
      <c r="J139" s="70"/>
      <c r="K139" s="69" t="s">
        <v>3696</v>
      </c>
      <c r="L139" s="73">
        <v>1</v>
      </c>
      <c r="M139" s="74">
        <v>194.9122772216797</v>
      </c>
      <c r="N139" s="74">
        <v>7858.96923828125</v>
      </c>
      <c r="O139" s="75"/>
      <c r="P139" s="76"/>
      <c r="Q139" s="76"/>
      <c r="R139" s="86"/>
      <c r="S139" s="48">
        <v>0</v>
      </c>
      <c r="T139" s="48">
        <v>1</v>
      </c>
      <c r="U139" s="49">
        <v>0</v>
      </c>
      <c r="V139" s="49">
        <v>0.002183</v>
      </c>
      <c r="W139" s="49">
        <v>0.005735</v>
      </c>
      <c r="X139" s="49">
        <v>0.483355</v>
      </c>
      <c r="Y139" s="49">
        <v>0</v>
      </c>
      <c r="Z139" s="49">
        <v>0</v>
      </c>
      <c r="AA139" s="71">
        <v>139</v>
      </c>
      <c r="AB139" s="71"/>
      <c r="AC139" s="72"/>
      <c r="AD139" s="78" t="s">
        <v>2154</v>
      </c>
      <c r="AE139" s="78">
        <v>571</v>
      </c>
      <c r="AF139" s="78">
        <v>185</v>
      </c>
      <c r="AG139" s="78">
        <v>1249</v>
      </c>
      <c r="AH139" s="78">
        <v>403</v>
      </c>
      <c r="AI139" s="78"/>
      <c r="AJ139" s="78" t="s">
        <v>2434</v>
      </c>
      <c r="AK139" s="78" t="s">
        <v>2644</v>
      </c>
      <c r="AL139" s="78"/>
      <c r="AM139" s="78"/>
      <c r="AN139" s="80">
        <v>39986.68407407407</v>
      </c>
      <c r="AO139" s="78"/>
      <c r="AP139" s="78" t="b">
        <v>0</v>
      </c>
      <c r="AQ139" s="78" t="b">
        <v>0</v>
      </c>
      <c r="AR139" s="78" t="b">
        <v>1</v>
      </c>
      <c r="AS139" s="78"/>
      <c r="AT139" s="78">
        <v>2</v>
      </c>
      <c r="AU139" s="83" t="s">
        <v>3150</v>
      </c>
      <c r="AV139" s="78" t="b">
        <v>0</v>
      </c>
      <c r="AW139" s="78" t="s">
        <v>3276</v>
      </c>
      <c r="AX139" s="83" t="s">
        <v>3413</v>
      </c>
      <c r="AY139" s="78" t="s">
        <v>66</v>
      </c>
      <c r="AZ139" s="78" t="str">
        <f>REPLACE(INDEX(GroupVertices[Group],MATCH(Vertices[[#This Row],[Vertex]],GroupVertices[Vertex],0)),1,1,"")</f>
        <v>1</v>
      </c>
      <c r="BA139" s="48"/>
      <c r="BB139" s="48"/>
      <c r="BC139" s="48"/>
      <c r="BD139" s="48"/>
      <c r="BE139" s="48" t="s">
        <v>893</v>
      </c>
      <c r="BF139" s="48" t="s">
        <v>893</v>
      </c>
      <c r="BG139" s="116" t="s">
        <v>4560</v>
      </c>
      <c r="BH139" s="116" t="s">
        <v>4560</v>
      </c>
      <c r="BI139" s="116" t="s">
        <v>4720</v>
      </c>
      <c r="BJ139" s="116" t="s">
        <v>4720</v>
      </c>
      <c r="BK139" s="116">
        <v>1</v>
      </c>
      <c r="BL139" s="120">
        <v>4.761904761904762</v>
      </c>
      <c r="BM139" s="116">
        <v>0</v>
      </c>
      <c r="BN139" s="120">
        <v>0</v>
      </c>
      <c r="BO139" s="116">
        <v>0</v>
      </c>
      <c r="BP139" s="120">
        <v>0</v>
      </c>
      <c r="BQ139" s="116">
        <v>20</v>
      </c>
      <c r="BR139" s="120">
        <v>95.23809523809524</v>
      </c>
      <c r="BS139" s="116">
        <v>21</v>
      </c>
      <c r="BT139" s="2"/>
      <c r="BU139" s="3"/>
      <c r="BV139" s="3"/>
      <c r="BW139" s="3"/>
      <c r="BX139" s="3"/>
    </row>
    <row r="140" spans="1:76" ht="15">
      <c r="A140" s="64" t="s">
        <v>311</v>
      </c>
      <c r="B140" s="65"/>
      <c r="C140" s="65" t="s">
        <v>64</v>
      </c>
      <c r="D140" s="66">
        <v>162.37468118632762</v>
      </c>
      <c r="E140" s="68"/>
      <c r="F140" s="100" t="s">
        <v>1192</v>
      </c>
      <c r="G140" s="65"/>
      <c r="H140" s="69" t="s">
        <v>311</v>
      </c>
      <c r="I140" s="70"/>
      <c r="J140" s="70"/>
      <c r="K140" s="69" t="s">
        <v>3697</v>
      </c>
      <c r="L140" s="73">
        <v>1</v>
      </c>
      <c r="M140" s="74">
        <v>2865.21044921875</v>
      </c>
      <c r="N140" s="74">
        <v>4683.251953125</v>
      </c>
      <c r="O140" s="75"/>
      <c r="P140" s="76"/>
      <c r="Q140" s="76"/>
      <c r="R140" s="86"/>
      <c r="S140" s="48">
        <v>0</v>
      </c>
      <c r="T140" s="48">
        <v>1</v>
      </c>
      <c r="U140" s="49">
        <v>0</v>
      </c>
      <c r="V140" s="49">
        <v>0.001466</v>
      </c>
      <c r="W140" s="49">
        <v>5.8E-05</v>
      </c>
      <c r="X140" s="49">
        <v>0.5186</v>
      </c>
      <c r="Y140" s="49">
        <v>0</v>
      </c>
      <c r="Z140" s="49">
        <v>0</v>
      </c>
      <c r="AA140" s="71">
        <v>140</v>
      </c>
      <c r="AB140" s="71"/>
      <c r="AC140" s="72"/>
      <c r="AD140" s="78" t="s">
        <v>2155</v>
      </c>
      <c r="AE140" s="78">
        <v>588</v>
      </c>
      <c r="AF140" s="78">
        <v>435</v>
      </c>
      <c r="AG140" s="78">
        <v>2337</v>
      </c>
      <c r="AH140" s="78">
        <v>5006</v>
      </c>
      <c r="AI140" s="78"/>
      <c r="AJ140" s="78" t="s">
        <v>2435</v>
      </c>
      <c r="AK140" s="78" t="s">
        <v>2605</v>
      </c>
      <c r="AL140" s="83" t="s">
        <v>2813</v>
      </c>
      <c r="AM140" s="78"/>
      <c r="AN140" s="80">
        <v>41244.96456018519</v>
      </c>
      <c r="AO140" s="83" t="s">
        <v>3026</v>
      </c>
      <c r="AP140" s="78" t="b">
        <v>1</v>
      </c>
      <c r="AQ140" s="78" t="b">
        <v>0</v>
      </c>
      <c r="AR140" s="78" t="b">
        <v>0</v>
      </c>
      <c r="AS140" s="78"/>
      <c r="AT140" s="78">
        <v>11</v>
      </c>
      <c r="AU140" s="83" t="s">
        <v>3148</v>
      </c>
      <c r="AV140" s="78" t="b">
        <v>0</v>
      </c>
      <c r="AW140" s="78" t="s">
        <v>3276</v>
      </c>
      <c r="AX140" s="83" t="s">
        <v>3414</v>
      </c>
      <c r="AY140" s="78" t="s">
        <v>66</v>
      </c>
      <c r="AZ140" s="78" t="str">
        <f>REPLACE(INDEX(GroupVertices[Group],MATCH(Vertices[[#This Row],[Vertex]],GroupVertices[Vertex],0)),1,1,"")</f>
        <v>4</v>
      </c>
      <c r="BA140" s="48"/>
      <c r="BB140" s="48"/>
      <c r="BC140" s="48"/>
      <c r="BD140" s="48"/>
      <c r="BE140" s="48"/>
      <c r="BF140" s="48"/>
      <c r="BG140" s="116" t="s">
        <v>4584</v>
      </c>
      <c r="BH140" s="116" t="s">
        <v>4584</v>
      </c>
      <c r="BI140" s="116" t="s">
        <v>4745</v>
      </c>
      <c r="BJ140" s="116" t="s">
        <v>4745</v>
      </c>
      <c r="BK140" s="116">
        <v>1</v>
      </c>
      <c r="BL140" s="120">
        <v>4.166666666666667</v>
      </c>
      <c r="BM140" s="116">
        <v>0</v>
      </c>
      <c r="BN140" s="120">
        <v>0</v>
      </c>
      <c r="BO140" s="116">
        <v>0</v>
      </c>
      <c r="BP140" s="120">
        <v>0</v>
      </c>
      <c r="BQ140" s="116">
        <v>23</v>
      </c>
      <c r="BR140" s="120">
        <v>95.83333333333333</v>
      </c>
      <c r="BS140" s="116">
        <v>24</v>
      </c>
      <c r="BT140" s="2"/>
      <c r="BU140" s="3"/>
      <c r="BV140" s="3"/>
      <c r="BW140" s="3"/>
      <c r="BX140" s="3"/>
    </row>
    <row r="141" spans="1:76" ht="15">
      <c r="A141" s="64" t="s">
        <v>312</v>
      </c>
      <c r="B141" s="65"/>
      <c r="C141" s="65" t="s">
        <v>64</v>
      </c>
      <c r="D141" s="66">
        <v>162.7900321550049</v>
      </c>
      <c r="E141" s="68"/>
      <c r="F141" s="100" t="s">
        <v>1193</v>
      </c>
      <c r="G141" s="65"/>
      <c r="H141" s="69" t="s">
        <v>312</v>
      </c>
      <c r="I141" s="70"/>
      <c r="J141" s="70"/>
      <c r="K141" s="69" t="s">
        <v>3698</v>
      </c>
      <c r="L141" s="73">
        <v>1</v>
      </c>
      <c r="M141" s="74">
        <v>340.8984680175781</v>
      </c>
      <c r="N141" s="74">
        <v>7088.06640625</v>
      </c>
      <c r="O141" s="75"/>
      <c r="P141" s="76"/>
      <c r="Q141" s="76"/>
      <c r="R141" s="86"/>
      <c r="S141" s="48">
        <v>0</v>
      </c>
      <c r="T141" s="48">
        <v>1</v>
      </c>
      <c r="U141" s="49">
        <v>0</v>
      </c>
      <c r="V141" s="49">
        <v>0.002183</v>
      </c>
      <c r="W141" s="49">
        <v>0.005735</v>
      </c>
      <c r="X141" s="49">
        <v>0.483355</v>
      </c>
      <c r="Y141" s="49">
        <v>0</v>
      </c>
      <c r="Z141" s="49">
        <v>0</v>
      </c>
      <c r="AA141" s="71">
        <v>141</v>
      </c>
      <c r="AB141" s="71"/>
      <c r="AC141" s="72"/>
      <c r="AD141" s="78" t="s">
        <v>2156</v>
      </c>
      <c r="AE141" s="78">
        <v>3307</v>
      </c>
      <c r="AF141" s="78">
        <v>915</v>
      </c>
      <c r="AG141" s="78">
        <v>1661</v>
      </c>
      <c r="AH141" s="78">
        <v>1921</v>
      </c>
      <c r="AI141" s="78"/>
      <c r="AJ141" s="78" t="s">
        <v>2436</v>
      </c>
      <c r="AK141" s="78" t="s">
        <v>2610</v>
      </c>
      <c r="AL141" s="78"/>
      <c r="AM141" s="78"/>
      <c r="AN141" s="80">
        <v>40122.77006944444</v>
      </c>
      <c r="AO141" s="83" t="s">
        <v>3027</v>
      </c>
      <c r="AP141" s="78" t="b">
        <v>0</v>
      </c>
      <c r="AQ141" s="78" t="b">
        <v>0</v>
      </c>
      <c r="AR141" s="78" t="b">
        <v>0</v>
      </c>
      <c r="AS141" s="78"/>
      <c r="AT141" s="78">
        <v>16</v>
      </c>
      <c r="AU141" s="83" t="s">
        <v>3148</v>
      </c>
      <c r="AV141" s="78" t="b">
        <v>0</v>
      </c>
      <c r="AW141" s="78" t="s">
        <v>3276</v>
      </c>
      <c r="AX141" s="83" t="s">
        <v>3415</v>
      </c>
      <c r="AY141" s="78" t="s">
        <v>66</v>
      </c>
      <c r="AZ141" s="78" t="str">
        <f>REPLACE(INDEX(GroupVertices[Group],MATCH(Vertices[[#This Row],[Vertex]],GroupVertices[Vertex],0)),1,1,"")</f>
        <v>1</v>
      </c>
      <c r="BA141" s="48"/>
      <c r="BB141" s="48"/>
      <c r="BC141" s="48"/>
      <c r="BD141" s="48"/>
      <c r="BE141" s="48" t="s">
        <v>893</v>
      </c>
      <c r="BF141" s="48" t="s">
        <v>893</v>
      </c>
      <c r="BG141" s="116" t="s">
        <v>4560</v>
      </c>
      <c r="BH141" s="116" t="s">
        <v>4560</v>
      </c>
      <c r="BI141" s="116" t="s">
        <v>4720</v>
      </c>
      <c r="BJ141" s="116" t="s">
        <v>4720</v>
      </c>
      <c r="BK141" s="116">
        <v>1</v>
      </c>
      <c r="BL141" s="120">
        <v>4.761904761904762</v>
      </c>
      <c r="BM141" s="116">
        <v>0</v>
      </c>
      <c r="BN141" s="120">
        <v>0</v>
      </c>
      <c r="BO141" s="116">
        <v>0</v>
      </c>
      <c r="BP141" s="120">
        <v>0</v>
      </c>
      <c r="BQ141" s="116">
        <v>20</v>
      </c>
      <c r="BR141" s="120">
        <v>95.23809523809524</v>
      </c>
      <c r="BS141" s="116">
        <v>21</v>
      </c>
      <c r="BT141" s="2"/>
      <c r="BU141" s="3"/>
      <c r="BV141" s="3"/>
      <c r="BW141" s="3"/>
      <c r="BX141" s="3"/>
    </row>
    <row r="142" spans="1:76" ht="15">
      <c r="A142" s="64" t="s">
        <v>313</v>
      </c>
      <c r="B142" s="65"/>
      <c r="C142" s="65" t="s">
        <v>64</v>
      </c>
      <c r="D142" s="66">
        <v>162.3400686056045</v>
      </c>
      <c r="E142" s="68"/>
      <c r="F142" s="100" t="s">
        <v>1194</v>
      </c>
      <c r="G142" s="65"/>
      <c r="H142" s="69" t="s">
        <v>313</v>
      </c>
      <c r="I142" s="70"/>
      <c r="J142" s="70"/>
      <c r="K142" s="69" t="s">
        <v>3699</v>
      </c>
      <c r="L142" s="73">
        <v>6.807538402149462</v>
      </c>
      <c r="M142" s="74">
        <v>8127.84228515625</v>
      </c>
      <c r="N142" s="74">
        <v>8991.7861328125</v>
      </c>
      <c r="O142" s="75"/>
      <c r="P142" s="76"/>
      <c r="Q142" s="76"/>
      <c r="R142" s="86"/>
      <c r="S142" s="48">
        <v>1</v>
      </c>
      <c r="T142" s="48">
        <v>3</v>
      </c>
      <c r="U142" s="49">
        <v>6</v>
      </c>
      <c r="V142" s="49">
        <v>0.2</v>
      </c>
      <c r="W142" s="49">
        <v>0</v>
      </c>
      <c r="X142" s="49">
        <v>1.452125</v>
      </c>
      <c r="Y142" s="49">
        <v>0.16666666666666666</v>
      </c>
      <c r="Z142" s="49">
        <v>0.3333333333333333</v>
      </c>
      <c r="AA142" s="71">
        <v>142</v>
      </c>
      <c r="AB142" s="71"/>
      <c r="AC142" s="72"/>
      <c r="AD142" s="78" t="s">
        <v>2157</v>
      </c>
      <c r="AE142" s="78">
        <v>1357</v>
      </c>
      <c r="AF142" s="78">
        <v>395</v>
      </c>
      <c r="AG142" s="78">
        <v>1924</v>
      </c>
      <c r="AH142" s="78">
        <v>3012</v>
      </c>
      <c r="AI142" s="78"/>
      <c r="AJ142" s="78" t="s">
        <v>2437</v>
      </c>
      <c r="AK142" s="78" t="s">
        <v>2645</v>
      </c>
      <c r="AL142" s="83" t="s">
        <v>2814</v>
      </c>
      <c r="AM142" s="78"/>
      <c r="AN142" s="80">
        <v>41450.99768518518</v>
      </c>
      <c r="AO142" s="83" t="s">
        <v>3028</v>
      </c>
      <c r="AP142" s="78" t="b">
        <v>0</v>
      </c>
      <c r="AQ142" s="78" t="b">
        <v>0</v>
      </c>
      <c r="AR142" s="78" t="b">
        <v>1</v>
      </c>
      <c r="AS142" s="78"/>
      <c r="AT142" s="78">
        <v>15</v>
      </c>
      <c r="AU142" s="83" t="s">
        <v>3148</v>
      </c>
      <c r="AV142" s="78" t="b">
        <v>0</v>
      </c>
      <c r="AW142" s="78" t="s">
        <v>3276</v>
      </c>
      <c r="AX142" s="83" t="s">
        <v>3416</v>
      </c>
      <c r="AY142" s="78" t="s">
        <v>66</v>
      </c>
      <c r="AZ142" s="78" t="str">
        <f>REPLACE(INDEX(GroupVertices[Group],MATCH(Vertices[[#This Row],[Vertex]],GroupVertices[Vertex],0)),1,1,"")</f>
        <v>11</v>
      </c>
      <c r="BA142" s="48" t="s">
        <v>756</v>
      </c>
      <c r="BB142" s="48" t="s">
        <v>756</v>
      </c>
      <c r="BC142" s="48" t="s">
        <v>841</v>
      </c>
      <c r="BD142" s="48" t="s">
        <v>841</v>
      </c>
      <c r="BE142" s="48" t="s">
        <v>931</v>
      </c>
      <c r="BF142" s="48" t="s">
        <v>931</v>
      </c>
      <c r="BG142" s="116" t="s">
        <v>4172</v>
      </c>
      <c r="BH142" s="116" t="s">
        <v>4172</v>
      </c>
      <c r="BI142" s="116" t="s">
        <v>4313</v>
      </c>
      <c r="BJ142" s="116" t="s">
        <v>4313</v>
      </c>
      <c r="BK142" s="116">
        <v>1</v>
      </c>
      <c r="BL142" s="120">
        <v>3.5714285714285716</v>
      </c>
      <c r="BM142" s="116">
        <v>0</v>
      </c>
      <c r="BN142" s="120">
        <v>0</v>
      </c>
      <c r="BO142" s="116">
        <v>0</v>
      </c>
      <c r="BP142" s="120">
        <v>0</v>
      </c>
      <c r="BQ142" s="116">
        <v>27</v>
      </c>
      <c r="BR142" s="120">
        <v>96.42857142857143</v>
      </c>
      <c r="BS142" s="116">
        <v>28</v>
      </c>
      <c r="BT142" s="2"/>
      <c r="BU142" s="3"/>
      <c r="BV142" s="3"/>
      <c r="BW142" s="3"/>
      <c r="BX142" s="3"/>
    </row>
    <row r="143" spans="1:76" ht="15">
      <c r="A143" s="64" t="s">
        <v>446</v>
      </c>
      <c r="B143" s="65"/>
      <c r="C143" s="65" t="s">
        <v>64</v>
      </c>
      <c r="D143" s="66">
        <v>165.18349211200763</v>
      </c>
      <c r="E143" s="68"/>
      <c r="F143" s="100" t="s">
        <v>3212</v>
      </c>
      <c r="G143" s="65"/>
      <c r="H143" s="69" t="s">
        <v>446</v>
      </c>
      <c r="I143" s="70"/>
      <c r="J143" s="70"/>
      <c r="K143" s="69" t="s">
        <v>3700</v>
      </c>
      <c r="L143" s="73">
        <v>1</v>
      </c>
      <c r="M143" s="74">
        <v>8754.9736328125</v>
      </c>
      <c r="N143" s="74">
        <v>8788.5634765625</v>
      </c>
      <c r="O143" s="75"/>
      <c r="P143" s="76"/>
      <c r="Q143" s="76"/>
      <c r="R143" s="86"/>
      <c r="S143" s="48">
        <v>1</v>
      </c>
      <c r="T143" s="48">
        <v>0</v>
      </c>
      <c r="U143" s="49">
        <v>0</v>
      </c>
      <c r="V143" s="49">
        <v>0.125</v>
      </c>
      <c r="W143" s="49">
        <v>0</v>
      </c>
      <c r="X143" s="49">
        <v>0.561435</v>
      </c>
      <c r="Y143" s="49">
        <v>0</v>
      </c>
      <c r="Z143" s="49">
        <v>0</v>
      </c>
      <c r="AA143" s="71">
        <v>143</v>
      </c>
      <c r="AB143" s="71"/>
      <c r="AC143" s="72"/>
      <c r="AD143" s="78" t="s">
        <v>2158</v>
      </c>
      <c r="AE143" s="78">
        <v>398</v>
      </c>
      <c r="AF143" s="78">
        <v>3681</v>
      </c>
      <c r="AG143" s="78">
        <v>5133</v>
      </c>
      <c r="AH143" s="78">
        <v>934</v>
      </c>
      <c r="AI143" s="78"/>
      <c r="AJ143" s="78" t="s">
        <v>2438</v>
      </c>
      <c r="AK143" s="78" t="s">
        <v>2618</v>
      </c>
      <c r="AL143" s="78"/>
      <c r="AM143" s="78"/>
      <c r="AN143" s="80">
        <v>43374.66935185185</v>
      </c>
      <c r="AO143" s="83" t="s">
        <v>3029</v>
      </c>
      <c r="AP143" s="78" t="b">
        <v>1</v>
      </c>
      <c r="AQ143" s="78" t="b">
        <v>0</v>
      </c>
      <c r="AR143" s="78" t="b">
        <v>1</v>
      </c>
      <c r="AS143" s="78"/>
      <c r="AT143" s="78">
        <v>60</v>
      </c>
      <c r="AU143" s="78"/>
      <c r="AV143" s="78" t="b">
        <v>1</v>
      </c>
      <c r="AW143" s="78" t="s">
        <v>3276</v>
      </c>
      <c r="AX143" s="83" t="s">
        <v>3417</v>
      </c>
      <c r="AY143" s="78" t="s">
        <v>65</v>
      </c>
      <c r="AZ143" s="78" t="str">
        <f>REPLACE(INDEX(GroupVertices[Group],MATCH(Vertices[[#This Row],[Vertex]],GroupVertices[Vertex],0)),1,1,"")</f>
        <v>11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314</v>
      </c>
      <c r="B144" s="65"/>
      <c r="C144" s="65" t="s">
        <v>64</v>
      </c>
      <c r="D144" s="66">
        <v>166.85960633352403</v>
      </c>
      <c r="E144" s="68"/>
      <c r="F144" s="100" t="s">
        <v>1195</v>
      </c>
      <c r="G144" s="65"/>
      <c r="H144" s="69" t="s">
        <v>314</v>
      </c>
      <c r="I144" s="70"/>
      <c r="J144" s="70"/>
      <c r="K144" s="69" t="s">
        <v>3701</v>
      </c>
      <c r="L144" s="73">
        <v>6.807538402149462</v>
      </c>
      <c r="M144" s="74">
        <v>8632.697265625</v>
      </c>
      <c r="N144" s="74">
        <v>9295.6787109375</v>
      </c>
      <c r="O144" s="75"/>
      <c r="P144" s="76"/>
      <c r="Q144" s="76"/>
      <c r="R144" s="86"/>
      <c r="S144" s="48">
        <v>1</v>
      </c>
      <c r="T144" s="48">
        <v>3</v>
      </c>
      <c r="U144" s="49">
        <v>6</v>
      </c>
      <c r="V144" s="49">
        <v>0.2</v>
      </c>
      <c r="W144" s="49">
        <v>0</v>
      </c>
      <c r="X144" s="49">
        <v>1.452125</v>
      </c>
      <c r="Y144" s="49">
        <v>0.16666666666666666</v>
      </c>
      <c r="Z144" s="49">
        <v>0.3333333333333333</v>
      </c>
      <c r="AA144" s="71">
        <v>144</v>
      </c>
      <c r="AB144" s="71"/>
      <c r="AC144" s="72"/>
      <c r="AD144" s="78" t="s">
        <v>2159</v>
      </c>
      <c r="AE144" s="78">
        <v>533</v>
      </c>
      <c r="AF144" s="78">
        <v>5618</v>
      </c>
      <c r="AG144" s="78">
        <v>6921</v>
      </c>
      <c r="AH144" s="78">
        <v>2837</v>
      </c>
      <c r="AI144" s="78"/>
      <c r="AJ144" s="78" t="s">
        <v>2439</v>
      </c>
      <c r="AK144" s="78" t="s">
        <v>2646</v>
      </c>
      <c r="AL144" s="83" t="s">
        <v>2815</v>
      </c>
      <c r="AM144" s="78"/>
      <c r="AN144" s="80">
        <v>39987.63332175926</v>
      </c>
      <c r="AO144" s="83" t="s">
        <v>3030</v>
      </c>
      <c r="AP144" s="78" t="b">
        <v>0</v>
      </c>
      <c r="AQ144" s="78" t="b">
        <v>0</v>
      </c>
      <c r="AR144" s="78" t="b">
        <v>0</v>
      </c>
      <c r="AS144" s="78"/>
      <c r="AT144" s="78">
        <v>89</v>
      </c>
      <c r="AU144" s="83" t="s">
        <v>3148</v>
      </c>
      <c r="AV144" s="78" t="b">
        <v>1</v>
      </c>
      <c r="AW144" s="78" t="s">
        <v>3276</v>
      </c>
      <c r="AX144" s="83" t="s">
        <v>3418</v>
      </c>
      <c r="AY144" s="78" t="s">
        <v>66</v>
      </c>
      <c r="AZ144" s="78" t="str">
        <f>REPLACE(INDEX(GroupVertices[Group],MATCH(Vertices[[#This Row],[Vertex]],GroupVertices[Vertex],0)),1,1,"")</f>
        <v>11</v>
      </c>
      <c r="BA144" s="48"/>
      <c r="BB144" s="48"/>
      <c r="BC144" s="48"/>
      <c r="BD144" s="48"/>
      <c r="BE144" s="48"/>
      <c r="BF144" s="48"/>
      <c r="BG144" s="116" t="s">
        <v>4594</v>
      </c>
      <c r="BH144" s="116" t="s">
        <v>4594</v>
      </c>
      <c r="BI144" s="116" t="s">
        <v>4753</v>
      </c>
      <c r="BJ144" s="116" t="s">
        <v>4753</v>
      </c>
      <c r="BK144" s="116">
        <v>1</v>
      </c>
      <c r="BL144" s="120">
        <v>5.555555555555555</v>
      </c>
      <c r="BM144" s="116">
        <v>0</v>
      </c>
      <c r="BN144" s="120">
        <v>0</v>
      </c>
      <c r="BO144" s="116">
        <v>0</v>
      </c>
      <c r="BP144" s="120">
        <v>0</v>
      </c>
      <c r="BQ144" s="116">
        <v>17</v>
      </c>
      <c r="BR144" s="120">
        <v>94.44444444444444</v>
      </c>
      <c r="BS144" s="116">
        <v>18</v>
      </c>
      <c r="BT144" s="2"/>
      <c r="BU144" s="3"/>
      <c r="BV144" s="3"/>
      <c r="BW144" s="3"/>
      <c r="BX144" s="3"/>
    </row>
    <row r="145" spans="1:76" ht="15">
      <c r="A145" s="64" t="s">
        <v>447</v>
      </c>
      <c r="B145" s="65"/>
      <c r="C145" s="65" t="s">
        <v>64</v>
      </c>
      <c r="D145" s="66">
        <v>162</v>
      </c>
      <c r="E145" s="68"/>
      <c r="F145" s="100" t="s">
        <v>3213</v>
      </c>
      <c r="G145" s="65"/>
      <c r="H145" s="69" t="s">
        <v>447</v>
      </c>
      <c r="I145" s="70"/>
      <c r="J145" s="70"/>
      <c r="K145" s="69" t="s">
        <v>3702</v>
      </c>
      <c r="L145" s="73">
        <v>1</v>
      </c>
      <c r="M145" s="74">
        <v>8868.5087890625</v>
      </c>
      <c r="N145" s="74">
        <v>8210.943359375</v>
      </c>
      <c r="O145" s="75"/>
      <c r="P145" s="76"/>
      <c r="Q145" s="76"/>
      <c r="R145" s="86"/>
      <c r="S145" s="48">
        <v>1</v>
      </c>
      <c r="T145" s="48">
        <v>0</v>
      </c>
      <c r="U145" s="49">
        <v>0</v>
      </c>
      <c r="V145" s="49">
        <v>0.125</v>
      </c>
      <c r="W145" s="49">
        <v>0</v>
      </c>
      <c r="X145" s="49">
        <v>0.561435</v>
      </c>
      <c r="Y145" s="49">
        <v>0</v>
      </c>
      <c r="Z145" s="49">
        <v>0</v>
      </c>
      <c r="AA145" s="71">
        <v>145</v>
      </c>
      <c r="AB145" s="71"/>
      <c r="AC145" s="72"/>
      <c r="AD145" s="78" t="s">
        <v>2160</v>
      </c>
      <c r="AE145" s="78">
        <v>0</v>
      </c>
      <c r="AF145" s="78">
        <v>2</v>
      </c>
      <c r="AG145" s="78">
        <v>1</v>
      </c>
      <c r="AH145" s="78">
        <v>0</v>
      </c>
      <c r="AI145" s="78"/>
      <c r="AJ145" s="78"/>
      <c r="AK145" s="78"/>
      <c r="AL145" s="78"/>
      <c r="AM145" s="78"/>
      <c r="AN145" s="80">
        <v>39701.858564814815</v>
      </c>
      <c r="AO145" s="78"/>
      <c r="AP145" s="78" t="b">
        <v>1</v>
      </c>
      <c r="AQ145" s="78" t="b">
        <v>0</v>
      </c>
      <c r="AR145" s="78" t="b">
        <v>0</v>
      </c>
      <c r="AS145" s="78"/>
      <c r="AT145" s="78">
        <v>0</v>
      </c>
      <c r="AU145" s="83" t="s">
        <v>3148</v>
      </c>
      <c r="AV145" s="78" t="b">
        <v>0</v>
      </c>
      <c r="AW145" s="78" t="s">
        <v>3276</v>
      </c>
      <c r="AX145" s="83" t="s">
        <v>3419</v>
      </c>
      <c r="AY145" s="78" t="s">
        <v>65</v>
      </c>
      <c r="AZ145" s="78" t="str">
        <f>REPLACE(INDEX(GroupVertices[Group],MATCH(Vertices[[#This Row],[Vertex]],GroupVertices[Vertex],0)),1,1,"")</f>
        <v>11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448</v>
      </c>
      <c r="B146" s="65"/>
      <c r="C146" s="65" t="s">
        <v>64</v>
      </c>
      <c r="D146" s="66">
        <v>163.12317824446478</v>
      </c>
      <c r="E146" s="68"/>
      <c r="F146" s="100" t="s">
        <v>3214</v>
      </c>
      <c r="G146" s="65"/>
      <c r="H146" s="69" t="s">
        <v>448</v>
      </c>
      <c r="I146" s="70"/>
      <c r="J146" s="70"/>
      <c r="K146" s="69" t="s">
        <v>3703</v>
      </c>
      <c r="L146" s="73">
        <v>1</v>
      </c>
      <c r="M146" s="74">
        <v>8135.564453125</v>
      </c>
      <c r="N146" s="74">
        <v>9646.09375</v>
      </c>
      <c r="O146" s="75"/>
      <c r="P146" s="76"/>
      <c r="Q146" s="76"/>
      <c r="R146" s="86"/>
      <c r="S146" s="48">
        <v>2</v>
      </c>
      <c r="T146" s="48">
        <v>0</v>
      </c>
      <c r="U146" s="49">
        <v>0</v>
      </c>
      <c r="V146" s="49">
        <v>0.166667</v>
      </c>
      <c r="W146" s="49">
        <v>0</v>
      </c>
      <c r="X146" s="49">
        <v>0.97287</v>
      </c>
      <c r="Y146" s="49">
        <v>1</v>
      </c>
      <c r="Z146" s="49">
        <v>0</v>
      </c>
      <c r="AA146" s="71">
        <v>146</v>
      </c>
      <c r="AB146" s="71"/>
      <c r="AC146" s="72"/>
      <c r="AD146" s="78" t="s">
        <v>2161</v>
      </c>
      <c r="AE146" s="78">
        <v>417</v>
      </c>
      <c r="AF146" s="78">
        <v>1300</v>
      </c>
      <c r="AG146" s="78">
        <v>1808</v>
      </c>
      <c r="AH146" s="78">
        <v>2022</v>
      </c>
      <c r="AI146" s="78"/>
      <c r="AJ146" s="78" t="s">
        <v>2440</v>
      </c>
      <c r="AK146" s="78"/>
      <c r="AL146" s="83" t="s">
        <v>2816</v>
      </c>
      <c r="AM146" s="78"/>
      <c r="AN146" s="80">
        <v>40667.73310185185</v>
      </c>
      <c r="AO146" s="78"/>
      <c r="AP146" s="78" t="b">
        <v>0</v>
      </c>
      <c r="AQ146" s="78" t="b">
        <v>0</v>
      </c>
      <c r="AR146" s="78" t="b">
        <v>1</v>
      </c>
      <c r="AS146" s="78"/>
      <c r="AT146" s="78">
        <v>33</v>
      </c>
      <c r="AU146" s="83" t="s">
        <v>3160</v>
      </c>
      <c r="AV146" s="78" t="b">
        <v>0</v>
      </c>
      <c r="AW146" s="78" t="s">
        <v>3276</v>
      </c>
      <c r="AX146" s="83" t="s">
        <v>3420</v>
      </c>
      <c r="AY146" s="78" t="s">
        <v>65</v>
      </c>
      <c r="AZ146" s="78" t="str">
        <f>REPLACE(INDEX(GroupVertices[Group],MATCH(Vertices[[#This Row],[Vertex]],GroupVertices[Vertex],0)),1,1,"")</f>
        <v>11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315</v>
      </c>
      <c r="B147" s="65"/>
      <c r="C147" s="65" t="s">
        <v>64</v>
      </c>
      <c r="D147" s="66">
        <v>162.6342755417509</v>
      </c>
      <c r="E147" s="68"/>
      <c r="F147" s="100" t="s">
        <v>1196</v>
      </c>
      <c r="G147" s="65"/>
      <c r="H147" s="69" t="s">
        <v>315</v>
      </c>
      <c r="I147" s="70"/>
      <c r="J147" s="70"/>
      <c r="K147" s="69" t="s">
        <v>3704</v>
      </c>
      <c r="L147" s="73">
        <v>4.8716922680996415</v>
      </c>
      <c r="M147" s="74">
        <v>5950.68310546875</v>
      </c>
      <c r="N147" s="74">
        <v>5946.29248046875</v>
      </c>
      <c r="O147" s="75"/>
      <c r="P147" s="76"/>
      <c r="Q147" s="76"/>
      <c r="R147" s="86"/>
      <c r="S147" s="48">
        <v>1</v>
      </c>
      <c r="T147" s="48">
        <v>2</v>
      </c>
      <c r="U147" s="49">
        <v>4</v>
      </c>
      <c r="V147" s="49">
        <v>0.333333</v>
      </c>
      <c r="W147" s="49">
        <v>0</v>
      </c>
      <c r="X147" s="49">
        <v>1.466941</v>
      </c>
      <c r="Y147" s="49">
        <v>0.16666666666666666</v>
      </c>
      <c r="Z147" s="49">
        <v>0</v>
      </c>
      <c r="AA147" s="71">
        <v>147</v>
      </c>
      <c r="AB147" s="71"/>
      <c r="AC147" s="72"/>
      <c r="AD147" s="78" t="s">
        <v>2162</v>
      </c>
      <c r="AE147" s="78">
        <v>215</v>
      </c>
      <c r="AF147" s="78">
        <v>735</v>
      </c>
      <c r="AG147" s="78">
        <v>1280</v>
      </c>
      <c r="AH147" s="78">
        <v>900</v>
      </c>
      <c r="AI147" s="78"/>
      <c r="AJ147" s="78" t="s">
        <v>2441</v>
      </c>
      <c r="AK147" s="78" t="s">
        <v>2647</v>
      </c>
      <c r="AL147" s="83" t="s">
        <v>2817</v>
      </c>
      <c r="AM147" s="78"/>
      <c r="AN147" s="80">
        <v>41459.850011574075</v>
      </c>
      <c r="AO147" s="78"/>
      <c r="AP147" s="78" t="b">
        <v>1</v>
      </c>
      <c r="AQ147" s="78" t="b">
        <v>0</v>
      </c>
      <c r="AR147" s="78" t="b">
        <v>0</v>
      </c>
      <c r="AS147" s="78"/>
      <c r="AT147" s="78">
        <v>20</v>
      </c>
      <c r="AU147" s="83" t="s">
        <v>3148</v>
      </c>
      <c r="AV147" s="78" t="b">
        <v>0</v>
      </c>
      <c r="AW147" s="78" t="s">
        <v>3276</v>
      </c>
      <c r="AX147" s="83" t="s">
        <v>3421</v>
      </c>
      <c r="AY147" s="78" t="s">
        <v>66</v>
      </c>
      <c r="AZ147" s="78" t="str">
        <f>REPLACE(INDEX(GroupVertices[Group],MATCH(Vertices[[#This Row],[Vertex]],GroupVertices[Vertex],0)),1,1,"")</f>
        <v>18</v>
      </c>
      <c r="BA147" s="48" t="s">
        <v>757</v>
      </c>
      <c r="BB147" s="48" t="s">
        <v>757</v>
      </c>
      <c r="BC147" s="48" t="s">
        <v>847</v>
      </c>
      <c r="BD147" s="48" t="s">
        <v>847</v>
      </c>
      <c r="BE147" s="48" t="s">
        <v>932</v>
      </c>
      <c r="BF147" s="48" t="s">
        <v>932</v>
      </c>
      <c r="BG147" s="116" t="s">
        <v>4179</v>
      </c>
      <c r="BH147" s="116" t="s">
        <v>4179</v>
      </c>
      <c r="BI147" s="116" t="s">
        <v>4754</v>
      </c>
      <c r="BJ147" s="116" t="s">
        <v>4754</v>
      </c>
      <c r="BK147" s="116">
        <v>0</v>
      </c>
      <c r="BL147" s="120">
        <v>0</v>
      </c>
      <c r="BM147" s="116">
        <v>0</v>
      </c>
      <c r="BN147" s="120">
        <v>0</v>
      </c>
      <c r="BO147" s="116">
        <v>0</v>
      </c>
      <c r="BP147" s="120">
        <v>0</v>
      </c>
      <c r="BQ147" s="116">
        <v>30</v>
      </c>
      <c r="BR147" s="120">
        <v>100</v>
      </c>
      <c r="BS147" s="116">
        <v>30</v>
      </c>
      <c r="BT147" s="2"/>
      <c r="BU147" s="3"/>
      <c r="BV147" s="3"/>
      <c r="BW147" s="3"/>
      <c r="BX147" s="3"/>
    </row>
    <row r="148" spans="1:76" ht="15">
      <c r="A148" s="64" t="s">
        <v>449</v>
      </c>
      <c r="B148" s="65"/>
      <c r="C148" s="65" t="s">
        <v>64</v>
      </c>
      <c r="D148" s="66">
        <v>167.67819386762545</v>
      </c>
      <c r="E148" s="68"/>
      <c r="F148" s="100" t="s">
        <v>3215</v>
      </c>
      <c r="G148" s="65"/>
      <c r="H148" s="69" t="s">
        <v>449</v>
      </c>
      <c r="I148" s="70"/>
      <c r="J148" s="70"/>
      <c r="K148" s="69" t="s">
        <v>3705</v>
      </c>
      <c r="L148" s="73">
        <v>1</v>
      </c>
      <c r="M148" s="74">
        <v>5619.970703125</v>
      </c>
      <c r="N148" s="74">
        <v>6260.45361328125</v>
      </c>
      <c r="O148" s="75"/>
      <c r="P148" s="76"/>
      <c r="Q148" s="76"/>
      <c r="R148" s="86"/>
      <c r="S148" s="48">
        <v>1</v>
      </c>
      <c r="T148" s="48">
        <v>0</v>
      </c>
      <c r="U148" s="49">
        <v>0</v>
      </c>
      <c r="V148" s="49">
        <v>0.2</v>
      </c>
      <c r="W148" s="49">
        <v>0</v>
      </c>
      <c r="X148" s="49">
        <v>0.565633</v>
      </c>
      <c r="Y148" s="49">
        <v>0</v>
      </c>
      <c r="Z148" s="49">
        <v>0</v>
      </c>
      <c r="AA148" s="71">
        <v>148</v>
      </c>
      <c r="AB148" s="71"/>
      <c r="AC148" s="72"/>
      <c r="AD148" s="78" t="s">
        <v>2163</v>
      </c>
      <c r="AE148" s="78">
        <v>1395</v>
      </c>
      <c r="AF148" s="78">
        <v>6564</v>
      </c>
      <c r="AG148" s="78">
        <v>5972</v>
      </c>
      <c r="AH148" s="78">
        <v>1056</v>
      </c>
      <c r="AI148" s="78"/>
      <c r="AJ148" s="78" t="s">
        <v>2442</v>
      </c>
      <c r="AK148" s="78" t="s">
        <v>2648</v>
      </c>
      <c r="AL148" s="83" t="s">
        <v>2818</v>
      </c>
      <c r="AM148" s="78"/>
      <c r="AN148" s="80">
        <v>40016.600266203706</v>
      </c>
      <c r="AO148" s="83" t="s">
        <v>3031</v>
      </c>
      <c r="AP148" s="78" t="b">
        <v>0</v>
      </c>
      <c r="AQ148" s="78" t="b">
        <v>0</v>
      </c>
      <c r="AR148" s="78" t="b">
        <v>1</v>
      </c>
      <c r="AS148" s="78"/>
      <c r="AT148" s="78">
        <v>181</v>
      </c>
      <c r="AU148" s="83" t="s">
        <v>3148</v>
      </c>
      <c r="AV148" s="78" t="b">
        <v>0</v>
      </c>
      <c r="AW148" s="78" t="s">
        <v>3276</v>
      </c>
      <c r="AX148" s="83" t="s">
        <v>3422</v>
      </c>
      <c r="AY148" s="78" t="s">
        <v>65</v>
      </c>
      <c r="AZ148" s="78" t="str">
        <f>REPLACE(INDEX(GroupVertices[Group],MATCH(Vertices[[#This Row],[Vertex]],GroupVertices[Vertex],0)),1,1,"")</f>
        <v>18</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316</v>
      </c>
      <c r="B149" s="65"/>
      <c r="C149" s="65" t="s">
        <v>64</v>
      </c>
      <c r="D149" s="66">
        <v>162.2595943554233</v>
      </c>
      <c r="E149" s="68"/>
      <c r="F149" s="100" t="s">
        <v>1197</v>
      </c>
      <c r="G149" s="65"/>
      <c r="H149" s="69" t="s">
        <v>316</v>
      </c>
      <c r="I149" s="70"/>
      <c r="J149" s="70"/>
      <c r="K149" s="69" t="s">
        <v>3706</v>
      </c>
      <c r="L149" s="73">
        <v>2.9358461340498208</v>
      </c>
      <c r="M149" s="74">
        <v>6622.14501953125</v>
      </c>
      <c r="N149" s="74">
        <v>579.3538208007812</v>
      </c>
      <c r="O149" s="75"/>
      <c r="P149" s="76"/>
      <c r="Q149" s="76"/>
      <c r="R149" s="86"/>
      <c r="S149" s="48">
        <v>0</v>
      </c>
      <c r="T149" s="48">
        <v>2</v>
      </c>
      <c r="U149" s="49">
        <v>2</v>
      </c>
      <c r="V149" s="49">
        <v>0.5</v>
      </c>
      <c r="W149" s="49">
        <v>0</v>
      </c>
      <c r="X149" s="49">
        <v>1.459457</v>
      </c>
      <c r="Y149" s="49">
        <v>0</v>
      </c>
      <c r="Z149" s="49">
        <v>0</v>
      </c>
      <c r="AA149" s="71">
        <v>149</v>
      </c>
      <c r="AB149" s="71"/>
      <c r="AC149" s="72"/>
      <c r="AD149" s="78" t="s">
        <v>2164</v>
      </c>
      <c r="AE149" s="78">
        <v>668</v>
      </c>
      <c r="AF149" s="78">
        <v>302</v>
      </c>
      <c r="AG149" s="78">
        <v>8560</v>
      </c>
      <c r="AH149" s="78">
        <v>6041</v>
      </c>
      <c r="AI149" s="78"/>
      <c r="AJ149" s="78" t="s">
        <v>2443</v>
      </c>
      <c r="AK149" s="78" t="s">
        <v>2649</v>
      </c>
      <c r="AL149" s="78"/>
      <c r="AM149" s="78"/>
      <c r="AN149" s="80">
        <v>41855.587326388886</v>
      </c>
      <c r="AO149" s="83" t="s">
        <v>3032</v>
      </c>
      <c r="AP149" s="78" t="b">
        <v>0</v>
      </c>
      <c r="AQ149" s="78" t="b">
        <v>0</v>
      </c>
      <c r="AR149" s="78" t="b">
        <v>1</v>
      </c>
      <c r="AS149" s="78"/>
      <c r="AT149" s="78">
        <v>2</v>
      </c>
      <c r="AU149" s="83" t="s">
        <v>3151</v>
      </c>
      <c r="AV149" s="78" t="b">
        <v>0</v>
      </c>
      <c r="AW149" s="78" t="s">
        <v>3276</v>
      </c>
      <c r="AX149" s="83" t="s">
        <v>3423</v>
      </c>
      <c r="AY149" s="78" t="s">
        <v>66</v>
      </c>
      <c r="AZ149" s="78" t="str">
        <f>REPLACE(INDEX(GroupVertices[Group],MATCH(Vertices[[#This Row],[Vertex]],GroupVertices[Vertex],0)),1,1,"")</f>
        <v>26</v>
      </c>
      <c r="BA149" s="48"/>
      <c r="BB149" s="48"/>
      <c r="BC149" s="48"/>
      <c r="BD149" s="48"/>
      <c r="BE149" s="48" t="s">
        <v>893</v>
      </c>
      <c r="BF149" s="48" t="s">
        <v>893</v>
      </c>
      <c r="BG149" s="116" t="s">
        <v>4595</v>
      </c>
      <c r="BH149" s="116" t="s">
        <v>4595</v>
      </c>
      <c r="BI149" s="116" t="s">
        <v>4755</v>
      </c>
      <c r="BJ149" s="116" t="s">
        <v>4755</v>
      </c>
      <c r="BK149" s="116">
        <v>2</v>
      </c>
      <c r="BL149" s="120">
        <v>5.882352941176471</v>
      </c>
      <c r="BM149" s="116">
        <v>1</v>
      </c>
      <c r="BN149" s="120">
        <v>2.9411764705882355</v>
      </c>
      <c r="BO149" s="116">
        <v>0</v>
      </c>
      <c r="BP149" s="120">
        <v>0</v>
      </c>
      <c r="BQ149" s="116">
        <v>31</v>
      </c>
      <c r="BR149" s="120">
        <v>91.17647058823529</v>
      </c>
      <c r="BS149" s="116">
        <v>34</v>
      </c>
      <c r="BT149" s="2"/>
      <c r="BU149" s="3"/>
      <c r="BV149" s="3"/>
      <c r="BW149" s="3"/>
      <c r="BX149" s="3"/>
    </row>
    <row r="150" spans="1:76" ht="15">
      <c r="A150" s="64" t="s">
        <v>450</v>
      </c>
      <c r="B150" s="65"/>
      <c r="C150" s="65" t="s">
        <v>64</v>
      </c>
      <c r="D150" s="66">
        <v>1000</v>
      </c>
      <c r="E150" s="68"/>
      <c r="F150" s="100" t="s">
        <v>3216</v>
      </c>
      <c r="G150" s="65"/>
      <c r="H150" s="69" t="s">
        <v>450</v>
      </c>
      <c r="I150" s="70"/>
      <c r="J150" s="70"/>
      <c r="K150" s="69" t="s">
        <v>3707</v>
      </c>
      <c r="L150" s="73">
        <v>1</v>
      </c>
      <c r="M150" s="74">
        <v>6622.14501953125</v>
      </c>
      <c r="N150" s="74">
        <v>1032.249755859375</v>
      </c>
      <c r="O150" s="75"/>
      <c r="P150" s="76"/>
      <c r="Q150" s="76"/>
      <c r="R150" s="86"/>
      <c r="S150" s="48">
        <v>1</v>
      </c>
      <c r="T150" s="48">
        <v>0</v>
      </c>
      <c r="U150" s="49">
        <v>0</v>
      </c>
      <c r="V150" s="49">
        <v>0.333333</v>
      </c>
      <c r="W150" s="49">
        <v>0</v>
      </c>
      <c r="X150" s="49">
        <v>0.770269</v>
      </c>
      <c r="Y150" s="49">
        <v>0</v>
      </c>
      <c r="Z150" s="49">
        <v>0</v>
      </c>
      <c r="AA150" s="71">
        <v>150</v>
      </c>
      <c r="AB150" s="71"/>
      <c r="AC150" s="72"/>
      <c r="AD150" s="78" t="s">
        <v>2165</v>
      </c>
      <c r="AE150" s="78">
        <v>4</v>
      </c>
      <c r="AF150" s="78">
        <v>4177790</v>
      </c>
      <c r="AG150" s="78">
        <v>387</v>
      </c>
      <c r="AH150" s="78">
        <v>106</v>
      </c>
      <c r="AI150" s="78"/>
      <c r="AJ150" s="78" t="s">
        <v>2444</v>
      </c>
      <c r="AK150" s="78" t="s">
        <v>2650</v>
      </c>
      <c r="AL150" s="83" t="s">
        <v>2819</v>
      </c>
      <c r="AM150" s="78"/>
      <c r="AN150" s="80">
        <v>39954.73694444444</v>
      </c>
      <c r="AO150" s="83" t="s">
        <v>3033</v>
      </c>
      <c r="AP150" s="78" t="b">
        <v>0</v>
      </c>
      <c r="AQ150" s="78" t="b">
        <v>0</v>
      </c>
      <c r="AR150" s="78" t="b">
        <v>0</v>
      </c>
      <c r="AS150" s="78"/>
      <c r="AT150" s="78">
        <v>19093</v>
      </c>
      <c r="AU150" s="83" t="s">
        <v>3148</v>
      </c>
      <c r="AV150" s="78" t="b">
        <v>1</v>
      </c>
      <c r="AW150" s="78" t="s">
        <v>3276</v>
      </c>
      <c r="AX150" s="83" t="s">
        <v>3424</v>
      </c>
      <c r="AY150" s="78" t="s">
        <v>65</v>
      </c>
      <c r="AZ150" s="78" t="str">
        <f>REPLACE(INDEX(GroupVertices[Group],MATCH(Vertices[[#This Row],[Vertex]],GroupVertices[Vertex],0)),1,1,"")</f>
        <v>26</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451</v>
      </c>
      <c r="B151" s="65"/>
      <c r="C151" s="65" t="s">
        <v>64</v>
      </c>
      <c r="D151" s="66">
        <v>303.30413017304227</v>
      </c>
      <c r="E151" s="68"/>
      <c r="F151" s="100" t="s">
        <v>3217</v>
      </c>
      <c r="G151" s="65"/>
      <c r="H151" s="69" t="s">
        <v>451</v>
      </c>
      <c r="I151" s="70"/>
      <c r="J151" s="70"/>
      <c r="K151" s="69" t="s">
        <v>3708</v>
      </c>
      <c r="L151" s="73">
        <v>1</v>
      </c>
      <c r="M151" s="74">
        <v>6924.2587890625</v>
      </c>
      <c r="N151" s="74">
        <v>1032.249755859375</v>
      </c>
      <c r="O151" s="75"/>
      <c r="P151" s="76"/>
      <c r="Q151" s="76"/>
      <c r="R151" s="86"/>
      <c r="S151" s="48">
        <v>1</v>
      </c>
      <c r="T151" s="48">
        <v>0</v>
      </c>
      <c r="U151" s="49">
        <v>0</v>
      </c>
      <c r="V151" s="49">
        <v>0.333333</v>
      </c>
      <c r="W151" s="49">
        <v>0</v>
      </c>
      <c r="X151" s="49">
        <v>0.770269</v>
      </c>
      <c r="Y151" s="49">
        <v>0</v>
      </c>
      <c r="Z151" s="49">
        <v>0</v>
      </c>
      <c r="AA151" s="71">
        <v>151</v>
      </c>
      <c r="AB151" s="71"/>
      <c r="AC151" s="72"/>
      <c r="AD151" s="78" t="s">
        <v>2166</v>
      </c>
      <c r="AE151" s="78">
        <v>2</v>
      </c>
      <c r="AF151" s="78">
        <v>163300</v>
      </c>
      <c r="AG151" s="78">
        <v>1571</v>
      </c>
      <c r="AH151" s="78">
        <v>90</v>
      </c>
      <c r="AI151" s="78"/>
      <c r="AJ151" s="78" t="s">
        <v>2445</v>
      </c>
      <c r="AK151" s="78" t="s">
        <v>2651</v>
      </c>
      <c r="AL151" s="83" t="s">
        <v>2820</v>
      </c>
      <c r="AM151" s="78"/>
      <c r="AN151" s="80">
        <v>40935.89954861111</v>
      </c>
      <c r="AO151" s="83" t="s">
        <v>3034</v>
      </c>
      <c r="AP151" s="78" t="b">
        <v>0</v>
      </c>
      <c r="AQ151" s="78" t="b">
        <v>0</v>
      </c>
      <c r="AR151" s="78" t="b">
        <v>1</v>
      </c>
      <c r="AS151" s="78"/>
      <c r="AT151" s="78">
        <v>2403</v>
      </c>
      <c r="AU151" s="83" t="s">
        <v>3148</v>
      </c>
      <c r="AV151" s="78" t="b">
        <v>1</v>
      </c>
      <c r="AW151" s="78" t="s">
        <v>3276</v>
      </c>
      <c r="AX151" s="83" t="s">
        <v>3425</v>
      </c>
      <c r="AY151" s="78" t="s">
        <v>65</v>
      </c>
      <c r="AZ151" s="78" t="str">
        <f>REPLACE(INDEX(GroupVertices[Group],MATCH(Vertices[[#This Row],[Vertex]],GroupVertices[Vertex],0)),1,1,"")</f>
        <v>26</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452</v>
      </c>
      <c r="B152" s="65"/>
      <c r="C152" s="65" t="s">
        <v>64</v>
      </c>
      <c r="D152" s="66">
        <v>1000</v>
      </c>
      <c r="E152" s="68"/>
      <c r="F152" s="100" t="s">
        <v>3218</v>
      </c>
      <c r="G152" s="65"/>
      <c r="H152" s="69" t="s">
        <v>452</v>
      </c>
      <c r="I152" s="70"/>
      <c r="J152" s="70"/>
      <c r="K152" s="69" t="s">
        <v>3709</v>
      </c>
      <c r="L152" s="73">
        <v>1</v>
      </c>
      <c r="M152" s="74">
        <v>6276.17529296875</v>
      </c>
      <c r="N152" s="74">
        <v>6281.724609375</v>
      </c>
      <c r="O152" s="75"/>
      <c r="P152" s="76"/>
      <c r="Q152" s="76"/>
      <c r="R152" s="86"/>
      <c r="S152" s="48">
        <v>2</v>
      </c>
      <c r="T152" s="48">
        <v>0</v>
      </c>
      <c r="U152" s="49">
        <v>0</v>
      </c>
      <c r="V152" s="49">
        <v>0.25</v>
      </c>
      <c r="W152" s="49">
        <v>0</v>
      </c>
      <c r="X152" s="49">
        <v>0.983709</v>
      </c>
      <c r="Y152" s="49">
        <v>0.5</v>
      </c>
      <c r="Z152" s="49">
        <v>0</v>
      </c>
      <c r="AA152" s="71">
        <v>152</v>
      </c>
      <c r="AB152" s="71"/>
      <c r="AC152" s="72"/>
      <c r="AD152" s="78" t="s">
        <v>2167</v>
      </c>
      <c r="AE152" s="78">
        <v>539</v>
      </c>
      <c r="AF152" s="78">
        <v>968436</v>
      </c>
      <c r="AG152" s="78">
        <v>271940</v>
      </c>
      <c r="AH152" s="78">
        <v>7670</v>
      </c>
      <c r="AI152" s="78"/>
      <c r="AJ152" s="78" t="s">
        <v>2446</v>
      </c>
      <c r="AK152" s="78" t="s">
        <v>2652</v>
      </c>
      <c r="AL152" s="83" t="s">
        <v>2821</v>
      </c>
      <c r="AM152" s="78"/>
      <c r="AN152" s="80">
        <v>39476.90180555556</v>
      </c>
      <c r="AO152" s="83" t="s">
        <v>3035</v>
      </c>
      <c r="AP152" s="78" t="b">
        <v>0</v>
      </c>
      <c r="AQ152" s="78" t="b">
        <v>0</v>
      </c>
      <c r="AR152" s="78" t="b">
        <v>1</v>
      </c>
      <c r="AS152" s="78"/>
      <c r="AT152" s="78">
        <v>8001</v>
      </c>
      <c r="AU152" s="83" t="s">
        <v>3148</v>
      </c>
      <c r="AV152" s="78" t="b">
        <v>1</v>
      </c>
      <c r="AW152" s="78" t="s">
        <v>3276</v>
      </c>
      <c r="AX152" s="83" t="s">
        <v>3426</v>
      </c>
      <c r="AY152" s="78" t="s">
        <v>65</v>
      </c>
      <c r="AZ152" s="78" t="str">
        <f>REPLACE(INDEX(GroupVertices[Group],MATCH(Vertices[[#This Row],[Vertex]],GroupVertices[Vertex],0)),1,1,"")</f>
        <v>18</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317</v>
      </c>
      <c r="B153" s="65"/>
      <c r="C153" s="65" t="s">
        <v>64</v>
      </c>
      <c r="D153" s="66">
        <v>162.09258865343432</v>
      </c>
      <c r="E153" s="68"/>
      <c r="F153" s="100" t="s">
        <v>1198</v>
      </c>
      <c r="G153" s="65"/>
      <c r="H153" s="69" t="s">
        <v>317</v>
      </c>
      <c r="I153" s="70"/>
      <c r="J153" s="70"/>
      <c r="K153" s="69" t="s">
        <v>3710</v>
      </c>
      <c r="L153" s="73">
        <v>1</v>
      </c>
      <c r="M153" s="74">
        <v>6195.396484375</v>
      </c>
      <c r="N153" s="74">
        <v>5070.0810546875</v>
      </c>
      <c r="O153" s="75"/>
      <c r="P153" s="76"/>
      <c r="Q153" s="76"/>
      <c r="R153" s="86"/>
      <c r="S153" s="48">
        <v>0</v>
      </c>
      <c r="T153" s="48">
        <v>2</v>
      </c>
      <c r="U153" s="49">
        <v>0</v>
      </c>
      <c r="V153" s="49">
        <v>0.25</v>
      </c>
      <c r="W153" s="49">
        <v>0</v>
      </c>
      <c r="X153" s="49">
        <v>0.983709</v>
      </c>
      <c r="Y153" s="49">
        <v>0.5</v>
      </c>
      <c r="Z153" s="49">
        <v>0</v>
      </c>
      <c r="AA153" s="71">
        <v>153</v>
      </c>
      <c r="AB153" s="71"/>
      <c r="AC153" s="72"/>
      <c r="AD153" s="78" t="s">
        <v>2168</v>
      </c>
      <c r="AE153" s="78">
        <v>323</v>
      </c>
      <c r="AF153" s="78">
        <v>109</v>
      </c>
      <c r="AG153" s="78">
        <v>335</v>
      </c>
      <c r="AH153" s="78">
        <v>136</v>
      </c>
      <c r="AI153" s="78"/>
      <c r="AJ153" s="78" t="s">
        <v>2447</v>
      </c>
      <c r="AK153" s="78" t="s">
        <v>2653</v>
      </c>
      <c r="AL153" s="78"/>
      <c r="AM153" s="78"/>
      <c r="AN153" s="80">
        <v>40890.08528935185</v>
      </c>
      <c r="AO153" s="83" t="s">
        <v>3036</v>
      </c>
      <c r="AP153" s="78" t="b">
        <v>0</v>
      </c>
      <c r="AQ153" s="78" t="b">
        <v>0</v>
      </c>
      <c r="AR153" s="78" t="b">
        <v>1</v>
      </c>
      <c r="AS153" s="78"/>
      <c r="AT153" s="78">
        <v>2</v>
      </c>
      <c r="AU153" s="83" t="s">
        <v>3161</v>
      </c>
      <c r="AV153" s="78" t="b">
        <v>0</v>
      </c>
      <c r="AW153" s="78" t="s">
        <v>3276</v>
      </c>
      <c r="AX153" s="83" t="s">
        <v>3427</v>
      </c>
      <c r="AY153" s="78" t="s">
        <v>66</v>
      </c>
      <c r="AZ153" s="78" t="str">
        <f>REPLACE(INDEX(GroupVertices[Group],MATCH(Vertices[[#This Row],[Vertex]],GroupVertices[Vertex],0)),1,1,"")</f>
        <v>18</v>
      </c>
      <c r="BA153" s="48"/>
      <c r="BB153" s="48"/>
      <c r="BC153" s="48"/>
      <c r="BD153" s="48"/>
      <c r="BE153" s="48"/>
      <c r="BF153" s="48"/>
      <c r="BG153" s="116" t="s">
        <v>4596</v>
      </c>
      <c r="BH153" s="116" t="s">
        <v>4596</v>
      </c>
      <c r="BI153" s="116" t="s">
        <v>4756</v>
      </c>
      <c r="BJ153" s="116" t="s">
        <v>4756</v>
      </c>
      <c r="BK153" s="116">
        <v>0</v>
      </c>
      <c r="BL153" s="120">
        <v>0</v>
      </c>
      <c r="BM153" s="116">
        <v>0</v>
      </c>
      <c r="BN153" s="120">
        <v>0</v>
      </c>
      <c r="BO153" s="116">
        <v>0</v>
      </c>
      <c r="BP153" s="120">
        <v>0</v>
      </c>
      <c r="BQ153" s="116">
        <v>25</v>
      </c>
      <c r="BR153" s="120">
        <v>100</v>
      </c>
      <c r="BS153" s="116">
        <v>25</v>
      </c>
      <c r="BT153" s="2"/>
      <c r="BU153" s="3"/>
      <c r="BV153" s="3"/>
      <c r="BW153" s="3"/>
      <c r="BX153" s="3"/>
    </row>
    <row r="154" spans="1:76" ht="15">
      <c r="A154" s="64" t="s">
        <v>318</v>
      </c>
      <c r="B154" s="65"/>
      <c r="C154" s="65" t="s">
        <v>64</v>
      </c>
      <c r="D154" s="66">
        <v>162.0311513226508</v>
      </c>
      <c r="E154" s="68"/>
      <c r="F154" s="100" t="s">
        <v>1199</v>
      </c>
      <c r="G154" s="65"/>
      <c r="H154" s="69" t="s">
        <v>318</v>
      </c>
      <c r="I154" s="70"/>
      <c r="J154" s="70"/>
      <c r="K154" s="69" t="s">
        <v>3711</v>
      </c>
      <c r="L154" s="73">
        <v>1</v>
      </c>
      <c r="M154" s="74">
        <v>1883.030517578125</v>
      </c>
      <c r="N154" s="74">
        <v>3320.034912109375</v>
      </c>
      <c r="O154" s="75"/>
      <c r="P154" s="76"/>
      <c r="Q154" s="76"/>
      <c r="R154" s="86"/>
      <c r="S154" s="48">
        <v>0</v>
      </c>
      <c r="T154" s="48">
        <v>2</v>
      </c>
      <c r="U154" s="49">
        <v>0</v>
      </c>
      <c r="V154" s="49">
        <v>0.002506</v>
      </c>
      <c r="W154" s="49">
        <v>0.01499</v>
      </c>
      <c r="X154" s="49">
        <v>0.759149</v>
      </c>
      <c r="Y154" s="49">
        <v>0.5</v>
      </c>
      <c r="Z154" s="49">
        <v>0</v>
      </c>
      <c r="AA154" s="71">
        <v>154</v>
      </c>
      <c r="AB154" s="71"/>
      <c r="AC154" s="72"/>
      <c r="AD154" s="78" t="s">
        <v>2169</v>
      </c>
      <c r="AE154" s="78">
        <v>384</v>
      </c>
      <c r="AF154" s="78">
        <v>38</v>
      </c>
      <c r="AG154" s="78">
        <v>2169</v>
      </c>
      <c r="AH154" s="78">
        <v>1616</v>
      </c>
      <c r="AI154" s="78"/>
      <c r="AJ154" s="78"/>
      <c r="AK154" s="78"/>
      <c r="AL154" s="78"/>
      <c r="AM154" s="78"/>
      <c r="AN154" s="80">
        <v>42562.98056712963</v>
      </c>
      <c r="AO154" s="78"/>
      <c r="AP154" s="78" t="b">
        <v>1</v>
      </c>
      <c r="AQ154" s="78" t="b">
        <v>0</v>
      </c>
      <c r="AR154" s="78" t="b">
        <v>0</v>
      </c>
      <c r="AS154" s="78"/>
      <c r="AT154" s="78">
        <v>1</v>
      </c>
      <c r="AU154" s="78"/>
      <c r="AV154" s="78" t="b">
        <v>0</v>
      </c>
      <c r="AW154" s="78" t="s">
        <v>3276</v>
      </c>
      <c r="AX154" s="83" t="s">
        <v>3428</v>
      </c>
      <c r="AY154" s="78" t="s">
        <v>66</v>
      </c>
      <c r="AZ154" s="78" t="str">
        <f>REPLACE(INDEX(GroupVertices[Group],MATCH(Vertices[[#This Row],[Vertex]],GroupVertices[Vertex],0)),1,1,"")</f>
        <v>2</v>
      </c>
      <c r="BA154" s="48"/>
      <c r="BB154" s="48"/>
      <c r="BC154" s="48"/>
      <c r="BD154" s="48"/>
      <c r="BE154" s="48" t="s">
        <v>895</v>
      </c>
      <c r="BF154" s="48" t="s">
        <v>895</v>
      </c>
      <c r="BG154" s="116" t="s">
        <v>4593</v>
      </c>
      <c r="BH154" s="116" t="s">
        <v>4668</v>
      </c>
      <c r="BI154" s="116" t="s">
        <v>4752</v>
      </c>
      <c r="BJ154" s="116" t="s">
        <v>4752</v>
      </c>
      <c r="BK154" s="116">
        <v>0</v>
      </c>
      <c r="BL154" s="120">
        <v>0</v>
      </c>
      <c r="BM154" s="116">
        <v>1</v>
      </c>
      <c r="BN154" s="120">
        <v>3.0303030303030303</v>
      </c>
      <c r="BO154" s="116">
        <v>0</v>
      </c>
      <c r="BP154" s="120">
        <v>0</v>
      </c>
      <c r="BQ154" s="116">
        <v>32</v>
      </c>
      <c r="BR154" s="120">
        <v>96.96969696969697</v>
      </c>
      <c r="BS154" s="116">
        <v>33</v>
      </c>
      <c r="BT154" s="2"/>
      <c r="BU154" s="3"/>
      <c r="BV154" s="3"/>
      <c r="BW154" s="3"/>
      <c r="BX154" s="3"/>
    </row>
    <row r="155" spans="1:76" ht="15">
      <c r="A155" s="64" t="s">
        <v>319</v>
      </c>
      <c r="B155" s="65"/>
      <c r="C155" s="65" t="s">
        <v>64</v>
      </c>
      <c r="D155" s="66">
        <v>163.38709917247846</v>
      </c>
      <c r="E155" s="68"/>
      <c r="F155" s="100" t="s">
        <v>1200</v>
      </c>
      <c r="G155" s="65"/>
      <c r="H155" s="69" t="s">
        <v>319</v>
      </c>
      <c r="I155" s="70"/>
      <c r="J155" s="70"/>
      <c r="K155" s="69" t="s">
        <v>3712</v>
      </c>
      <c r="L155" s="73">
        <v>1</v>
      </c>
      <c r="M155" s="74">
        <v>8348.7431640625</v>
      </c>
      <c r="N155" s="74">
        <v>7396.82421875</v>
      </c>
      <c r="O155" s="75"/>
      <c r="P155" s="76"/>
      <c r="Q155" s="76"/>
      <c r="R155" s="86"/>
      <c r="S155" s="48">
        <v>0</v>
      </c>
      <c r="T155" s="48">
        <v>1</v>
      </c>
      <c r="U155" s="49">
        <v>0</v>
      </c>
      <c r="V155" s="49">
        <v>0.2</v>
      </c>
      <c r="W155" s="49">
        <v>0</v>
      </c>
      <c r="X155" s="49">
        <v>0.610686</v>
      </c>
      <c r="Y155" s="49">
        <v>0</v>
      </c>
      <c r="Z155" s="49">
        <v>0</v>
      </c>
      <c r="AA155" s="71">
        <v>155</v>
      </c>
      <c r="AB155" s="71"/>
      <c r="AC155" s="72"/>
      <c r="AD155" s="78" t="s">
        <v>2170</v>
      </c>
      <c r="AE155" s="78">
        <v>3730</v>
      </c>
      <c r="AF155" s="78">
        <v>1605</v>
      </c>
      <c r="AG155" s="78">
        <v>2626</v>
      </c>
      <c r="AH155" s="78">
        <v>8203</v>
      </c>
      <c r="AI155" s="78"/>
      <c r="AJ155" s="83" t="s">
        <v>2448</v>
      </c>
      <c r="AK155" s="78"/>
      <c r="AL155" s="83" t="s">
        <v>2448</v>
      </c>
      <c r="AM155" s="78"/>
      <c r="AN155" s="80">
        <v>42986.88790509259</v>
      </c>
      <c r="AO155" s="83" t="s">
        <v>3037</v>
      </c>
      <c r="AP155" s="78" t="b">
        <v>0</v>
      </c>
      <c r="AQ155" s="78" t="b">
        <v>0</v>
      </c>
      <c r="AR155" s="78" t="b">
        <v>0</v>
      </c>
      <c r="AS155" s="78"/>
      <c r="AT155" s="78">
        <v>10</v>
      </c>
      <c r="AU155" s="83" t="s">
        <v>3148</v>
      </c>
      <c r="AV155" s="78" t="b">
        <v>0</v>
      </c>
      <c r="AW155" s="78" t="s">
        <v>3276</v>
      </c>
      <c r="AX155" s="83" t="s">
        <v>3429</v>
      </c>
      <c r="AY155" s="78" t="s">
        <v>66</v>
      </c>
      <c r="AZ155" s="78" t="str">
        <f>REPLACE(INDEX(GroupVertices[Group],MATCH(Vertices[[#This Row],[Vertex]],GroupVertices[Vertex],0)),1,1,"")</f>
        <v>16</v>
      </c>
      <c r="BA155" s="48"/>
      <c r="BB155" s="48"/>
      <c r="BC155" s="48"/>
      <c r="BD155" s="48"/>
      <c r="BE155" s="48" t="s">
        <v>933</v>
      </c>
      <c r="BF155" s="48" t="s">
        <v>933</v>
      </c>
      <c r="BG155" s="116" t="s">
        <v>4597</v>
      </c>
      <c r="BH155" s="116" t="s">
        <v>4597</v>
      </c>
      <c r="BI155" s="116" t="s">
        <v>4757</v>
      </c>
      <c r="BJ155" s="116" t="s">
        <v>4757</v>
      </c>
      <c r="BK155" s="116">
        <v>0</v>
      </c>
      <c r="BL155" s="120">
        <v>0</v>
      </c>
      <c r="BM155" s="116">
        <v>3</v>
      </c>
      <c r="BN155" s="120">
        <v>14.285714285714286</v>
      </c>
      <c r="BO155" s="116">
        <v>0</v>
      </c>
      <c r="BP155" s="120">
        <v>0</v>
      </c>
      <c r="BQ155" s="116">
        <v>18</v>
      </c>
      <c r="BR155" s="120">
        <v>85.71428571428571</v>
      </c>
      <c r="BS155" s="116">
        <v>21</v>
      </c>
      <c r="BT155" s="2"/>
      <c r="BU155" s="3"/>
      <c r="BV155" s="3"/>
      <c r="BW155" s="3"/>
      <c r="BX155" s="3"/>
    </row>
    <row r="156" spans="1:76" ht="15">
      <c r="A156" s="64" t="s">
        <v>339</v>
      </c>
      <c r="B156" s="65"/>
      <c r="C156" s="65" t="s">
        <v>64</v>
      </c>
      <c r="D156" s="66">
        <v>162.06749453241005</v>
      </c>
      <c r="E156" s="68"/>
      <c r="F156" s="100" t="s">
        <v>3219</v>
      </c>
      <c r="G156" s="65"/>
      <c r="H156" s="69" t="s">
        <v>339</v>
      </c>
      <c r="I156" s="70"/>
      <c r="J156" s="70"/>
      <c r="K156" s="69" t="s">
        <v>3713</v>
      </c>
      <c r="L156" s="73">
        <v>6.807538402149462</v>
      </c>
      <c r="M156" s="74">
        <v>8824.900390625</v>
      </c>
      <c r="N156" s="74">
        <v>7347.47314453125</v>
      </c>
      <c r="O156" s="75"/>
      <c r="P156" s="76"/>
      <c r="Q156" s="76"/>
      <c r="R156" s="86"/>
      <c r="S156" s="48">
        <v>4</v>
      </c>
      <c r="T156" s="48">
        <v>1</v>
      </c>
      <c r="U156" s="49">
        <v>6</v>
      </c>
      <c r="V156" s="49">
        <v>0.333333</v>
      </c>
      <c r="W156" s="49">
        <v>0</v>
      </c>
      <c r="X156" s="49">
        <v>2.167935</v>
      </c>
      <c r="Y156" s="49">
        <v>0</v>
      </c>
      <c r="Z156" s="49">
        <v>0</v>
      </c>
      <c r="AA156" s="71">
        <v>156</v>
      </c>
      <c r="AB156" s="71"/>
      <c r="AC156" s="72"/>
      <c r="AD156" s="78" t="s">
        <v>2171</v>
      </c>
      <c r="AE156" s="78">
        <v>379</v>
      </c>
      <c r="AF156" s="78">
        <v>80</v>
      </c>
      <c r="AG156" s="78">
        <v>23</v>
      </c>
      <c r="AH156" s="78">
        <v>55</v>
      </c>
      <c r="AI156" s="78"/>
      <c r="AJ156" s="78" t="s">
        <v>2449</v>
      </c>
      <c r="AK156" s="78"/>
      <c r="AL156" s="78"/>
      <c r="AM156" s="78"/>
      <c r="AN156" s="80">
        <v>43648.340092592596</v>
      </c>
      <c r="AO156" s="78"/>
      <c r="AP156" s="78" t="b">
        <v>1</v>
      </c>
      <c r="AQ156" s="78" t="b">
        <v>0</v>
      </c>
      <c r="AR156" s="78" t="b">
        <v>0</v>
      </c>
      <c r="AS156" s="78"/>
      <c r="AT156" s="78">
        <v>0</v>
      </c>
      <c r="AU156" s="78"/>
      <c r="AV156" s="78" t="b">
        <v>0</v>
      </c>
      <c r="AW156" s="78" t="s">
        <v>3276</v>
      </c>
      <c r="AX156" s="83" t="s">
        <v>3430</v>
      </c>
      <c r="AY156" s="78" t="s">
        <v>66</v>
      </c>
      <c r="AZ156" s="78" t="str">
        <f>REPLACE(INDEX(GroupVertices[Group],MATCH(Vertices[[#This Row],[Vertex]],GroupVertices[Vertex],0)),1,1,"")</f>
        <v>16</v>
      </c>
      <c r="BA156" s="48"/>
      <c r="BB156" s="48"/>
      <c r="BC156" s="48"/>
      <c r="BD156" s="48"/>
      <c r="BE156" s="48" t="s">
        <v>4497</v>
      </c>
      <c r="BF156" s="48" t="s">
        <v>4517</v>
      </c>
      <c r="BG156" s="116" t="s">
        <v>4598</v>
      </c>
      <c r="BH156" s="116" t="s">
        <v>4669</v>
      </c>
      <c r="BI156" s="116" t="s">
        <v>4758</v>
      </c>
      <c r="BJ156" s="116" t="s">
        <v>4818</v>
      </c>
      <c r="BK156" s="116">
        <v>1</v>
      </c>
      <c r="BL156" s="120">
        <v>0.37037037037037035</v>
      </c>
      <c r="BM156" s="116">
        <v>35</v>
      </c>
      <c r="BN156" s="120">
        <v>12.962962962962964</v>
      </c>
      <c r="BO156" s="116">
        <v>0</v>
      </c>
      <c r="BP156" s="120">
        <v>0</v>
      </c>
      <c r="BQ156" s="116">
        <v>234</v>
      </c>
      <c r="BR156" s="120">
        <v>86.66666666666667</v>
      </c>
      <c r="BS156" s="116">
        <v>270</v>
      </c>
      <c r="BT156" s="2"/>
      <c r="BU156" s="3"/>
      <c r="BV156" s="3"/>
      <c r="BW156" s="3"/>
      <c r="BX156" s="3"/>
    </row>
    <row r="157" spans="1:76" ht="15">
      <c r="A157" s="64" t="s">
        <v>320</v>
      </c>
      <c r="B157" s="65"/>
      <c r="C157" s="65" t="s">
        <v>64</v>
      </c>
      <c r="D157" s="66">
        <v>164.61065390104022</v>
      </c>
      <c r="E157" s="68"/>
      <c r="F157" s="100" t="s">
        <v>1201</v>
      </c>
      <c r="G157" s="65"/>
      <c r="H157" s="69" t="s">
        <v>320</v>
      </c>
      <c r="I157" s="70"/>
      <c r="J157" s="70"/>
      <c r="K157" s="69" t="s">
        <v>3714</v>
      </c>
      <c r="L157" s="73">
        <v>1</v>
      </c>
      <c r="M157" s="74">
        <v>9030.0517578125</v>
      </c>
      <c r="N157" s="74">
        <v>6787.556640625</v>
      </c>
      <c r="O157" s="75"/>
      <c r="P157" s="76"/>
      <c r="Q157" s="76"/>
      <c r="R157" s="86"/>
      <c r="S157" s="48">
        <v>0</v>
      </c>
      <c r="T157" s="48">
        <v>1</v>
      </c>
      <c r="U157" s="49">
        <v>0</v>
      </c>
      <c r="V157" s="49">
        <v>0.2</v>
      </c>
      <c r="W157" s="49">
        <v>0</v>
      </c>
      <c r="X157" s="49">
        <v>0.610686</v>
      </c>
      <c r="Y157" s="49">
        <v>0</v>
      </c>
      <c r="Z157" s="49">
        <v>0</v>
      </c>
      <c r="AA157" s="71">
        <v>157</v>
      </c>
      <c r="AB157" s="71"/>
      <c r="AC157" s="72"/>
      <c r="AD157" s="78" t="s">
        <v>2172</v>
      </c>
      <c r="AE157" s="78">
        <v>4977</v>
      </c>
      <c r="AF157" s="78">
        <v>3019</v>
      </c>
      <c r="AG157" s="78">
        <v>94548</v>
      </c>
      <c r="AH157" s="78">
        <v>16871</v>
      </c>
      <c r="AI157" s="78"/>
      <c r="AJ157" s="78" t="s">
        <v>2450</v>
      </c>
      <c r="AK157" s="78" t="s">
        <v>2654</v>
      </c>
      <c r="AL157" s="83" t="s">
        <v>2822</v>
      </c>
      <c r="AM157" s="78"/>
      <c r="AN157" s="80">
        <v>40927.19556712963</v>
      </c>
      <c r="AO157" s="83" t="s">
        <v>3038</v>
      </c>
      <c r="AP157" s="78" t="b">
        <v>0</v>
      </c>
      <c r="AQ157" s="78" t="b">
        <v>0</v>
      </c>
      <c r="AR157" s="78" t="b">
        <v>1</v>
      </c>
      <c r="AS157" s="78"/>
      <c r="AT157" s="78">
        <v>645</v>
      </c>
      <c r="AU157" s="83" t="s">
        <v>3148</v>
      </c>
      <c r="AV157" s="78" t="b">
        <v>0</v>
      </c>
      <c r="AW157" s="78" t="s">
        <v>3276</v>
      </c>
      <c r="AX157" s="83" t="s">
        <v>3431</v>
      </c>
      <c r="AY157" s="78" t="s">
        <v>66</v>
      </c>
      <c r="AZ157" s="78" t="str">
        <f>REPLACE(INDEX(GroupVertices[Group],MATCH(Vertices[[#This Row],[Vertex]],GroupVertices[Vertex],0)),1,1,"")</f>
        <v>16</v>
      </c>
      <c r="BA157" s="48"/>
      <c r="BB157" s="48"/>
      <c r="BC157" s="48"/>
      <c r="BD157" s="48"/>
      <c r="BE157" s="48" t="s">
        <v>4498</v>
      </c>
      <c r="BF157" s="48" t="s">
        <v>4498</v>
      </c>
      <c r="BG157" s="116" t="s">
        <v>4599</v>
      </c>
      <c r="BH157" s="116" t="s">
        <v>4670</v>
      </c>
      <c r="BI157" s="116" t="s">
        <v>4759</v>
      </c>
      <c r="BJ157" s="116" t="s">
        <v>4819</v>
      </c>
      <c r="BK157" s="116">
        <v>1</v>
      </c>
      <c r="BL157" s="120">
        <v>1.25</v>
      </c>
      <c r="BM157" s="116">
        <v>8</v>
      </c>
      <c r="BN157" s="120">
        <v>10</v>
      </c>
      <c r="BO157" s="116">
        <v>0</v>
      </c>
      <c r="BP157" s="120">
        <v>0</v>
      </c>
      <c r="BQ157" s="116">
        <v>71</v>
      </c>
      <c r="BR157" s="120">
        <v>88.75</v>
      </c>
      <c r="BS157" s="116">
        <v>80</v>
      </c>
      <c r="BT157" s="2"/>
      <c r="BU157" s="3"/>
      <c r="BV157" s="3"/>
      <c r="BW157" s="3"/>
      <c r="BX157" s="3"/>
    </row>
    <row r="158" spans="1:76" ht="15">
      <c r="A158" s="64" t="s">
        <v>321</v>
      </c>
      <c r="B158" s="65"/>
      <c r="C158" s="65" t="s">
        <v>64</v>
      </c>
      <c r="D158" s="66">
        <v>164.12607777091677</v>
      </c>
      <c r="E158" s="68"/>
      <c r="F158" s="100" t="s">
        <v>1202</v>
      </c>
      <c r="G158" s="65"/>
      <c r="H158" s="69" t="s">
        <v>321</v>
      </c>
      <c r="I158" s="70"/>
      <c r="J158" s="70"/>
      <c r="K158" s="69" t="s">
        <v>3715</v>
      </c>
      <c r="L158" s="73">
        <v>1</v>
      </c>
      <c r="M158" s="74">
        <v>217.1100311279297</v>
      </c>
      <c r="N158" s="74">
        <v>7469.82568359375</v>
      </c>
      <c r="O158" s="75"/>
      <c r="P158" s="76"/>
      <c r="Q158" s="76"/>
      <c r="R158" s="86"/>
      <c r="S158" s="48">
        <v>0</v>
      </c>
      <c r="T158" s="48">
        <v>1</v>
      </c>
      <c r="U158" s="49">
        <v>0</v>
      </c>
      <c r="V158" s="49">
        <v>0.002183</v>
      </c>
      <c r="W158" s="49">
        <v>0.005735</v>
      </c>
      <c r="X158" s="49">
        <v>0.483355</v>
      </c>
      <c r="Y158" s="49">
        <v>0</v>
      </c>
      <c r="Z158" s="49">
        <v>0</v>
      </c>
      <c r="AA158" s="71">
        <v>158</v>
      </c>
      <c r="AB158" s="71"/>
      <c r="AC158" s="72"/>
      <c r="AD158" s="78" t="s">
        <v>2173</v>
      </c>
      <c r="AE158" s="78">
        <v>4974</v>
      </c>
      <c r="AF158" s="78">
        <v>2459</v>
      </c>
      <c r="AG158" s="78">
        <v>6439</v>
      </c>
      <c r="AH158" s="78">
        <v>1665</v>
      </c>
      <c r="AI158" s="78"/>
      <c r="AJ158" s="78" t="s">
        <v>2451</v>
      </c>
      <c r="AK158" s="78" t="s">
        <v>2605</v>
      </c>
      <c r="AL158" s="83" t="s">
        <v>2823</v>
      </c>
      <c r="AM158" s="78"/>
      <c r="AN158" s="80">
        <v>42044.47670138889</v>
      </c>
      <c r="AO158" s="83" t="s">
        <v>3039</v>
      </c>
      <c r="AP158" s="78" t="b">
        <v>0</v>
      </c>
      <c r="AQ158" s="78" t="b">
        <v>0</v>
      </c>
      <c r="AR158" s="78" t="b">
        <v>1</v>
      </c>
      <c r="AS158" s="78"/>
      <c r="AT158" s="78">
        <v>47</v>
      </c>
      <c r="AU158" s="83" t="s">
        <v>3148</v>
      </c>
      <c r="AV158" s="78" t="b">
        <v>0</v>
      </c>
      <c r="AW158" s="78" t="s">
        <v>3276</v>
      </c>
      <c r="AX158" s="83" t="s">
        <v>3432</v>
      </c>
      <c r="AY158" s="78" t="s">
        <v>66</v>
      </c>
      <c r="AZ158" s="78" t="str">
        <f>REPLACE(INDEX(GroupVertices[Group],MATCH(Vertices[[#This Row],[Vertex]],GroupVertices[Vertex],0)),1,1,"")</f>
        <v>1</v>
      </c>
      <c r="BA158" s="48"/>
      <c r="BB158" s="48"/>
      <c r="BC158" s="48"/>
      <c r="BD158" s="48"/>
      <c r="BE158" s="48" t="s">
        <v>893</v>
      </c>
      <c r="BF158" s="48" t="s">
        <v>893</v>
      </c>
      <c r="BG158" s="116" t="s">
        <v>4560</v>
      </c>
      <c r="BH158" s="116" t="s">
        <v>4560</v>
      </c>
      <c r="BI158" s="116" t="s">
        <v>4720</v>
      </c>
      <c r="BJ158" s="116" t="s">
        <v>4720</v>
      </c>
      <c r="BK158" s="116">
        <v>1</v>
      </c>
      <c r="BL158" s="120">
        <v>4.761904761904762</v>
      </c>
      <c r="BM158" s="116">
        <v>0</v>
      </c>
      <c r="BN158" s="120">
        <v>0</v>
      </c>
      <c r="BO158" s="116">
        <v>0</v>
      </c>
      <c r="BP158" s="120">
        <v>0</v>
      </c>
      <c r="BQ158" s="116">
        <v>20</v>
      </c>
      <c r="BR158" s="120">
        <v>95.23809523809524</v>
      </c>
      <c r="BS158" s="116">
        <v>21</v>
      </c>
      <c r="BT158" s="2"/>
      <c r="BU158" s="3"/>
      <c r="BV158" s="3"/>
      <c r="BW158" s="3"/>
      <c r="BX158" s="3"/>
    </row>
    <row r="159" spans="1:76" ht="15">
      <c r="A159" s="64" t="s">
        <v>322</v>
      </c>
      <c r="B159" s="65"/>
      <c r="C159" s="65" t="s">
        <v>64</v>
      </c>
      <c r="D159" s="66">
        <v>162.17219758909744</v>
      </c>
      <c r="E159" s="68"/>
      <c r="F159" s="100" t="s">
        <v>1203</v>
      </c>
      <c r="G159" s="65"/>
      <c r="H159" s="69" t="s">
        <v>322</v>
      </c>
      <c r="I159" s="70"/>
      <c r="J159" s="70"/>
      <c r="K159" s="69" t="s">
        <v>3716</v>
      </c>
      <c r="L159" s="73">
        <v>1210.516664554328</v>
      </c>
      <c r="M159" s="74">
        <v>1988.3411865234375</v>
      </c>
      <c r="N159" s="74">
        <v>8161.02294921875</v>
      </c>
      <c r="O159" s="75"/>
      <c r="P159" s="76"/>
      <c r="Q159" s="76"/>
      <c r="R159" s="86"/>
      <c r="S159" s="48">
        <v>3</v>
      </c>
      <c r="T159" s="48">
        <v>5</v>
      </c>
      <c r="U159" s="49">
        <v>1249.6</v>
      </c>
      <c r="V159" s="49">
        <v>0.002257</v>
      </c>
      <c r="W159" s="49">
        <v>0.008441</v>
      </c>
      <c r="X159" s="49">
        <v>1.699099</v>
      </c>
      <c r="Y159" s="49">
        <v>0.35</v>
      </c>
      <c r="Z159" s="49">
        <v>0.6</v>
      </c>
      <c r="AA159" s="71">
        <v>159</v>
      </c>
      <c r="AB159" s="71"/>
      <c r="AC159" s="72"/>
      <c r="AD159" s="78" t="s">
        <v>2174</v>
      </c>
      <c r="AE159" s="78">
        <v>720</v>
      </c>
      <c r="AF159" s="78">
        <v>201</v>
      </c>
      <c r="AG159" s="78">
        <v>690</v>
      </c>
      <c r="AH159" s="78">
        <v>160</v>
      </c>
      <c r="AI159" s="78"/>
      <c r="AJ159" s="78" t="s">
        <v>2452</v>
      </c>
      <c r="AK159" s="78" t="s">
        <v>2655</v>
      </c>
      <c r="AL159" s="78"/>
      <c r="AM159" s="78"/>
      <c r="AN159" s="80">
        <v>40951.88240740741</v>
      </c>
      <c r="AO159" s="83" t="s">
        <v>3040</v>
      </c>
      <c r="AP159" s="78" t="b">
        <v>0</v>
      </c>
      <c r="AQ159" s="78" t="b">
        <v>0</v>
      </c>
      <c r="AR159" s="78" t="b">
        <v>1</v>
      </c>
      <c r="AS159" s="78"/>
      <c r="AT159" s="78">
        <v>4</v>
      </c>
      <c r="AU159" s="83" t="s">
        <v>3148</v>
      </c>
      <c r="AV159" s="78" t="b">
        <v>0</v>
      </c>
      <c r="AW159" s="78" t="s">
        <v>3276</v>
      </c>
      <c r="AX159" s="83" t="s">
        <v>3433</v>
      </c>
      <c r="AY159" s="78" t="s">
        <v>66</v>
      </c>
      <c r="AZ159" s="78" t="str">
        <f>REPLACE(INDEX(GroupVertices[Group],MATCH(Vertices[[#This Row],[Vertex]],GroupVertices[Vertex],0)),1,1,"")</f>
        <v>1</v>
      </c>
      <c r="BA159" s="48" t="s">
        <v>759</v>
      </c>
      <c r="BB159" s="48" t="s">
        <v>759</v>
      </c>
      <c r="BC159" s="48" t="s">
        <v>849</v>
      </c>
      <c r="BD159" s="48" t="s">
        <v>849</v>
      </c>
      <c r="BE159" s="48" t="s">
        <v>4499</v>
      </c>
      <c r="BF159" s="48" t="s">
        <v>4518</v>
      </c>
      <c r="BG159" s="116" t="s">
        <v>4600</v>
      </c>
      <c r="BH159" s="116" t="s">
        <v>4671</v>
      </c>
      <c r="BI159" s="116" t="s">
        <v>4760</v>
      </c>
      <c r="BJ159" s="116" t="s">
        <v>4760</v>
      </c>
      <c r="BK159" s="116">
        <v>1</v>
      </c>
      <c r="BL159" s="120">
        <v>1.5384615384615385</v>
      </c>
      <c r="BM159" s="116">
        <v>2</v>
      </c>
      <c r="BN159" s="120">
        <v>3.076923076923077</v>
      </c>
      <c r="BO159" s="116">
        <v>0</v>
      </c>
      <c r="BP159" s="120">
        <v>0</v>
      </c>
      <c r="BQ159" s="116">
        <v>62</v>
      </c>
      <c r="BR159" s="120">
        <v>95.38461538461539</v>
      </c>
      <c r="BS159" s="116">
        <v>65</v>
      </c>
      <c r="BT159" s="2"/>
      <c r="BU159" s="3"/>
      <c r="BV159" s="3"/>
      <c r="BW159" s="3"/>
      <c r="BX159" s="3"/>
    </row>
    <row r="160" spans="1:76" ht="15">
      <c r="A160" s="64" t="s">
        <v>323</v>
      </c>
      <c r="B160" s="65"/>
      <c r="C160" s="65" t="s">
        <v>64</v>
      </c>
      <c r="D160" s="66">
        <v>171.22079150463532</v>
      </c>
      <c r="E160" s="68"/>
      <c r="F160" s="100" t="s">
        <v>1204</v>
      </c>
      <c r="G160" s="65"/>
      <c r="H160" s="69" t="s">
        <v>323</v>
      </c>
      <c r="I160" s="70"/>
      <c r="J160" s="70"/>
      <c r="K160" s="69" t="s">
        <v>3717</v>
      </c>
      <c r="L160" s="73">
        <v>1</v>
      </c>
      <c r="M160" s="74">
        <v>1193.0643310546875</v>
      </c>
      <c r="N160" s="74">
        <v>6881.68115234375</v>
      </c>
      <c r="O160" s="75"/>
      <c r="P160" s="76"/>
      <c r="Q160" s="76"/>
      <c r="R160" s="86"/>
      <c r="S160" s="48">
        <v>0</v>
      </c>
      <c r="T160" s="48">
        <v>3</v>
      </c>
      <c r="U160" s="49">
        <v>0</v>
      </c>
      <c r="V160" s="49">
        <v>0.00266</v>
      </c>
      <c r="W160" s="49">
        <v>0.01587</v>
      </c>
      <c r="X160" s="49">
        <v>1.004021</v>
      </c>
      <c r="Y160" s="49">
        <v>0.8333333333333334</v>
      </c>
      <c r="Z160" s="49">
        <v>0</v>
      </c>
      <c r="AA160" s="71">
        <v>160</v>
      </c>
      <c r="AB160" s="71"/>
      <c r="AC160" s="72"/>
      <c r="AD160" s="78" t="s">
        <v>2175</v>
      </c>
      <c r="AE160" s="78">
        <v>5070</v>
      </c>
      <c r="AF160" s="78">
        <v>10658</v>
      </c>
      <c r="AG160" s="78">
        <v>39115</v>
      </c>
      <c r="AH160" s="78">
        <v>17358</v>
      </c>
      <c r="AI160" s="78"/>
      <c r="AJ160" s="78" t="s">
        <v>2453</v>
      </c>
      <c r="AK160" s="78" t="s">
        <v>2577</v>
      </c>
      <c r="AL160" s="83" t="s">
        <v>2824</v>
      </c>
      <c r="AM160" s="78"/>
      <c r="AN160" s="80">
        <v>40452.82326388889</v>
      </c>
      <c r="AO160" s="83" t="s">
        <v>3041</v>
      </c>
      <c r="AP160" s="78" t="b">
        <v>0</v>
      </c>
      <c r="AQ160" s="78" t="b">
        <v>0</v>
      </c>
      <c r="AR160" s="78" t="b">
        <v>1</v>
      </c>
      <c r="AS160" s="78"/>
      <c r="AT160" s="78">
        <v>159</v>
      </c>
      <c r="AU160" s="83" t="s">
        <v>3148</v>
      </c>
      <c r="AV160" s="78" t="b">
        <v>0</v>
      </c>
      <c r="AW160" s="78" t="s">
        <v>3276</v>
      </c>
      <c r="AX160" s="83" t="s">
        <v>3434</v>
      </c>
      <c r="AY160" s="78" t="s">
        <v>66</v>
      </c>
      <c r="AZ160" s="78" t="str">
        <f>REPLACE(INDEX(GroupVertices[Group],MATCH(Vertices[[#This Row],[Vertex]],GroupVertices[Vertex],0)),1,1,"")</f>
        <v>1</v>
      </c>
      <c r="BA160" s="48"/>
      <c r="BB160" s="48"/>
      <c r="BC160" s="48"/>
      <c r="BD160" s="48"/>
      <c r="BE160" s="48" t="s">
        <v>893</v>
      </c>
      <c r="BF160" s="48" t="s">
        <v>893</v>
      </c>
      <c r="BG160" s="116" t="s">
        <v>4561</v>
      </c>
      <c r="BH160" s="116" t="s">
        <v>4561</v>
      </c>
      <c r="BI160" s="116" t="s">
        <v>4721</v>
      </c>
      <c r="BJ160" s="116" t="s">
        <v>4721</v>
      </c>
      <c r="BK160" s="116">
        <v>1</v>
      </c>
      <c r="BL160" s="120">
        <v>2.4390243902439024</v>
      </c>
      <c r="BM160" s="116">
        <v>0</v>
      </c>
      <c r="BN160" s="120">
        <v>0</v>
      </c>
      <c r="BO160" s="116">
        <v>0</v>
      </c>
      <c r="BP160" s="120">
        <v>0</v>
      </c>
      <c r="BQ160" s="116">
        <v>40</v>
      </c>
      <c r="BR160" s="120">
        <v>97.5609756097561</v>
      </c>
      <c r="BS160" s="116">
        <v>41</v>
      </c>
      <c r="BT160" s="2"/>
      <c r="BU160" s="3"/>
      <c r="BV160" s="3"/>
      <c r="BW160" s="3"/>
      <c r="BX160" s="3"/>
    </row>
    <row r="161" spans="1:76" ht="15">
      <c r="A161" s="64" t="s">
        <v>324</v>
      </c>
      <c r="B161" s="65"/>
      <c r="C161" s="65" t="s">
        <v>64</v>
      </c>
      <c r="D161" s="66">
        <v>162.71128853385983</v>
      </c>
      <c r="E161" s="68"/>
      <c r="F161" s="100" t="s">
        <v>1205</v>
      </c>
      <c r="G161" s="65"/>
      <c r="H161" s="69" t="s">
        <v>324</v>
      </c>
      <c r="I161" s="70"/>
      <c r="J161" s="70"/>
      <c r="K161" s="69" t="s">
        <v>3718</v>
      </c>
      <c r="L161" s="73">
        <v>1</v>
      </c>
      <c r="M161" s="74">
        <v>4403.068359375</v>
      </c>
      <c r="N161" s="74">
        <v>7192.22216796875</v>
      </c>
      <c r="O161" s="75"/>
      <c r="P161" s="76"/>
      <c r="Q161" s="76"/>
      <c r="R161" s="86"/>
      <c r="S161" s="48">
        <v>1</v>
      </c>
      <c r="T161" s="48">
        <v>1</v>
      </c>
      <c r="U161" s="49">
        <v>0</v>
      </c>
      <c r="V161" s="49">
        <v>0</v>
      </c>
      <c r="W161" s="49">
        <v>0</v>
      </c>
      <c r="X161" s="49">
        <v>0.999998</v>
      </c>
      <c r="Y161" s="49">
        <v>0</v>
      </c>
      <c r="Z161" s="49" t="s">
        <v>3948</v>
      </c>
      <c r="AA161" s="71">
        <v>161</v>
      </c>
      <c r="AB161" s="71"/>
      <c r="AC161" s="72"/>
      <c r="AD161" s="78" t="s">
        <v>2176</v>
      </c>
      <c r="AE161" s="78">
        <v>1279</v>
      </c>
      <c r="AF161" s="78">
        <v>824</v>
      </c>
      <c r="AG161" s="78">
        <v>3510</v>
      </c>
      <c r="AH161" s="78">
        <v>2593</v>
      </c>
      <c r="AI161" s="78"/>
      <c r="AJ161" s="78" t="s">
        <v>2454</v>
      </c>
      <c r="AK161" s="78" t="s">
        <v>2577</v>
      </c>
      <c r="AL161" s="78"/>
      <c r="AM161" s="78"/>
      <c r="AN161" s="80">
        <v>40492.627534722225</v>
      </c>
      <c r="AO161" s="83" t="s">
        <v>3042</v>
      </c>
      <c r="AP161" s="78" t="b">
        <v>0</v>
      </c>
      <c r="AQ161" s="78" t="b">
        <v>0</v>
      </c>
      <c r="AR161" s="78" t="b">
        <v>0</v>
      </c>
      <c r="AS161" s="78"/>
      <c r="AT161" s="78">
        <v>50</v>
      </c>
      <c r="AU161" s="83" t="s">
        <v>3155</v>
      </c>
      <c r="AV161" s="78" t="b">
        <v>0</v>
      </c>
      <c r="AW161" s="78" t="s">
        <v>3276</v>
      </c>
      <c r="AX161" s="83" t="s">
        <v>3435</v>
      </c>
      <c r="AY161" s="78" t="s">
        <v>66</v>
      </c>
      <c r="AZ161" s="78" t="str">
        <f>REPLACE(INDEX(GroupVertices[Group],MATCH(Vertices[[#This Row],[Vertex]],GroupVertices[Vertex],0)),1,1,"")</f>
        <v>3</v>
      </c>
      <c r="BA161" s="48" t="s">
        <v>758</v>
      </c>
      <c r="BB161" s="48" t="s">
        <v>758</v>
      </c>
      <c r="BC161" s="48" t="s">
        <v>848</v>
      </c>
      <c r="BD161" s="48" t="s">
        <v>848</v>
      </c>
      <c r="BE161" s="48" t="s">
        <v>938</v>
      </c>
      <c r="BF161" s="48" t="s">
        <v>938</v>
      </c>
      <c r="BG161" s="116" t="s">
        <v>4601</v>
      </c>
      <c r="BH161" s="116" t="s">
        <v>4601</v>
      </c>
      <c r="BI161" s="116" t="s">
        <v>4761</v>
      </c>
      <c r="BJ161" s="116" t="s">
        <v>4761</v>
      </c>
      <c r="BK161" s="116">
        <v>2</v>
      </c>
      <c r="BL161" s="120">
        <v>5.714285714285714</v>
      </c>
      <c r="BM161" s="116">
        <v>1</v>
      </c>
      <c r="BN161" s="120">
        <v>2.857142857142857</v>
      </c>
      <c r="BO161" s="116">
        <v>0</v>
      </c>
      <c r="BP161" s="120">
        <v>0</v>
      </c>
      <c r="BQ161" s="116">
        <v>32</v>
      </c>
      <c r="BR161" s="120">
        <v>91.42857142857143</v>
      </c>
      <c r="BS161" s="116">
        <v>35</v>
      </c>
      <c r="BT161" s="2"/>
      <c r="BU161" s="3"/>
      <c r="BV161" s="3"/>
      <c r="BW161" s="3"/>
      <c r="BX161" s="3"/>
    </row>
    <row r="162" spans="1:76" ht="15">
      <c r="A162" s="64" t="s">
        <v>326</v>
      </c>
      <c r="B162" s="65"/>
      <c r="C162" s="65" t="s">
        <v>64</v>
      </c>
      <c r="D162" s="66">
        <v>164.16155566615794</v>
      </c>
      <c r="E162" s="68"/>
      <c r="F162" s="100" t="s">
        <v>1207</v>
      </c>
      <c r="G162" s="65"/>
      <c r="H162" s="69" t="s">
        <v>326</v>
      </c>
      <c r="I162" s="70"/>
      <c r="J162" s="70"/>
      <c r="K162" s="69" t="s">
        <v>3719</v>
      </c>
      <c r="L162" s="73">
        <v>1</v>
      </c>
      <c r="M162" s="74">
        <v>2666.0537109375</v>
      </c>
      <c r="N162" s="74">
        <v>8229.0771484375</v>
      </c>
      <c r="O162" s="75"/>
      <c r="P162" s="76"/>
      <c r="Q162" s="76"/>
      <c r="R162" s="86"/>
      <c r="S162" s="48">
        <v>3</v>
      </c>
      <c r="T162" s="48">
        <v>3</v>
      </c>
      <c r="U162" s="49">
        <v>0</v>
      </c>
      <c r="V162" s="49">
        <v>0.001848</v>
      </c>
      <c r="W162" s="49">
        <v>0.003245</v>
      </c>
      <c r="X162" s="49">
        <v>0.991445</v>
      </c>
      <c r="Y162" s="49">
        <v>1</v>
      </c>
      <c r="Z162" s="49">
        <v>1</v>
      </c>
      <c r="AA162" s="71">
        <v>162</v>
      </c>
      <c r="AB162" s="71"/>
      <c r="AC162" s="72"/>
      <c r="AD162" s="78" t="s">
        <v>2177</v>
      </c>
      <c r="AE162" s="78">
        <v>1874</v>
      </c>
      <c r="AF162" s="78">
        <v>2500</v>
      </c>
      <c r="AG162" s="78">
        <v>7606</v>
      </c>
      <c r="AH162" s="78">
        <v>696</v>
      </c>
      <c r="AI162" s="78"/>
      <c r="AJ162" s="78" t="s">
        <v>2455</v>
      </c>
      <c r="AK162" s="78" t="s">
        <v>2656</v>
      </c>
      <c r="AL162" s="83" t="s">
        <v>2825</v>
      </c>
      <c r="AM162" s="78"/>
      <c r="AN162" s="80">
        <v>40072.55462962963</v>
      </c>
      <c r="AO162" s="83" t="s">
        <v>3043</v>
      </c>
      <c r="AP162" s="78" t="b">
        <v>0</v>
      </c>
      <c r="AQ162" s="78" t="b">
        <v>0</v>
      </c>
      <c r="AR162" s="78" t="b">
        <v>1</v>
      </c>
      <c r="AS162" s="78"/>
      <c r="AT162" s="78">
        <v>60</v>
      </c>
      <c r="AU162" s="83" t="s">
        <v>3155</v>
      </c>
      <c r="AV162" s="78" t="b">
        <v>0</v>
      </c>
      <c r="AW162" s="78" t="s">
        <v>3276</v>
      </c>
      <c r="AX162" s="83" t="s">
        <v>3436</v>
      </c>
      <c r="AY162" s="78" t="s">
        <v>66</v>
      </c>
      <c r="AZ162" s="78" t="str">
        <f>REPLACE(INDEX(GroupVertices[Group],MATCH(Vertices[[#This Row],[Vertex]],GroupVertices[Vertex],0)),1,1,"")</f>
        <v>1</v>
      </c>
      <c r="BA162" s="48"/>
      <c r="BB162" s="48"/>
      <c r="BC162" s="48"/>
      <c r="BD162" s="48"/>
      <c r="BE162" s="48"/>
      <c r="BF162" s="48"/>
      <c r="BG162" s="116" t="s">
        <v>4602</v>
      </c>
      <c r="BH162" s="116" t="s">
        <v>4602</v>
      </c>
      <c r="BI162" s="116" t="s">
        <v>4762</v>
      </c>
      <c r="BJ162" s="116" t="s">
        <v>4762</v>
      </c>
      <c r="BK162" s="116">
        <v>0</v>
      </c>
      <c r="BL162" s="120">
        <v>0</v>
      </c>
      <c r="BM162" s="116">
        <v>0</v>
      </c>
      <c r="BN162" s="120">
        <v>0</v>
      </c>
      <c r="BO162" s="116">
        <v>0</v>
      </c>
      <c r="BP162" s="120">
        <v>0</v>
      </c>
      <c r="BQ162" s="116">
        <v>18</v>
      </c>
      <c r="BR162" s="120">
        <v>100</v>
      </c>
      <c r="BS162" s="116">
        <v>18</v>
      </c>
      <c r="BT162" s="2"/>
      <c r="BU162" s="3"/>
      <c r="BV162" s="3"/>
      <c r="BW162" s="3"/>
      <c r="BX162" s="3"/>
    </row>
    <row r="163" spans="1:76" ht="15">
      <c r="A163" s="64" t="s">
        <v>325</v>
      </c>
      <c r="B163" s="65"/>
      <c r="C163" s="65" t="s">
        <v>64</v>
      </c>
      <c r="D163" s="66">
        <v>173.4230169531429</v>
      </c>
      <c r="E163" s="68"/>
      <c r="F163" s="100" t="s">
        <v>1206</v>
      </c>
      <c r="G163" s="65"/>
      <c r="H163" s="69" t="s">
        <v>325</v>
      </c>
      <c r="I163" s="70"/>
      <c r="J163" s="70"/>
      <c r="K163" s="69" t="s">
        <v>3720</v>
      </c>
      <c r="L163" s="73">
        <v>402.10731897512284</v>
      </c>
      <c r="M163" s="74">
        <v>1833.1676025390625</v>
      </c>
      <c r="N163" s="74">
        <v>7491.587890625</v>
      </c>
      <c r="O163" s="75"/>
      <c r="P163" s="76"/>
      <c r="Q163" s="76"/>
      <c r="R163" s="86"/>
      <c r="S163" s="48">
        <v>3</v>
      </c>
      <c r="T163" s="48">
        <v>5</v>
      </c>
      <c r="U163" s="49">
        <v>414.4</v>
      </c>
      <c r="V163" s="49">
        <v>0.002326</v>
      </c>
      <c r="W163" s="49">
        <v>0.012073</v>
      </c>
      <c r="X163" s="49">
        <v>1.598171</v>
      </c>
      <c r="Y163" s="49">
        <v>0.4</v>
      </c>
      <c r="Z163" s="49">
        <v>0.6</v>
      </c>
      <c r="AA163" s="71">
        <v>163</v>
      </c>
      <c r="AB163" s="71"/>
      <c r="AC163" s="72"/>
      <c r="AD163" s="78" t="s">
        <v>2178</v>
      </c>
      <c r="AE163" s="78">
        <v>680</v>
      </c>
      <c r="AF163" s="78">
        <v>13203</v>
      </c>
      <c r="AG163" s="78">
        <v>6610</v>
      </c>
      <c r="AH163" s="78">
        <v>2620</v>
      </c>
      <c r="AI163" s="78"/>
      <c r="AJ163" s="78" t="s">
        <v>2456</v>
      </c>
      <c r="AK163" s="78"/>
      <c r="AL163" s="83" t="s">
        <v>2826</v>
      </c>
      <c r="AM163" s="78"/>
      <c r="AN163" s="80">
        <v>41491.43744212963</v>
      </c>
      <c r="AO163" s="83" t="s">
        <v>3044</v>
      </c>
      <c r="AP163" s="78" t="b">
        <v>0</v>
      </c>
      <c r="AQ163" s="78" t="b">
        <v>0</v>
      </c>
      <c r="AR163" s="78" t="b">
        <v>1</v>
      </c>
      <c r="AS163" s="78"/>
      <c r="AT163" s="78">
        <v>252</v>
      </c>
      <c r="AU163" s="83" t="s">
        <v>3148</v>
      </c>
      <c r="AV163" s="78" t="b">
        <v>1</v>
      </c>
      <c r="AW163" s="78" t="s">
        <v>3276</v>
      </c>
      <c r="AX163" s="83" t="s">
        <v>3437</v>
      </c>
      <c r="AY163" s="78" t="s">
        <v>66</v>
      </c>
      <c r="AZ163" s="78" t="str">
        <f>REPLACE(INDEX(GroupVertices[Group],MATCH(Vertices[[#This Row],[Vertex]],GroupVertices[Vertex],0)),1,1,"")</f>
        <v>1</v>
      </c>
      <c r="BA163" s="48"/>
      <c r="BB163" s="48"/>
      <c r="BC163" s="48"/>
      <c r="BD163" s="48"/>
      <c r="BE163" s="48" t="s">
        <v>4500</v>
      </c>
      <c r="BF163" s="48" t="s">
        <v>4500</v>
      </c>
      <c r="BG163" s="116" t="s">
        <v>4603</v>
      </c>
      <c r="BH163" s="116" t="s">
        <v>4603</v>
      </c>
      <c r="BI163" s="116" t="s">
        <v>4762</v>
      </c>
      <c r="BJ163" s="116" t="s">
        <v>4762</v>
      </c>
      <c r="BK163" s="116">
        <v>1</v>
      </c>
      <c r="BL163" s="120">
        <v>1.6666666666666667</v>
      </c>
      <c r="BM163" s="116">
        <v>0</v>
      </c>
      <c r="BN163" s="120">
        <v>0</v>
      </c>
      <c r="BO163" s="116">
        <v>0</v>
      </c>
      <c r="BP163" s="120">
        <v>0</v>
      </c>
      <c r="BQ163" s="116">
        <v>59</v>
      </c>
      <c r="BR163" s="120">
        <v>98.33333333333333</v>
      </c>
      <c r="BS163" s="116">
        <v>60</v>
      </c>
      <c r="BT163" s="2"/>
      <c r="BU163" s="3"/>
      <c r="BV163" s="3"/>
      <c r="BW163" s="3"/>
      <c r="BX163" s="3"/>
    </row>
    <row r="164" spans="1:76" ht="15">
      <c r="A164" s="64" t="s">
        <v>327</v>
      </c>
      <c r="B164" s="65"/>
      <c r="C164" s="65" t="s">
        <v>64</v>
      </c>
      <c r="D164" s="66">
        <v>169.68053166245713</v>
      </c>
      <c r="E164" s="68"/>
      <c r="F164" s="100" t="s">
        <v>1208</v>
      </c>
      <c r="G164" s="65"/>
      <c r="H164" s="69" t="s">
        <v>327</v>
      </c>
      <c r="I164" s="70"/>
      <c r="J164" s="70"/>
      <c r="K164" s="69" t="s">
        <v>3721</v>
      </c>
      <c r="L164" s="73">
        <v>1</v>
      </c>
      <c r="M164" s="74">
        <v>2670.29833984375</v>
      </c>
      <c r="N164" s="74">
        <v>7747.87841796875</v>
      </c>
      <c r="O164" s="75"/>
      <c r="P164" s="76"/>
      <c r="Q164" s="76"/>
      <c r="R164" s="86"/>
      <c r="S164" s="48">
        <v>3</v>
      </c>
      <c r="T164" s="48">
        <v>3</v>
      </c>
      <c r="U164" s="49">
        <v>0</v>
      </c>
      <c r="V164" s="49">
        <v>0.001848</v>
      </c>
      <c r="W164" s="49">
        <v>0.003245</v>
      </c>
      <c r="X164" s="49">
        <v>0.991445</v>
      </c>
      <c r="Y164" s="49">
        <v>1</v>
      </c>
      <c r="Z164" s="49">
        <v>1</v>
      </c>
      <c r="AA164" s="71">
        <v>164</v>
      </c>
      <c r="AB164" s="71"/>
      <c r="AC164" s="72"/>
      <c r="AD164" s="78" t="s">
        <v>2179</v>
      </c>
      <c r="AE164" s="78">
        <v>2950</v>
      </c>
      <c r="AF164" s="78">
        <v>8878</v>
      </c>
      <c r="AG164" s="78">
        <v>28397</v>
      </c>
      <c r="AH164" s="78">
        <v>368</v>
      </c>
      <c r="AI164" s="78"/>
      <c r="AJ164" s="78" t="s">
        <v>2457</v>
      </c>
      <c r="AK164" s="78" t="s">
        <v>2577</v>
      </c>
      <c r="AL164" s="83" t="s">
        <v>2827</v>
      </c>
      <c r="AM164" s="78"/>
      <c r="AN164" s="80">
        <v>40995.451203703706</v>
      </c>
      <c r="AO164" s="83" t="s">
        <v>3045</v>
      </c>
      <c r="AP164" s="78" t="b">
        <v>0</v>
      </c>
      <c r="AQ164" s="78" t="b">
        <v>0</v>
      </c>
      <c r="AR164" s="78" t="b">
        <v>0</v>
      </c>
      <c r="AS164" s="78"/>
      <c r="AT164" s="78">
        <v>397</v>
      </c>
      <c r="AU164" s="83" t="s">
        <v>3148</v>
      </c>
      <c r="AV164" s="78" t="b">
        <v>0</v>
      </c>
      <c r="AW164" s="78" t="s">
        <v>3276</v>
      </c>
      <c r="AX164" s="83" t="s">
        <v>3438</v>
      </c>
      <c r="AY164" s="78" t="s">
        <v>66</v>
      </c>
      <c r="AZ164" s="78" t="str">
        <f>REPLACE(INDEX(GroupVertices[Group],MATCH(Vertices[[#This Row],[Vertex]],GroupVertices[Vertex],0)),1,1,"")</f>
        <v>1</v>
      </c>
      <c r="BA164" s="48"/>
      <c r="BB164" s="48"/>
      <c r="BC164" s="48"/>
      <c r="BD164" s="48"/>
      <c r="BE164" s="48"/>
      <c r="BF164" s="48"/>
      <c r="BG164" s="116" t="s">
        <v>4602</v>
      </c>
      <c r="BH164" s="116" t="s">
        <v>4602</v>
      </c>
      <c r="BI164" s="116" t="s">
        <v>4762</v>
      </c>
      <c r="BJ164" s="116" t="s">
        <v>4762</v>
      </c>
      <c r="BK164" s="116">
        <v>0</v>
      </c>
      <c r="BL164" s="120">
        <v>0</v>
      </c>
      <c r="BM164" s="116">
        <v>0</v>
      </c>
      <c r="BN164" s="120">
        <v>0</v>
      </c>
      <c r="BO164" s="116">
        <v>0</v>
      </c>
      <c r="BP164" s="120">
        <v>0</v>
      </c>
      <c r="BQ164" s="116">
        <v>18</v>
      </c>
      <c r="BR164" s="120">
        <v>100</v>
      </c>
      <c r="BS164" s="116">
        <v>18</v>
      </c>
      <c r="BT164" s="2"/>
      <c r="BU164" s="3"/>
      <c r="BV164" s="3"/>
      <c r="BW164" s="3"/>
      <c r="BX164" s="3"/>
    </row>
    <row r="165" spans="1:76" ht="15">
      <c r="A165" s="64" t="s">
        <v>328</v>
      </c>
      <c r="B165" s="65"/>
      <c r="C165" s="65" t="s">
        <v>64</v>
      </c>
      <c r="D165" s="66">
        <v>186.77568528159895</v>
      </c>
      <c r="E165" s="68"/>
      <c r="F165" s="100" t="s">
        <v>1209</v>
      </c>
      <c r="G165" s="65"/>
      <c r="H165" s="69" t="s">
        <v>328</v>
      </c>
      <c r="I165" s="70"/>
      <c r="J165" s="70"/>
      <c r="K165" s="69" t="s">
        <v>3722</v>
      </c>
      <c r="L165" s="73">
        <v>1</v>
      </c>
      <c r="M165" s="74">
        <v>1104.69482421875</v>
      </c>
      <c r="N165" s="74">
        <v>5277.4736328125</v>
      </c>
      <c r="O165" s="75"/>
      <c r="P165" s="76"/>
      <c r="Q165" s="76"/>
      <c r="R165" s="86"/>
      <c r="S165" s="48">
        <v>1</v>
      </c>
      <c r="T165" s="48">
        <v>1</v>
      </c>
      <c r="U165" s="49">
        <v>0</v>
      </c>
      <c r="V165" s="49">
        <v>0.00211</v>
      </c>
      <c r="W165" s="49">
        <v>0.004299</v>
      </c>
      <c r="X165" s="49">
        <v>0.414151</v>
      </c>
      <c r="Y165" s="49">
        <v>0</v>
      </c>
      <c r="Z165" s="49">
        <v>1</v>
      </c>
      <c r="AA165" s="71">
        <v>165</v>
      </c>
      <c r="AB165" s="71"/>
      <c r="AC165" s="72"/>
      <c r="AD165" s="78" t="s">
        <v>2180</v>
      </c>
      <c r="AE165" s="78">
        <v>15292</v>
      </c>
      <c r="AF165" s="78">
        <v>28634</v>
      </c>
      <c r="AG165" s="78">
        <v>9177</v>
      </c>
      <c r="AH165" s="78">
        <v>1981</v>
      </c>
      <c r="AI165" s="78"/>
      <c r="AJ165" s="78" t="s">
        <v>2458</v>
      </c>
      <c r="AK165" s="78" t="s">
        <v>2657</v>
      </c>
      <c r="AL165" s="83" t="s">
        <v>2828</v>
      </c>
      <c r="AM165" s="78"/>
      <c r="AN165" s="80">
        <v>40855.59707175926</v>
      </c>
      <c r="AO165" s="83" t="s">
        <v>3046</v>
      </c>
      <c r="AP165" s="78" t="b">
        <v>0</v>
      </c>
      <c r="AQ165" s="78" t="b">
        <v>0</v>
      </c>
      <c r="AR165" s="78" t="b">
        <v>0</v>
      </c>
      <c r="AS165" s="78"/>
      <c r="AT165" s="78">
        <v>476</v>
      </c>
      <c r="AU165" s="83" t="s">
        <v>3148</v>
      </c>
      <c r="AV165" s="78" t="b">
        <v>1</v>
      </c>
      <c r="AW165" s="78" t="s">
        <v>3276</v>
      </c>
      <c r="AX165" s="83" t="s">
        <v>3439</v>
      </c>
      <c r="AY165" s="78" t="s">
        <v>66</v>
      </c>
      <c r="AZ165" s="78" t="str">
        <f>REPLACE(INDEX(GroupVertices[Group],MATCH(Vertices[[#This Row],[Vertex]],GroupVertices[Vertex],0)),1,1,"")</f>
        <v>1</v>
      </c>
      <c r="BA165" s="48"/>
      <c r="BB165" s="48"/>
      <c r="BC165" s="48"/>
      <c r="BD165" s="48"/>
      <c r="BE165" s="48" t="s">
        <v>919</v>
      </c>
      <c r="BF165" s="48" t="s">
        <v>919</v>
      </c>
      <c r="BG165" s="116" t="s">
        <v>4604</v>
      </c>
      <c r="BH165" s="116" t="s">
        <v>4604</v>
      </c>
      <c r="BI165" s="116" t="s">
        <v>4763</v>
      </c>
      <c r="BJ165" s="116" t="s">
        <v>4763</v>
      </c>
      <c r="BK165" s="116">
        <v>0</v>
      </c>
      <c r="BL165" s="120">
        <v>0</v>
      </c>
      <c r="BM165" s="116">
        <v>0</v>
      </c>
      <c r="BN165" s="120">
        <v>0</v>
      </c>
      <c r="BO165" s="116">
        <v>0</v>
      </c>
      <c r="BP165" s="120">
        <v>0</v>
      </c>
      <c r="BQ165" s="116">
        <v>20</v>
      </c>
      <c r="BR165" s="120">
        <v>100</v>
      </c>
      <c r="BS165" s="116">
        <v>20</v>
      </c>
      <c r="BT165" s="2"/>
      <c r="BU165" s="3"/>
      <c r="BV165" s="3"/>
      <c r="BW165" s="3"/>
      <c r="BX165" s="3"/>
    </row>
    <row r="166" spans="1:76" ht="15">
      <c r="A166" s="64" t="s">
        <v>453</v>
      </c>
      <c r="B166" s="65"/>
      <c r="C166" s="65" t="s">
        <v>64</v>
      </c>
      <c r="D166" s="66">
        <v>172.9505552262725</v>
      </c>
      <c r="E166" s="68"/>
      <c r="F166" s="100" t="s">
        <v>3220</v>
      </c>
      <c r="G166" s="65"/>
      <c r="H166" s="69" t="s">
        <v>453</v>
      </c>
      <c r="I166" s="70"/>
      <c r="J166" s="70"/>
      <c r="K166" s="69" t="s">
        <v>3723</v>
      </c>
      <c r="L166" s="73">
        <v>1</v>
      </c>
      <c r="M166" s="74">
        <v>840.212646484375</v>
      </c>
      <c r="N166" s="74">
        <v>5370.1103515625</v>
      </c>
      <c r="O166" s="75"/>
      <c r="P166" s="76"/>
      <c r="Q166" s="76"/>
      <c r="R166" s="86"/>
      <c r="S166" s="48">
        <v>1</v>
      </c>
      <c r="T166" s="48">
        <v>0</v>
      </c>
      <c r="U166" s="49">
        <v>0</v>
      </c>
      <c r="V166" s="49">
        <v>0.00211</v>
      </c>
      <c r="W166" s="49">
        <v>0.004299</v>
      </c>
      <c r="X166" s="49">
        <v>0.414151</v>
      </c>
      <c r="Y166" s="49">
        <v>0</v>
      </c>
      <c r="Z166" s="49">
        <v>0</v>
      </c>
      <c r="AA166" s="71">
        <v>166</v>
      </c>
      <c r="AB166" s="71"/>
      <c r="AC166" s="72"/>
      <c r="AD166" s="78" t="s">
        <v>2181</v>
      </c>
      <c r="AE166" s="78">
        <v>2768</v>
      </c>
      <c r="AF166" s="78">
        <v>12657</v>
      </c>
      <c r="AG166" s="78">
        <v>10886</v>
      </c>
      <c r="AH166" s="78">
        <v>2646</v>
      </c>
      <c r="AI166" s="78"/>
      <c r="AJ166" s="78" t="s">
        <v>2459</v>
      </c>
      <c r="AK166" s="78" t="s">
        <v>2605</v>
      </c>
      <c r="AL166" s="83" t="s">
        <v>2829</v>
      </c>
      <c r="AM166" s="78"/>
      <c r="AN166" s="80">
        <v>39892.38613425926</v>
      </c>
      <c r="AO166" s="83" t="s">
        <v>3047</v>
      </c>
      <c r="AP166" s="78" t="b">
        <v>0</v>
      </c>
      <c r="AQ166" s="78" t="b">
        <v>0</v>
      </c>
      <c r="AR166" s="78" t="b">
        <v>1</v>
      </c>
      <c r="AS166" s="78"/>
      <c r="AT166" s="78">
        <v>304</v>
      </c>
      <c r="AU166" s="83" t="s">
        <v>3159</v>
      </c>
      <c r="AV166" s="78" t="b">
        <v>0</v>
      </c>
      <c r="AW166" s="78" t="s">
        <v>3276</v>
      </c>
      <c r="AX166" s="83" t="s">
        <v>3440</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330</v>
      </c>
      <c r="B167" s="65"/>
      <c r="C167" s="65" t="s">
        <v>64</v>
      </c>
      <c r="D167" s="66">
        <v>162.0700904759643</v>
      </c>
      <c r="E167" s="68"/>
      <c r="F167" s="100" t="s">
        <v>1211</v>
      </c>
      <c r="G167" s="65"/>
      <c r="H167" s="69" t="s">
        <v>330</v>
      </c>
      <c r="I167" s="70"/>
      <c r="J167" s="70"/>
      <c r="K167" s="69" t="s">
        <v>3724</v>
      </c>
      <c r="L167" s="73">
        <v>1</v>
      </c>
      <c r="M167" s="74">
        <v>1529.5850830078125</v>
      </c>
      <c r="N167" s="74">
        <v>7981.6748046875</v>
      </c>
      <c r="O167" s="75"/>
      <c r="P167" s="76"/>
      <c r="Q167" s="76"/>
      <c r="R167" s="86"/>
      <c r="S167" s="48">
        <v>0</v>
      </c>
      <c r="T167" s="48">
        <v>1</v>
      </c>
      <c r="U167" s="49">
        <v>0</v>
      </c>
      <c r="V167" s="49">
        <v>0.002183</v>
      </c>
      <c r="W167" s="49">
        <v>0.005735</v>
      </c>
      <c r="X167" s="49">
        <v>0.483355</v>
      </c>
      <c r="Y167" s="49">
        <v>0</v>
      </c>
      <c r="Z167" s="49">
        <v>0</v>
      </c>
      <c r="AA167" s="71">
        <v>167</v>
      </c>
      <c r="AB167" s="71"/>
      <c r="AC167" s="72"/>
      <c r="AD167" s="78" t="s">
        <v>2182</v>
      </c>
      <c r="AE167" s="78">
        <v>758</v>
      </c>
      <c r="AF167" s="78">
        <v>83</v>
      </c>
      <c r="AG167" s="78">
        <v>1326</v>
      </c>
      <c r="AH167" s="78">
        <v>3132</v>
      </c>
      <c r="AI167" s="78"/>
      <c r="AJ167" s="78"/>
      <c r="AK167" s="78" t="s">
        <v>2658</v>
      </c>
      <c r="AL167" s="78"/>
      <c r="AM167" s="78"/>
      <c r="AN167" s="80">
        <v>41264.38422453704</v>
      </c>
      <c r="AO167" s="83" t="s">
        <v>3048</v>
      </c>
      <c r="AP167" s="78" t="b">
        <v>1</v>
      </c>
      <c r="AQ167" s="78" t="b">
        <v>0</v>
      </c>
      <c r="AR167" s="78" t="b">
        <v>0</v>
      </c>
      <c r="AS167" s="78"/>
      <c r="AT167" s="78">
        <v>1</v>
      </c>
      <c r="AU167" s="83" t="s">
        <v>3148</v>
      </c>
      <c r="AV167" s="78" t="b">
        <v>0</v>
      </c>
      <c r="AW167" s="78" t="s">
        <v>3276</v>
      </c>
      <c r="AX167" s="83" t="s">
        <v>3441</v>
      </c>
      <c r="AY167" s="78" t="s">
        <v>66</v>
      </c>
      <c r="AZ167" s="78" t="str">
        <f>REPLACE(INDEX(GroupVertices[Group],MATCH(Vertices[[#This Row],[Vertex]],GroupVertices[Vertex],0)),1,1,"")</f>
        <v>1</v>
      </c>
      <c r="BA167" s="48"/>
      <c r="BB167" s="48"/>
      <c r="BC167" s="48"/>
      <c r="BD167" s="48"/>
      <c r="BE167" s="48" t="s">
        <v>893</v>
      </c>
      <c r="BF167" s="48" t="s">
        <v>893</v>
      </c>
      <c r="BG167" s="116" t="s">
        <v>4560</v>
      </c>
      <c r="BH167" s="116" t="s">
        <v>4560</v>
      </c>
      <c r="BI167" s="116" t="s">
        <v>4720</v>
      </c>
      <c r="BJ167" s="116" t="s">
        <v>4720</v>
      </c>
      <c r="BK167" s="116">
        <v>1</v>
      </c>
      <c r="BL167" s="120">
        <v>4.761904761904762</v>
      </c>
      <c r="BM167" s="116">
        <v>0</v>
      </c>
      <c r="BN167" s="120">
        <v>0</v>
      </c>
      <c r="BO167" s="116">
        <v>0</v>
      </c>
      <c r="BP167" s="120">
        <v>0</v>
      </c>
      <c r="BQ167" s="116">
        <v>20</v>
      </c>
      <c r="BR167" s="120">
        <v>95.23809523809524</v>
      </c>
      <c r="BS167" s="116">
        <v>21</v>
      </c>
      <c r="BT167" s="2"/>
      <c r="BU167" s="3"/>
      <c r="BV167" s="3"/>
      <c r="BW167" s="3"/>
      <c r="BX167" s="3"/>
    </row>
    <row r="168" spans="1:76" ht="15">
      <c r="A168" s="64" t="s">
        <v>331</v>
      </c>
      <c r="B168" s="65"/>
      <c r="C168" s="65" t="s">
        <v>64</v>
      </c>
      <c r="D168" s="66">
        <v>162.08047425018123</v>
      </c>
      <c r="E168" s="68"/>
      <c r="F168" s="100" t="s">
        <v>3221</v>
      </c>
      <c r="G168" s="65"/>
      <c r="H168" s="69" t="s">
        <v>331</v>
      </c>
      <c r="I168" s="70"/>
      <c r="J168" s="70"/>
      <c r="K168" s="69" t="s">
        <v>3725</v>
      </c>
      <c r="L168" s="73">
        <v>1</v>
      </c>
      <c r="M168" s="74">
        <v>3719.575927734375</v>
      </c>
      <c r="N168" s="74">
        <v>7192.22216796875</v>
      </c>
      <c r="O168" s="75"/>
      <c r="P168" s="76"/>
      <c r="Q168" s="76"/>
      <c r="R168" s="86"/>
      <c r="S168" s="48">
        <v>1</v>
      </c>
      <c r="T168" s="48">
        <v>1</v>
      </c>
      <c r="U168" s="49">
        <v>0</v>
      </c>
      <c r="V168" s="49">
        <v>0</v>
      </c>
      <c r="W168" s="49">
        <v>0</v>
      </c>
      <c r="X168" s="49">
        <v>0.999998</v>
      </c>
      <c r="Y168" s="49">
        <v>0</v>
      </c>
      <c r="Z168" s="49" t="s">
        <v>3948</v>
      </c>
      <c r="AA168" s="71">
        <v>168</v>
      </c>
      <c r="AB168" s="71"/>
      <c r="AC168" s="72"/>
      <c r="AD168" s="78" t="s">
        <v>2183</v>
      </c>
      <c r="AE168" s="78">
        <v>147</v>
      </c>
      <c r="AF168" s="78">
        <v>95</v>
      </c>
      <c r="AG168" s="78">
        <v>1642</v>
      </c>
      <c r="AH168" s="78">
        <v>4</v>
      </c>
      <c r="AI168" s="78"/>
      <c r="AJ168" s="78" t="s">
        <v>2460</v>
      </c>
      <c r="AK168" s="78" t="s">
        <v>2659</v>
      </c>
      <c r="AL168" s="83" t="s">
        <v>2830</v>
      </c>
      <c r="AM168" s="78"/>
      <c r="AN168" s="80">
        <v>41821.72461805555</v>
      </c>
      <c r="AO168" s="83" t="s">
        <v>3049</v>
      </c>
      <c r="AP168" s="78" t="b">
        <v>0</v>
      </c>
      <c r="AQ168" s="78" t="b">
        <v>0</v>
      </c>
      <c r="AR168" s="78" t="b">
        <v>0</v>
      </c>
      <c r="AS168" s="78"/>
      <c r="AT168" s="78">
        <v>3</v>
      </c>
      <c r="AU168" s="83" t="s">
        <v>3148</v>
      </c>
      <c r="AV168" s="78" t="b">
        <v>0</v>
      </c>
      <c r="AW168" s="78" t="s">
        <v>3276</v>
      </c>
      <c r="AX168" s="83" t="s">
        <v>3442</v>
      </c>
      <c r="AY168" s="78" t="s">
        <v>66</v>
      </c>
      <c r="AZ168" s="78" t="str">
        <f>REPLACE(INDEX(GroupVertices[Group],MATCH(Vertices[[#This Row],[Vertex]],GroupVertices[Vertex],0)),1,1,"")</f>
        <v>3</v>
      </c>
      <c r="BA168" s="48"/>
      <c r="BB168" s="48"/>
      <c r="BC168" s="48"/>
      <c r="BD168" s="48"/>
      <c r="BE168" s="48" t="s">
        <v>941</v>
      </c>
      <c r="BF168" s="48" t="s">
        <v>941</v>
      </c>
      <c r="BG168" s="116" t="s">
        <v>4605</v>
      </c>
      <c r="BH168" s="116" t="s">
        <v>4605</v>
      </c>
      <c r="BI168" s="116" t="s">
        <v>4764</v>
      </c>
      <c r="BJ168" s="116" t="s">
        <v>4764</v>
      </c>
      <c r="BK168" s="116">
        <v>1</v>
      </c>
      <c r="BL168" s="120">
        <v>3.4482758620689653</v>
      </c>
      <c r="BM168" s="116">
        <v>2</v>
      </c>
      <c r="BN168" s="120">
        <v>6.896551724137931</v>
      </c>
      <c r="BO168" s="116">
        <v>0</v>
      </c>
      <c r="BP168" s="120">
        <v>0</v>
      </c>
      <c r="BQ168" s="116">
        <v>26</v>
      </c>
      <c r="BR168" s="120">
        <v>89.65517241379311</v>
      </c>
      <c r="BS168" s="116">
        <v>29</v>
      </c>
      <c r="BT168" s="2"/>
      <c r="BU168" s="3"/>
      <c r="BV168" s="3"/>
      <c r="BW168" s="3"/>
      <c r="BX168" s="3"/>
    </row>
    <row r="169" spans="1:76" ht="15">
      <c r="A169" s="64" t="s">
        <v>332</v>
      </c>
      <c r="B169" s="65"/>
      <c r="C169" s="65" t="s">
        <v>64</v>
      </c>
      <c r="D169" s="66">
        <v>162.72253762259484</v>
      </c>
      <c r="E169" s="68"/>
      <c r="F169" s="100" t="s">
        <v>1212</v>
      </c>
      <c r="G169" s="65"/>
      <c r="H169" s="69" t="s">
        <v>332</v>
      </c>
      <c r="I169" s="70"/>
      <c r="J169" s="70"/>
      <c r="K169" s="69" t="s">
        <v>3726</v>
      </c>
      <c r="L169" s="73">
        <v>1</v>
      </c>
      <c r="M169" s="74">
        <v>8878.2548828125</v>
      </c>
      <c r="N169" s="74">
        <v>1485.1456298828125</v>
      </c>
      <c r="O169" s="75"/>
      <c r="P169" s="76"/>
      <c r="Q169" s="76"/>
      <c r="R169" s="86"/>
      <c r="S169" s="48">
        <v>0</v>
      </c>
      <c r="T169" s="48">
        <v>1</v>
      </c>
      <c r="U169" s="49">
        <v>0</v>
      </c>
      <c r="V169" s="49">
        <v>1</v>
      </c>
      <c r="W169" s="49">
        <v>0</v>
      </c>
      <c r="X169" s="49">
        <v>0.999998</v>
      </c>
      <c r="Y169" s="49">
        <v>0</v>
      </c>
      <c r="Z169" s="49">
        <v>0</v>
      </c>
      <c r="AA169" s="71">
        <v>169</v>
      </c>
      <c r="AB169" s="71"/>
      <c r="AC169" s="72"/>
      <c r="AD169" s="78" t="s">
        <v>2184</v>
      </c>
      <c r="AE169" s="78">
        <v>618</v>
      </c>
      <c r="AF169" s="78">
        <v>837</v>
      </c>
      <c r="AG169" s="78">
        <v>6635</v>
      </c>
      <c r="AH169" s="78">
        <v>1805</v>
      </c>
      <c r="AI169" s="78"/>
      <c r="AJ169" s="78" t="s">
        <v>2461</v>
      </c>
      <c r="AK169" s="78" t="s">
        <v>2605</v>
      </c>
      <c r="AL169" s="83" t="s">
        <v>2831</v>
      </c>
      <c r="AM169" s="78"/>
      <c r="AN169" s="80">
        <v>41912.64572916667</v>
      </c>
      <c r="AO169" s="83" t="s">
        <v>3050</v>
      </c>
      <c r="AP169" s="78" t="b">
        <v>0</v>
      </c>
      <c r="AQ169" s="78" t="b">
        <v>0</v>
      </c>
      <c r="AR169" s="78" t="b">
        <v>1</v>
      </c>
      <c r="AS169" s="78"/>
      <c r="AT169" s="78">
        <v>112</v>
      </c>
      <c r="AU169" s="83" t="s">
        <v>3148</v>
      </c>
      <c r="AV169" s="78" t="b">
        <v>0</v>
      </c>
      <c r="AW169" s="78" t="s">
        <v>3276</v>
      </c>
      <c r="AX169" s="83" t="s">
        <v>3443</v>
      </c>
      <c r="AY169" s="78" t="s">
        <v>66</v>
      </c>
      <c r="AZ169" s="78" t="str">
        <f>REPLACE(INDEX(GroupVertices[Group],MATCH(Vertices[[#This Row],[Vertex]],GroupVertices[Vertex],0)),1,1,"")</f>
        <v>40</v>
      </c>
      <c r="BA169" s="48" t="s">
        <v>761</v>
      </c>
      <c r="BB169" s="48" t="s">
        <v>761</v>
      </c>
      <c r="BC169" s="48" t="s">
        <v>851</v>
      </c>
      <c r="BD169" s="48" t="s">
        <v>851</v>
      </c>
      <c r="BE169" s="48" t="s">
        <v>942</v>
      </c>
      <c r="BF169" s="48" t="s">
        <v>942</v>
      </c>
      <c r="BG169" s="116" t="s">
        <v>4606</v>
      </c>
      <c r="BH169" s="116" t="s">
        <v>4606</v>
      </c>
      <c r="BI169" s="116" t="s">
        <v>4765</v>
      </c>
      <c r="BJ169" s="116" t="s">
        <v>4765</v>
      </c>
      <c r="BK169" s="116">
        <v>0</v>
      </c>
      <c r="BL169" s="120">
        <v>0</v>
      </c>
      <c r="BM169" s="116">
        <v>0</v>
      </c>
      <c r="BN169" s="120">
        <v>0</v>
      </c>
      <c r="BO169" s="116">
        <v>0</v>
      </c>
      <c r="BP169" s="120">
        <v>0</v>
      </c>
      <c r="BQ169" s="116">
        <v>14</v>
      </c>
      <c r="BR169" s="120">
        <v>100</v>
      </c>
      <c r="BS169" s="116">
        <v>14</v>
      </c>
      <c r="BT169" s="2"/>
      <c r="BU169" s="3"/>
      <c r="BV169" s="3"/>
      <c r="BW169" s="3"/>
      <c r="BX169" s="3"/>
    </row>
    <row r="170" spans="1:76" ht="15">
      <c r="A170" s="64" t="s">
        <v>454</v>
      </c>
      <c r="B170" s="65"/>
      <c r="C170" s="65" t="s">
        <v>64</v>
      </c>
      <c r="D170" s="66">
        <v>364.8184739486635</v>
      </c>
      <c r="E170" s="68"/>
      <c r="F170" s="100" t="s">
        <v>3222</v>
      </c>
      <c r="G170" s="65"/>
      <c r="H170" s="69" t="s">
        <v>454</v>
      </c>
      <c r="I170" s="70"/>
      <c r="J170" s="70"/>
      <c r="K170" s="69" t="s">
        <v>3727</v>
      </c>
      <c r="L170" s="73">
        <v>1</v>
      </c>
      <c r="M170" s="74">
        <v>8878.2548828125</v>
      </c>
      <c r="N170" s="74">
        <v>1796.879150390625</v>
      </c>
      <c r="O170" s="75"/>
      <c r="P170" s="76"/>
      <c r="Q170" s="76"/>
      <c r="R170" s="86"/>
      <c r="S170" s="48">
        <v>1</v>
      </c>
      <c r="T170" s="48">
        <v>0</v>
      </c>
      <c r="U170" s="49">
        <v>0</v>
      </c>
      <c r="V170" s="49">
        <v>1</v>
      </c>
      <c r="W170" s="49">
        <v>0</v>
      </c>
      <c r="X170" s="49">
        <v>0.999998</v>
      </c>
      <c r="Y170" s="49">
        <v>0</v>
      </c>
      <c r="Z170" s="49">
        <v>0</v>
      </c>
      <c r="AA170" s="71">
        <v>170</v>
      </c>
      <c r="AB170" s="71"/>
      <c r="AC170" s="72"/>
      <c r="AD170" s="78" t="s">
        <v>2185</v>
      </c>
      <c r="AE170" s="78">
        <v>2</v>
      </c>
      <c r="AF170" s="78">
        <v>234389</v>
      </c>
      <c r="AG170" s="78">
        <v>34810</v>
      </c>
      <c r="AH170" s="78">
        <v>0</v>
      </c>
      <c r="AI170" s="78"/>
      <c r="AJ170" s="78" t="s">
        <v>2462</v>
      </c>
      <c r="AK170" s="78" t="s">
        <v>2660</v>
      </c>
      <c r="AL170" s="83" t="s">
        <v>2832</v>
      </c>
      <c r="AM170" s="78"/>
      <c r="AN170" s="80">
        <v>39819.968310185184</v>
      </c>
      <c r="AO170" s="83" t="s">
        <v>3051</v>
      </c>
      <c r="AP170" s="78" t="b">
        <v>1</v>
      </c>
      <c r="AQ170" s="78" t="b">
        <v>0</v>
      </c>
      <c r="AR170" s="78" t="b">
        <v>0</v>
      </c>
      <c r="AS170" s="78"/>
      <c r="AT170" s="78">
        <v>6573</v>
      </c>
      <c r="AU170" s="83" t="s">
        <v>3148</v>
      </c>
      <c r="AV170" s="78" t="b">
        <v>1</v>
      </c>
      <c r="AW170" s="78" t="s">
        <v>3276</v>
      </c>
      <c r="AX170" s="83" t="s">
        <v>3444</v>
      </c>
      <c r="AY170" s="78" t="s">
        <v>65</v>
      </c>
      <c r="AZ170" s="78" t="str">
        <f>REPLACE(INDEX(GroupVertices[Group],MATCH(Vertices[[#This Row],[Vertex]],GroupVertices[Vertex],0)),1,1,"")</f>
        <v>40</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334</v>
      </c>
      <c r="B171" s="65"/>
      <c r="C171" s="65" t="s">
        <v>64</v>
      </c>
      <c r="D171" s="66">
        <v>162.86617983259572</v>
      </c>
      <c r="E171" s="68"/>
      <c r="F171" s="100" t="s">
        <v>1214</v>
      </c>
      <c r="G171" s="65"/>
      <c r="H171" s="69" t="s">
        <v>334</v>
      </c>
      <c r="I171" s="70"/>
      <c r="J171" s="70"/>
      <c r="K171" s="69" t="s">
        <v>3728</v>
      </c>
      <c r="L171" s="73">
        <v>1</v>
      </c>
      <c r="M171" s="74">
        <v>7598.330078125</v>
      </c>
      <c r="N171" s="74">
        <v>7055.17626953125</v>
      </c>
      <c r="O171" s="75"/>
      <c r="P171" s="76"/>
      <c r="Q171" s="76"/>
      <c r="R171" s="86"/>
      <c r="S171" s="48">
        <v>0</v>
      </c>
      <c r="T171" s="48">
        <v>1</v>
      </c>
      <c r="U171" s="49">
        <v>0</v>
      </c>
      <c r="V171" s="49">
        <v>0.2</v>
      </c>
      <c r="W171" s="49">
        <v>0</v>
      </c>
      <c r="X171" s="49">
        <v>0.610686</v>
      </c>
      <c r="Y171" s="49">
        <v>0</v>
      </c>
      <c r="Z171" s="49">
        <v>0</v>
      </c>
      <c r="AA171" s="71">
        <v>171</v>
      </c>
      <c r="AB171" s="71"/>
      <c r="AC171" s="72"/>
      <c r="AD171" s="78" t="s">
        <v>2186</v>
      </c>
      <c r="AE171" s="78">
        <v>1245</v>
      </c>
      <c r="AF171" s="78">
        <v>1003</v>
      </c>
      <c r="AG171" s="78">
        <v>12583</v>
      </c>
      <c r="AH171" s="78">
        <v>5572</v>
      </c>
      <c r="AI171" s="78"/>
      <c r="AJ171" s="78" t="s">
        <v>2463</v>
      </c>
      <c r="AK171" s="78" t="s">
        <v>2605</v>
      </c>
      <c r="AL171" s="83" t="s">
        <v>2833</v>
      </c>
      <c r="AM171" s="78"/>
      <c r="AN171" s="80">
        <v>42277.6749537037</v>
      </c>
      <c r="AO171" s="83" t="s">
        <v>3052</v>
      </c>
      <c r="AP171" s="78" t="b">
        <v>0</v>
      </c>
      <c r="AQ171" s="78" t="b">
        <v>0</v>
      </c>
      <c r="AR171" s="78" t="b">
        <v>0</v>
      </c>
      <c r="AS171" s="78"/>
      <c r="AT171" s="78">
        <v>87</v>
      </c>
      <c r="AU171" s="83" t="s">
        <v>3148</v>
      </c>
      <c r="AV171" s="78" t="b">
        <v>0</v>
      </c>
      <c r="AW171" s="78" t="s">
        <v>3276</v>
      </c>
      <c r="AX171" s="83" t="s">
        <v>3445</v>
      </c>
      <c r="AY171" s="78" t="s">
        <v>66</v>
      </c>
      <c r="AZ171" s="78" t="str">
        <f>REPLACE(INDEX(GroupVertices[Group],MATCH(Vertices[[#This Row],[Vertex]],GroupVertices[Vertex],0)),1,1,"")</f>
        <v>17</v>
      </c>
      <c r="BA171" s="48"/>
      <c r="BB171" s="48"/>
      <c r="BC171" s="48"/>
      <c r="BD171" s="48"/>
      <c r="BE171" s="48" t="s">
        <v>927</v>
      </c>
      <c r="BF171" s="48" t="s">
        <v>927</v>
      </c>
      <c r="BG171" s="116" t="s">
        <v>4607</v>
      </c>
      <c r="BH171" s="116" t="s">
        <v>4607</v>
      </c>
      <c r="BI171" s="116" t="s">
        <v>4766</v>
      </c>
      <c r="BJ171" s="116" t="s">
        <v>4766</v>
      </c>
      <c r="BK171" s="116">
        <v>0</v>
      </c>
      <c r="BL171" s="120">
        <v>0</v>
      </c>
      <c r="BM171" s="116">
        <v>1</v>
      </c>
      <c r="BN171" s="120">
        <v>5.555555555555555</v>
      </c>
      <c r="BO171" s="116">
        <v>0</v>
      </c>
      <c r="BP171" s="120">
        <v>0</v>
      </c>
      <c r="BQ171" s="116">
        <v>17</v>
      </c>
      <c r="BR171" s="120">
        <v>94.44444444444444</v>
      </c>
      <c r="BS171" s="116">
        <v>18</v>
      </c>
      <c r="BT171" s="2"/>
      <c r="BU171" s="3"/>
      <c r="BV171" s="3"/>
      <c r="BW171" s="3"/>
      <c r="BX171" s="3"/>
    </row>
    <row r="172" spans="1:76" ht="15">
      <c r="A172" s="64" t="s">
        <v>335</v>
      </c>
      <c r="B172" s="65"/>
      <c r="C172" s="65" t="s">
        <v>64</v>
      </c>
      <c r="D172" s="66">
        <v>162.11335620186816</v>
      </c>
      <c r="E172" s="68"/>
      <c r="F172" s="100" t="s">
        <v>1215</v>
      </c>
      <c r="G172" s="65"/>
      <c r="H172" s="69" t="s">
        <v>335</v>
      </c>
      <c r="I172" s="70"/>
      <c r="J172" s="70"/>
      <c r="K172" s="69" t="s">
        <v>3729</v>
      </c>
      <c r="L172" s="73">
        <v>1</v>
      </c>
      <c r="M172" s="74">
        <v>2865.21044921875</v>
      </c>
      <c r="N172" s="74">
        <v>1520.685302734375</v>
      </c>
      <c r="O172" s="75"/>
      <c r="P172" s="76"/>
      <c r="Q172" s="76"/>
      <c r="R172" s="86"/>
      <c r="S172" s="48">
        <v>0</v>
      </c>
      <c r="T172" s="48">
        <v>2</v>
      </c>
      <c r="U172" s="49">
        <v>0</v>
      </c>
      <c r="V172" s="49">
        <v>0.045455</v>
      </c>
      <c r="W172" s="49">
        <v>0</v>
      </c>
      <c r="X172" s="49">
        <v>0.560388</v>
      </c>
      <c r="Y172" s="49">
        <v>0.5</v>
      </c>
      <c r="Z172" s="49">
        <v>0</v>
      </c>
      <c r="AA172" s="71">
        <v>172</v>
      </c>
      <c r="AB172" s="71"/>
      <c r="AC172" s="72"/>
      <c r="AD172" s="78" t="s">
        <v>2187</v>
      </c>
      <c r="AE172" s="78">
        <v>256</v>
      </c>
      <c r="AF172" s="78">
        <v>133</v>
      </c>
      <c r="AG172" s="78">
        <v>8160</v>
      </c>
      <c r="AH172" s="78">
        <v>6270</v>
      </c>
      <c r="AI172" s="78"/>
      <c r="AJ172" s="78"/>
      <c r="AK172" s="78"/>
      <c r="AL172" s="78"/>
      <c r="AM172" s="78"/>
      <c r="AN172" s="80">
        <v>41369.63447916666</v>
      </c>
      <c r="AO172" s="83" t="s">
        <v>3053</v>
      </c>
      <c r="AP172" s="78" t="b">
        <v>0</v>
      </c>
      <c r="AQ172" s="78" t="b">
        <v>0</v>
      </c>
      <c r="AR172" s="78" t="b">
        <v>0</v>
      </c>
      <c r="AS172" s="78"/>
      <c r="AT172" s="78">
        <v>23</v>
      </c>
      <c r="AU172" s="83" t="s">
        <v>3148</v>
      </c>
      <c r="AV172" s="78" t="b">
        <v>0</v>
      </c>
      <c r="AW172" s="78" t="s">
        <v>3276</v>
      </c>
      <c r="AX172" s="83" t="s">
        <v>3446</v>
      </c>
      <c r="AY172" s="78" t="s">
        <v>66</v>
      </c>
      <c r="AZ172" s="78" t="str">
        <f>REPLACE(INDEX(GroupVertices[Group],MATCH(Vertices[[#This Row],[Vertex]],GroupVertices[Vertex],0)),1,1,"")</f>
        <v>5</v>
      </c>
      <c r="BA172" s="48"/>
      <c r="BB172" s="48"/>
      <c r="BC172" s="48"/>
      <c r="BD172" s="48"/>
      <c r="BE172" s="48"/>
      <c r="BF172" s="48"/>
      <c r="BG172" s="116" t="s">
        <v>4590</v>
      </c>
      <c r="BH172" s="116" t="s">
        <v>4590</v>
      </c>
      <c r="BI172" s="116" t="s">
        <v>4750</v>
      </c>
      <c r="BJ172" s="116" t="s">
        <v>4750</v>
      </c>
      <c r="BK172" s="116">
        <v>0</v>
      </c>
      <c r="BL172" s="120">
        <v>0</v>
      </c>
      <c r="BM172" s="116">
        <v>0</v>
      </c>
      <c r="BN172" s="120">
        <v>0</v>
      </c>
      <c r="BO172" s="116">
        <v>0</v>
      </c>
      <c r="BP172" s="120">
        <v>0</v>
      </c>
      <c r="BQ172" s="116">
        <v>19</v>
      </c>
      <c r="BR172" s="120">
        <v>100</v>
      </c>
      <c r="BS172" s="116">
        <v>19</v>
      </c>
      <c r="BT172" s="2"/>
      <c r="BU172" s="3"/>
      <c r="BV172" s="3"/>
      <c r="BW172" s="3"/>
      <c r="BX172" s="3"/>
    </row>
    <row r="173" spans="1:76" ht="15">
      <c r="A173" s="64" t="s">
        <v>336</v>
      </c>
      <c r="B173" s="65"/>
      <c r="C173" s="65" t="s">
        <v>64</v>
      </c>
      <c r="D173" s="66">
        <v>162.36948929921914</v>
      </c>
      <c r="E173" s="68"/>
      <c r="F173" s="100" t="s">
        <v>1216</v>
      </c>
      <c r="G173" s="65"/>
      <c r="H173" s="69" t="s">
        <v>336</v>
      </c>
      <c r="I173" s="70"/>
      <c r="J173" s="70"/>
      <c r="K173" s="69" t="s">
        <v>3730</v>
      </c>
      <c r="L173" s="73">
        <v>1</v>
      </c>
      <c r="M173" s="74">
        <v>267.6894226074219</v>
      </c>
      <c r="N173" s="74">
        <v>1983.101806640625</v>
      </c>
      <c r="O173" s="75"/>
      <c r="P173" s="76"/>
      <c r="Q173" s="76"/>
      <c r="R173" s="86"/>
      <c r="S173" s="48">
        <v>0</v>
      </c>
      <c r="T173" s="48">
        <v>1</v>
      </c>
      <c r="U173" s="49">
        <v>0</v>
      </c>
      <c r="V173" s="49">
        <v>0.0025</v>
      </c>
      <c r="W173" s="49">
        <v>0.012205</v>
      </c>
      <c r="X173" s="49">
        <v>0.461329</v>
      </c>
      <c r="Y173" s="49">
        <v>0</v>
      </c>
      <c r="Z173" s="49">
        <v>0</v>
      </c>
      <c r="AA173" s="71">
        <v>173</v>
      </c>
      <c r="AB173" s="71"/>
      <c r="AC173" s="72"/>
      <c r="AD173" s="78" t="s">
        <v>2188</v>
      </c>
      <c r="AE173" s="78">
        <v>716</v>
      </c>
      <c r="AF173" s="78">
        <v>429</v>
      </c>
      <c r="AG173" s="78">
        <v>603</v>
      </c>
      <c r="AH173" s="78">
        <v>1508</v>
      </c>
      <c r="AI173" s="78"/>
      <c r="AJ173" s="78" t="s">
        <v>2464</v>
      </c>
      <c r="AK173" s="78" t="s">
        <v>2661</v>
      </c>
      <c r="AL173" s="78"/>
      <c r="AM173" s="78"/>
      <c r="AN173" s="80">
        <v>42691.236354166664</v>
      </c>
      <c r="AO173" s="83" t="s">
        <v>3054</v>
      </c>
      <c r="AP173" s="78" t="b">
        <v>0</v>
      </c>
      <c r="AQ173" s="78" t="b">
        <v>0</v>
      </c>
      <c r="AR173" s="78" t="b">
        <v>1</v>
      </c>
      <c r="AS173" s="78"/>
      <c r="AT173" s="78">
        <v>8</v>
      </c>
      <c r="AU173" s="83" t="s">
        <v>3148</v>
      </c>
      <c r="AV173" s="78" t="b">
        <v>0</v>
      </c>
      <c r="AW173" s="78" t="s">
        <v>3276</v>
      </c>
      <c r="AX173" s="83" t="s">
        <v>3447</v>
      </c>
      <c r="AY173" s="78" t="s">
        <v>66</v>
      </c>
      <c r="AZ173" s="78" t="str">
        <f>REPLACE(INDEX(GroupVertices[Group],MATCH(Vertices[[#This Row],[Vertex]],GroupVertices[Vertex],0)),1,1,"")</f>
        <v>2</v>
      </c>
      <c r="BA173" s="48" t="s">
        <v>763</v>
      </c>
      <c r="BB173" s="48" t="s">
        <v>763</v>
      </c>
      <c r="BC173" s="48" t="s">
        <v>852</v>
      </c>
      <c r="BD173" s="48" t="s">
        <v>852</v>
      </c>
      <c r="BE173" s="48"/>
      <c r="BF173" s="48"/>
      <c r="BG173" s="116" t="s">
        <v>4608</v>
      </c>
      <c r="BH173" s="116" t="s">
        <v>4608</v>
      </c>
      <c r="BI173" s="116" t="s">
        <v>4767</v>
      </c>
      <c r="BJ173" s="116" t="s">
        <v>4767</v>
      </c>
      <c r="BK173" s="116">
        <v>1</v>
      </c>
      <c r="BL173" s="120">
        <v>6.666666666666667</v>
      </c>
      <c r="BM173" s="116">
        <v>0</v>
      </c>
      <c r="BN173" s="120">
        <v>0</v>
      </c>
      <c r="BO173" s="116">
        <v>0</v>
      </c>
      <c r="BP173" s="120">
        <v>0</v>
      </c>
      <c r="BQ173" s="116">
        <v>14</v>
      </c>
      <c r="BR173" s="120">
        <v>93.33333333333333</v>
      </c>
      <c r="BS173" s="116">
        <v>15</v>
      </c>
      <c r="BT173" s="2"/>
      <c r="BU173" s="3"/>
      <c r="BV173" s="3"/>
      <c r="BW173" s="3"/>
      <c r="BX173" s="3"/>
    </row>
    <row r="174" spans="1:76" ht="15">
      <c r="A174" s="64" t="s">
        <v>337</v>
      </c>
      <c r="B174" s="65"/>
      <c r="C174" s="65" t="s">
        <v>64</v>
      </c>
      <c r="D174" s="66">
        <v>179.9007614354721</v>
      </c>
      <c r="E174" s="68"/>
      <c r="F174" s="100" t="s">
        <v>3223</v>
      </c>
      <c r="G174" s="65"/>
      <c r="H174" s="69" t="s">
        <v>337</v>
      </c>
      <c r="I174" s="70"/>
      <c r="J174" s="70"/>
      <c r="K174" s="69" t="s">
        <v>3731</v>
      </c>
      <c r="L174" s="73">
        <v>455.92384150170784</v>
      </c>
      <c r="M174" s="74">
        <v>6038.1611328125</v>
      </c>
      <c r="N174" s="74">
        <v>992.8098754882812</v>
      </c>
      <c r="O174" s="75"/>
      <c r="P174" s="76"/>
      <c r="Q174" s="76"/>
      <c r="R174" s="86"/>
      <c r="S174" s="48">
        <v>1</v>
      </c>
      <c r="T174" s="48">
        <v>3</v>
      </c>
      <c r="U174" s="49">
        <v>470</v>
      </c>
      <c r="V174" s="49">
        <v>0.001969</v>
      </c>
      <c r="W174" s="49">
        <v>0.001765</v>
      </c>
      <c r="X174" s="49">
        <v>1.510528</v>
      </c>
      <c r="Y174" s="49">
        <v>0</v>
      </c>
      <c r="Z174" s="49">
        <v>0.3333333333333333</v>
      </c>
      <c r="AA174" s="71">
        <v>174</v>
      </c>
      <c r="AB174" s="71"/>
      <c r="AC174" s="72"/>
      <c r="AD174" s="78" t="s">
        <v>2189</v>
      </c>
      <c r="AE174" s="78">
        <v>2452</v>
      </c>
      <c r="AF174" s="78">
        <v>20689</v>
      </c>
      <c r="AG174" s="78">
        <v>16396</v>
      </c>
      <c r="AH174" s="78">
        <v>4391</v>
      </c>
      <c r="AI174" s="78"/>
      <c r="AJ174" s="78" t="s">
        <v>2465</v>
      </c>
      <c r="AK174" s="78" t="s">
        <v>2662</v>
      </c>
      <c r="AL174" s="83" t="s">
        <v>2834</v>
      </c>
      <c r="AM174" s="78"/>
      <c r="AN174" s="80">
        <v>39923.2193287037</v>
      </c>
      <c r="AO174" s="83" t="s">
        <v>3055</v>
      </c>
      <c r="AP174" s="78" t="b">
        <v>0</v>
      </c>
      <c r="AQ174" s="78" t="b">
        <v>0</v>
      </c>
      <c r="AR174" s="78" t="b">
        <v>1</v>
      </c>
      <c r="AS174" s="78"/>
      <c r="AT174" s="78">
        <v>502</v>
      </c>
      <c r="AU174" s="83" t="s">
        <v>3148</v>
      </c>
      <c r="AV174" s="78" t="b">
        <v>1</v>
      </c>
      <c r="AW174" s="78" t="s">
        <v>3276</v>
      </c>
      <c r="AX174" s="83" t="s">
        <v>3448</v>
      </c>
      <c r="AY174" s="78" t="s">
        <v>66</v>
      </c>
      <c r="AZ174" s="78" t="str">
        <f>REPLACE(INDEX(GroupVertices[Group],MATCH(Vertices[[#This Row],[Vertex]],GroupVertices[Vertex],0)),1,1,"")</f>
        <v>15</v>
      </c>
      <c r="BA174" s="48" t="s">
        <v>764</v>
      </c>
      <c r="BB174" s="48" t="s">
        <v>764</v>
      </c>
      <c r="BC174" s="48" t="s">
        <v>853</v>
      </c>
      <c r="BD174" s="48" t="s">
        <v>853</v>
      </c>
      <c r="BE174" s="48" t="s">
        <v>944</v>
      </c>
      <c r="BF174" s="48" t="s">
        <v>944</v>
      </c>
      <c r="BG174" s="116" t="s">
        <v>4176</v>
      </c>
      <c r="BH174" s="116" t="s">
        <v>4176</v>
      </c>
      <c r="BI174" s="116" t="s">
        <v>4768</v>
      </c>
      <c r="BJ174" s="116" t="s">
        <v>4768</v>
      </c>
      <c r="BK174" s="116">
        <v>0</v>
      </c>
      <c r="BL174" s="120">
        <v>0</v>
      </c>
      <c r="BM174" s="116">
        <v>3</v>
      </c>
      <c r="BN174" s="120">
        <v>11.11111111111111</v>
      </c>
      <c r="BO174" s="116">
        <v>0</v>
      </c>
      <c r="BP174" s="120">
        <v>0</v>
      </c>
      <c r="BQ174" s="116">
        <v>24</v>
      </c>
      <c r="BR174" s="120">
        <v>88.88888888888889</v>
      </c>
      <c r="BS174" s="116">
        <v>27</v>
      </c>
      <c r="BT174" s="2"/>
      <c r="BU174" s="3"/>
      <c r="BV174" s="3"/>
      <c r="BW174" s="3"/>
      <c r="BX174" s="3"/>
    </row>
    <row r="175" spans="1:76" ht="15">
      <c r="A175" s="64" t="s">
        <v>455</v>
      </c>
      <c r="B175" s="65"/>
      <c r="C175" s="65" t="s">
        <v>64</v>
      </c>
      <c r="D175" s="66">
        <v>162.24574932313405</v>
      </c>
      <c r="E175" s="68"/>
      <c r="F175" s="100" t="s">
        <v>3224</v>
      </c>
      <c r="G175" s="65"/>
      <c r="H175" s="69" t="s">
        <v>455</v>
      </c>
      <c r="I175" s="70"/>
      <c r="J175" s="70"/>
      <c r="K175" s="69" t="s">
        <v>3732</v>
      </c>
      <c r="L175" s="73">
        <v>1</v>
      </c>
      <c r="M175" s="74">
        <v>5619.970703125</v>
      </c>
      <c r="N175" s="74">
        <v>1049.21142578125</v>
      </c>
      <c r="O175" s="75"/>
      <c r="P175" s="76"/>
      <c r="Q175" s="76"/>
      <c r="R175" s="86"/>
      <c r="S175" s="48">
        <v>1</v>
      </c>
      <c r="T175" s="48">
        <v>0</v>
      </c>
      <c r="U175" s="49">
        <v>0</v>
      </c>
      <c r="V175" s="49">
        <v>0.001597</v>
      </c>
      <c r="W175" s="49">
        <v>0.000241</v>
      </c>
      <c r="X175" s="49">
        <v>0.577983</v>
      </c>
      <c r="Y175" s="49">
        <v>0</v>
      </c>
      <c r="Z175" s="49">
        <v>0</v>
      </c>
      <c r="AA175" s="71">
        <v>175</v>
      </c>
      <c r="AB175" s="71"/>
      <c r="AC175" s="72"/>
      <c r="AD175" s="78" t="s">
        <v>2190</v>
      </c>
      <c r="AE175" s="78">
        <v>75</v>
      </c>
      <c r="AF175" s="78">
        <v>286</v>
      </c>
      <c r="AG175" s="78">
        <v>182</v>
      </c>
      <c r="AH175" s="78">
        <v>211</v>
      </c>
      <c r="AI175" s="78"/>
      <c r="AJ175" s="78" t="s">
        <v>2466</v>
      </c>
      <c r="AK175" s="78"/>
      <c r="AL175" s="78"/>
      <c r="AM175" s="78"/>
      <c r="AN175" s="80">
        <v>42682.097546296296</v>
      </c>
      <c r="AO175" s="83" t="s">
        <v>3056</v>
      </c>
      <c r="AP175" s="78" t="b">
        <v>1</v>
      </c>
      <c r="AQ175" s="78" t="b">
        <v>0</v>
      </c>
      <c r="AR175" s="78" t="b">
        <v>0</v>
      </c>
      <c r="AS175" s="78"/>
      <c r="AT175" s="78">
        <v>0</v>
      </c>
      <c r="AU175" s="78"/>
      <c r="AV175" s="78" t="b">
        <v>0</v>
      </c>
      <c r="AW175" s="78" t="s">
        <v>3276</v>
      </c>
      <c r="AX175" s="83" t="s">
        <v>3449</v>
      </c>
      <c r="AY175" s="78" t="s">
        <v>65</v>
      </c>
      <c r="AZ175" s="78" t="str">
        <f>REPLACE(INDEX(GroupVertices[Group],MATCH(Vertices[[#This Row],[Vertex]],GroupVertices[Vertex],0)),1,1,"")</f>
        <v>15</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456</v>
      </c>
      <c r="B176" s="65"/>
      <c r="C176" s="65" t="s">
        <v>64</v>
      </c>
      <c r="D176" s="66">
        <v>163.27201234157414</v>
      </c>
      <c r="E176" s="68"/>
      <c r="F176" s="100" t="s">
        <v>3225</v>
      </c>
      <c r="G176" s="65"/>
      <c r="H176" s="69" t="s">
        <v>456</v>
      </c>
      <c r="I176" s="70"/>
      <c r="J176" s="70"/>
      <c r="K176" s="69" t="s">
        <v>3733</v>
      </c>
      <c r="L176" s="73">
        <v>1</v>
      </c>
      <c r="M176" s="74">
        <v>6218.33740234375</v>
      </c>
      <c r="N176" s="74">
        <v>352.9058837890625</v>
      </c>
      <c r="O176" s="75"/>
      <c r="P176" s="76"/>
      <c r="Q176" s="76"/>
      <c r="R176" s="86"/>
      <c r="S176" s="48">
        <v>1</v>
      </c>
      <c r="T176" s="48">
        <v>0</v>
      </c>
      <c r="U176" s="49">
        <v>0</v>
      </c>
      <c r="V176" s="49">
        <v>0.001597</v>
      </c>
      <c r="W176" s="49">
        <v>0.000241</v>
      </c>
      <c r="X176" s="49">
        <v>0.577983</v>
      </c>
      <c r="Y176" s="49">
        <v>0</v>
      </c>
      <c r="Z176" s="49">
        <v>0</v>
      </c>
      <c r="AA176" s="71">
        <v>176</v>
      </c>
      <c r="AB176" s="71"/>
      <c r="AC176" s="72"/>
      <c r="AD176" s="78" t="s">
        <v>2191</v>
      </c>
      <c r="AE176" s="78">
        <v>493</v>
      </c>
      <c r="AF176" s="78">
        <v>1472</v>
      </c>
      <c r="AG176" s="78">
        <v>1358</v>
      </c>
      <c r="AH176" s="78">
        <v>0</v>
      </c>
      <c r="AI176" s="78">
        <v>-36000</v>
      </c>
      <c r="AJ176" s="78"/>
      <c r="AK176" s="78"/>
      <c r="AL176" s="78"/>
      <c r="AM176" s="78" t="s">
        <v>2902</v>
      </c>
      <c r="AN176" s="80">
        <v>40428.999085648145</v>
      </c>
      <c r="AO176" s="78"/>
      <c r="AP176" s="78" t="b">
        <v>1</v>
      </c>
      <c r="AQ176" s="78" t="b">
        <v>1</v>
      </c>
      <c r="AR176" s="78" t="b">
        <v>0</v>
      </c>
      <c r="AS176" s="78" t="s">
        <v>1948</v>
      </c>
      <c r="AT176" s="78">
        <v>9</v>
      </c>
      <c r="AU176" s="83" t="s">
        <v>3148</v>
      </c>
      <c r="AV176" s="78" t="b">
        <v>0</v>
      </c>
      <c r="AW176" s="78" t="s">
        <v>3276</v>
      </c>
      <c r="AX176" s="83" t="s">
        <v>3450</v>
      </c>
      <c r="AY176" s="78" t="s">
        <v>65</v>
      </c>
      <c r="AZ176" s="78" t="str">
        <f>REPLACE(INDEX(GroupVertices[Group],MATCH(Vertices[[#This Row],[Vertex]],GroupVertices[Vertex],0)),1,1,"")</f>
        <v>15</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338</v>
      </c>
      <c r="B177" s="65"/>
      <c r="C177" s="65" t="s">
        <v>64</v>
      </c>
      <c r="D177" s="66">
        <v>167.0032485435249</v>
      </c>
      <c r="E177" s="68"/>
      <c r="F177" s="100" t="s">
        <v>1217</v>
      </c>
      <c r="G177" s="65"/>
      <c r="H177" s="69" t="s">
        <v>338</v>
      </c>
      <c r="I177" s="70"/>
      <c r="J177" s="70"/>
      <c r="K177" s="69" t="s">
        <v>3734</v>
      </c>
      <c r="L177" s="73">
        <v>1</v>
      </c>
      <c r="M177" s="74">
        <v>7448.89794921875</v>
      </c>
      <c r="N177" s="74">
        <v>4834.810546875</v>
      </c>
      <c r="O177" s="75"/>
      <c r="P177" s="76"/>
      <c r="Q177" s="76"/>
      <c r="R177" s="86"/>
      <c r="S177" s="48">
        <v>0</v>
      </c>
      <c r="T177" s="48">
        <v>1</v>
      </c>
      <c r="U177" s="49">
        <v>0</v>
      </c>
      <c r="V177" s="49">
        <v>0.333333</v>
      </c>
      <c r="W177" s="49">
        <v>0</v>
      </c>
      <c r="X177" s="49">
        <v>0.638297</v>
      </c>
      <c r="Y177" s="49">
        <v>0</v>
      </c>
      <c r="Z177" s="49">
        <v>0</v>
      </c>
      <c r="AA177" s="71">
        <v>177</v>
      </c>
      <c r="AB177" s="71"/>
      <c r="AC177" s="72"/>
      <c r="AD177" s="78" t="s">
        <v>2192</v>
      </c>
      <c r="AE177" s="78">
        <v>5428</v>
      </c>
      <c r="AF177" s="78">
        <v>5784</v>
      </c>
      <c r="AG177" s="78">
        <v>32480</v>
      </c>
      <c r="AH177" s="78">
        <v>481</v>
      </c>
      <c r="AI177" s="78"/>
      <c r="AJ177" s="78" t="s">
        <v>2467</v>
      </c>
      <c r="AK177" s="78" t="s">
        <v>2575</v>
      </c>
      <c r="AL177" s="83" t="s">
        <v>2835</v>
      </c>
      <c r="AM177" s="78"/>
      <c r="AN177" s="80">
        <v>40133.742581018516</v>
      </c>
      <c r="AO177" s="83" t="s">
        <v>3057</v>
      </c>
      <c r="AP177" s="78" t="b">
        <v>0</v>
      </c>
      <c r="AQ177" s="78" t="b">
        <v>0</v>
      </c>
      <c r="AR177" s="78" t="b">
        <v>1</v>
      </c>
      <c r="AS177" s="78"/>
      <c r="AT177" s="78">
        <v>452</v>
      </c>
      <c r="AU177" s="83" t="s">
        <v>3153</v>
      </c>
      <c r="AV177" s="78" t="b">
        <v>0</v>
      </c>
      <c r="AW177" s="78" t="s">
        <v>3276</v>
      </c>
      <c r="AX177" s="83" t="s">
        <v>3451</v>
      </c>
      <c r="AY177" s="78" t="s">
        <v>66</v>
      </c>
      <c r="AZ177" s="78" t="str">
        <f>REPLACE(INDEX(GroupVertices[Group],MATCH(Vertices[[#This Row],[Vertex]],GroupVertices[Vertex],0)),1,1,"")</f>
        <v>25</v>
      </c>
      <c r="BA177" s="48"/>
      <c r="BB177" s="48"/>
      <c r="BC177" s="48"/>
      <c r="BD177" s="48"/>
      <c r="BE177" s="48"/>
      <c r="BF177" s="48"/>
      <c r="BG177" s="116" t="s">
        <v>4609</v>
      </c>
      <c r="BH177" s="116" t="s">
        <v>4609</v>
      </c>
      <c r="BI177" s="116" t="s">
        <v>4769</v>
      </c>
      <c r="BJ177" s="116" t="s">
        <v>4769</v>
      </c>
      <c r="BK177" s="116">
        <v>1</v>
      </c>
      <c r="BL177" s="120">
        <v>3.7037037037037037</v>
      </c>
      <c r="BM177" s="116">
        <v>0</v>
      </c>
      <c r="BN177" s="120">
        <v>0</v>
      </c>
      <c r="BO177" s="116">
        <v>0</v>
      </c>
      <c r="BP177" s="120">
        <v>0</v>
      </c>
      <c r="BQ177" s="116">
        <v>26</v>
      </c>
      <c r="BR177" s="120">
        <v>96.29629629629629</v>
      </c>
      <c r="BS177" s="116">
        <v>27</v>
      </c>
      <c r="BT177" s="2"/>
      <c r="BU177" s="3"/>
      <c r="BV177" s="3"/>
      <c r="BW177" s="3"/>
      <c r="BX177" s="3"/>
    </row>
    <row r="178" spans="1:76" ht="15">
      <c r="A178" s="64" t="s">
        <v>368</v>
      </c>
      <c r="B178" s="65"/>
      <c r="C178" s="65" t="s">
        <v>64</v>
      </c>
      <c r="D178" s="66">
        <v>171.51413312626363</v>
      </c>
      <c r="E178" s="68"/>
      <c r="F178" s="100" t="s">
        <v>3226</v>
      </c>
      <c r="G178" s="65"/>
      <c r="H178" s="69" t="s">
        <v>368</v>
      </c>
      <c r="I178" s="70"/>
      <c r="J178" s="70"/>
      <c r="K178" s="69" t="s">
        <v>3735</v>
      </c>
      <c r="L178" s="73">
        <v>2.9358461340498208</v>
      </c>
      <c r="M178" s="74">
        <v>7448.89794921875</v>
      </c>
      <c r="N178" s="74">
        <v>4458.37744140625</v>
      </c>
      <c r="O178" s="75"/>
      <c r="P178" s="76"/>
      <c r="Q178" s="76"/>
      <c r="R178" s="86"/>
      <c r="S178" s="48">
        <v>3</v>
      </c>
      <c r="T178" s="48">
        <v>1</v>
      </c>
      <c r="U178" s="49">
        <v>2</v>
      </c>
      <c r="V178" s="49">
        <v>0.5</v>
      </c>
      <c r="W178" s="49">
        <v>0</v>
      </c>
      <c r="X178" s="49">
        <v>1.723401</v>
      </c>
      <c r="Y178" s="49">
        <v>0</v>
      </c>
      <c r="Z178" s="49">
        <v>0</v>
      </c>
      <c r="AA178" s="71">
        <v>178</v>
      </c>
      <c r="AB178" s="71"/>
      <c r="AC178" s="72"/>
      <c r="AD178" s="78" t="s">
        <v>2193</v>
      </c>
      <c r="AE178" s="78">
        <v>10463</v>
      </c>
      <c r="AF178" s="78">
        <v>10997</v>
      </c>
      <c r="AG178" s="78">
        <v>76670</v>
      </c>
      <c r="AH178" s="78">
        <v>15467</v>
      </c>
      <c r="AI178" s="78"/>
      <c r="AJ178" s="78" t="s">
        <v>2468</v>
      </c>
      <c r="AK178" s="78" t="s">
        <v>2663</v>
      </c>
      <c r="AL178" s="83" t="s">
        <v>2836</v>
      </c>
      <c r="AM178" s="78"/>
      <c r="AN178" s="80">
        <v>42205.69090277778</v>
      </c>
      <c r="AO178" s="83" t="s">
        <v>3058</v>
      </c>
      <c r="AP178" s="78" t="b">
        <v>0</v>
      </c>
      <c r="AQ178" s="78" t="b">
        <v>0</v>
      </c>
      <c r="AR178" s="78" t="b">
        <v>0</v>
      </c>
      <c r="AS178" s="78"/>
      <c r="AT178" s="78">
        <v>499</v>
      </c>
      <c r="AU178" s="83" t="s">
        <v>3148</v>
      </c>
      <c r="AV178" s="78" t="b">
        <v>0</v>
      </c>
      <c r="AW178" s="78" t="s">
        <v>3276</v>
      </c>
      <c r="AX178" s="83" t="s">
        <v>3452</v>
      </c>
      <c r="AY178" s="78" t="s">
        <v>66</v>
      </c>
      <c r="AZ178" s="78" t="str">
        <f>REPLACE(INDEX(GroupVertices[Group],MATCH(Vertices[[#This Row],[Vertex]],GroupVertices[Vertex],0)),1,1,"")</f>
        <v>25</v>
      </c>
      <c r="BA178" s="48" t="s">
        <v>783</v>
      </c>
      <c r="BB178" s="48" t="s">
        <v>783</v>
      </c>
      <c r="BC178" s="48" t="s">
        <v>866</v>
      </c>
      <c r="BD178" s="48" t="s">
        <v>866</v>
      </c>
      <c r="BE178" s="48" t="s">
        <v>977</v>
      </c>
      <c r="BF178" s="48" t="s">
        <v>977</v>
      </c>
      <c r="BG178" s="116" t="s">
        <v>4185</v>
      </c>
      <c r="BH178" s="116" t="s">
        <v>4185</v>
      </c>
      <c r="BI178" s="116" t="s">
        <v>4325</v>
      </c>
      <c r="BJ178" s="116" t="s">
        <v>4325</v>
      </c>
      <c r="BK178" s="116">
        <v>1</v>
      </c>
      <c r="BL178" s="120">
        <v>3.125</v>
      </c>
      <c r="BM178" s="116">
        <v>0</v>
      </c>
      <c r="BN178" s="120">
        <v>0</v>
      </c>
      <c r="BO178" s="116">
        <v>0</v>
      </c>
      <c r="BP178" s="120">
        <v>0</v>
      </c>
      <c r="BQ178" s="116">
        <v>31</v>
      </c>
      <c r="BR178" s="120">
        <v>96.875</v>
      </c>
      <c r="BS178" s="116">
        <v>32</v>
      </c>
      <c r="BT178" s="2"/>
      <c r="BU178" s="3"/>
      <c r="BV178" s="3"/>
      <c r="BW178" s="3"/>
      <c r="BX178" s="3"/>
    </row>
    <row r="179" spans="1:76" ht="15">
      <c r="A179" s="64" t="s">
        <v>340</v>
      </c>
      <c r="B179" s="65"/>
      <c r="C179" s="65" t="s">
        <v>64</v>
      </c>
      <c r="D179" s="66">
        <v>162.10643368572354</v>
      </c>
      <c r="E179" s="68"/>
      <c r="F179" s="100" t="s">
        <v>1218</v>
      </c>
      <c r="G179" s="65"/>
      <c r="H179" s="69" t="s">
        <v>340</v>
      </c>
      <c r="I179" s="70"/>
      <c r="J179" s="70"/>
      <c r="K179" s="69" t="s">
        <v>3736</v>
      </c>
      <c r="L179" s="73">
        <v>1</v>
      </c>
      <c r="M179" s="74">
        <v>9095.90625</v>
      </c>
      <c r="N179" s="74">
        <v>7858.03759765625</v>
      </c>
      <c r="O179" s="75"/>
      <c r="P179" s="76"/>
      <c r="Q179" s="76"/>
      <c r="R179" s="86"/>
      <c r="S179" s="48">
        <v>0</v>
      </c>
      <c r="T179" s="48">
        <v>1</v>
      </c>
      <c r="U179" s="49">
        <v>0</v>
      </c>
      <c r="V179" s="49">
        <v>0.2</v>
      </c>
      <c r="W179" s="49">
        <v>0</v>
      </c>
      <c r="X179" s="49">
        <v>0.610686</v>
      </c>
      <c r="Y179" s="49">
        <v>0</v>
      </c>
      <c r="Z179" s="49">
        <v>0</v>
      </c>
      <c r="AA179" s="71">
        <v>179</v>
      </c>
      <c r="AB179" s="71"/>
      <c r="AC179" s="72"/>
      <c r="AD179" s="78" t="s">
        <v>2194</v>
      </c>
      <c r="AE179" s="78">
        <v>639</v>
      </c>
      <c r="AF179" s="78">
        <v>125</v>
      </c>
      <c r="AG179" s="78">
        <v>5994</v>
      </c>
      <c r="AH179" s="78">
        <v>470</v>
      </c>
      <c r="AI179" s="78"/>
      <c r="AJ179" s="78" t="s">
        <v>2469</v>
      </c>
      <c r="AK179" s="78" t="s">
        <v>2664</v>
      </c>
      <c r="AL179" s="78"/>
      <c r="AM179" s="78"/>
      <c r="AN179" s="80">
        <v>42441.201875</v>
      </c>
      <c r="AO179" s="83" t="s">
        <v>3059</v>
      </c>
      <c r="AP179" s="78" t="b">
        <v>1</v>
      </c>
      <c r="AQ179" s="78" t="b">
        <v>0</v>
      </c>
      <c r="AR179" s="78" t="b">
        <v>0</v>
      </c>
      <c r="AS179" s="78"/>
      <c r="AT179" s="78">
        <v>10</v>
      </c>
      <c r="AU179" s="78"/>
      <c r="AV179" s="78" t="b">
        <v>0</v>
      </c>
      <c r="AW179" s="78" t="s">
        <v>3276</v>
      </c>
      <c r="AX179" s="83" t="s">
        <v>3453</v>
      </c>
      <c r="AY179" s="78" t="s">
        <v>66</v>
      </c>
      <c r="AZ179" s="78" t="str">
        <f>REPLACE(INDEX(GroupVertices[Group],MATCH(Vertices[[#This Row],[Vertex]],GroupVertices[Vertex],0)),1,1,"")</f>
        <v>16</v>
      </c>
      <c r="BA179" s="48"/>
      <c r="BB179" s="48"/>
      <c r="BC179" s="48"/>
      <c r="BD179" s="48"/>
      <c r="BE179" s="48" t="s">
        <v>933</v>
      </c>
      <c r="BF179" s="48" t="s">
        <v>933</v>
      </c>
      <c r="BG179" s="116" t="s">
        <v>4597</v>
      </c>
      <c r="BH179" s="116" t="s">
        <v>4597</v>
      </c>
      <c r="BI179" s="116" t="s">
        <v>4757</v>
      </c>
      <c r="BJ179" s="116" t="s">
        <v>4757</v>
      </c>
      <c r="BK179" s="116">
        <v>0</v>
      </c>
      <c r="BL179" s="120">
        <v>0</v>
      </c>
      <c r="BM179" s="116">
        <v>3</v>
      </c>
      <c r="BN179" s="120">
        <v>14.285714285714286</v>
      </c>
      <c r="BO179" s="116">
        <v>0</v>
      </c>
      <c r="BP179" s="120">
        <v>0</v>
      </c>
      <c r="BQ179" s="116">
        <v>18</v>
      </c>
      <c r="BR179" s="120">
        <v>85.71428571428571</v>
      </c>
      <c r="BS179" s="116">
        <v>21</v>
      </c>
      <c r="BT179" s="2"/>
      <c r="BU179" s="3"/>
      <c r="BV179" s="3"/>
      <c r="BW179" s="3"/>
      <c r="BX179" s="3"/>
    </row>
    <row r="180" spans="1:76" ht="15">
      <c r="A180" s="64" t="s">
        <v>341</v>
      </c>
      <c r="B180" s="65"/>
      <c r="C180" s="65" t="s">
        <v>64</v>
      </c>
      <c r="D180" s="66">
        <v>162.06057201626544</v>
      </c>
      <c r="E180" s="68"/>
      <c r="F180" s="100" t="s">
        <v>1219</v>
      </c>
      <c r="G180" s="65"/>
      <c r="H180" s="69" t="s">
        <v>341</v>
      </c>
      <c r="I180" s="70"/>
      <c r="J180" s="70"/>
      <c r="K180" s="69" t="s">
        <v>3737</v>
      </c>
      <c r="L180" s="73">
        <v>674.6744546493376</v>
      </c>
      <c r="M180" s="74">
        <v>6276.17529296875</v>
      </c>
      <c r="N180" s="74">
        <v>1576.31298828125</v>
      </c>
      <c r="O180" s="75"/>
      <c r="P180" s="76"/>
      <c r="Q180" s="76"/>
      <c r="R180" s="86"/>
      <c r="S180" s="48">
        <v>2</v>
      </c>
      <c r="T180" s="48">
        <v>1</v>
      </c>
      <c r="U180" s="49">
        <v>696</v>
      </c>
      <c r="V180" s="49">
        <v>0.002538</v>
      </c>
      <c r="W180" s="49">
        <v>0.012446</v>
      </c>
      <c r="X180" s="49">
        <v>0.889312</v>
      </c>
      <c r="Y180" s="49">
        <v>0</v>
      </c>
      <c r="Z180" s="49">
        <v>0.5</v>
      </c>
      <c r="AA180" s="71">
        <v>180</v>
      </c>
      <c r="AB180" s="71"/>
      <c r="AC180" s="72"/>
      <c r="AD180" s="78" t="s">
        <v>2195</v>
      </c>
      <c r="AE180" s="78">
        <v>289</v>
      </c>
      <c r="AF180" s="78">
        <v>72</v>
      </c>
      <c r="AG180" s="78">
        <v>185</v>
      </c>
      <c r="AH180" s="78">
        <v>504</v>
      </c>
      <c r="AI180" s="78"/>
      <c r="AJ180" s="78"/>
      <c r="AK180" s="78" t="s">
        <v>2662</v>
      </c>
      <c r="AL180" s="78"/>
      <c r="AM180" s="78"/>
      <c r="AN180" s="80">
        <v>42260.9987962963</v>
      </c>
      <c r="AO180" s="78"/>
      <c r="AP180" s="78" t="b">
        <v>1</v>
      </c>
      <c r="AQ180" s="78" t="b">
        <v>0</v>
      </c>
      <c r="AR180" s="78" t="b">
        <v>1</v>
      </c>
      <c r="AS180" s="78"/>
      <c r="AT180" s="78">
        <v>3</v>
      </c>
      <c r="AU180" s="83" t="s">
        <v>3148</v>
      </c>
      <c r="AV180" s="78" t="b">
        <v>0</v>
      </c>
      <c r="AW180" s="78" t="s">
        <v>3276</v>
      </c>
      <c r="AX180" s="83" t="s">
        <v>3454</v>
      </c>
      <c r="AY180" s="78" t="s">
        <v>66</v>
      </c>
      <c r="AZ180" s="78" t="str">
        <f>REPLACE(INDEX(GroupVertices[Group],MATCH(Vertices[[#This Row],[Vertex]],GroupVertices[Vertex],0)),1,1,"")</f>
        <v>15</v>
      </c>
      <c r="BA180" s="48"/>
      <c r="BB180" s="48"/>
      <c r="BC180" s="48"/>
      <c r="BD180" s="48"/>
      <c r="BE180" s="48" t="s">
        <v>953</v>
      </c>
      <c r="BF180" s="48" t="s">
        <v>953</v>
      </c>
      <c r="BG180" s="116" t="s">
        <v>4610</v>
      </c>
      <c r="BH180" s="116" t="s">
        <v>4610</v>
      </c>
      <c r="BI180" s="116" t="s">
        <v>4770</v>
      </c>
      <c r="BJ180" s="116" t="s">
        <v>4770</v>
      </c>
      <c r="BK180" s="116">
        <v>0</v>
      </c>
      <c r="BL180" s="120">
        <v>0</v>
      </c>
      <c r="BM180" s="116">
        <v>1</v>
      </c>
      <c r="BN180" s="120">
        <v>5</v>
      </c>
      <c r="BO180" s="116">
        <v>0</v>
      </c>
      <c r="BP180" s="120">
        <v>0</v>
      </c>
      <c r="BQ180" s="116">
        <v>19</v>
      </c>
      <c r="BR180" s="120">
        <v>95</v>
      </c>
      <c r="BS180" s="116">
        <v>20</v>
      </c>
      <c r="BT180" s="2"/>
      <c r="BU180" s="3"/>
      <c r="BV180" s="3"/>
      <c r="BW180" s="3"/>
      <c r="BX180" s="3"/>
    </row>
    <row r="181" spans="1:76" ht="15">
      <c r="A181" s="64" t="s">
        <v>342</v>
      </c>
      <c r="B181" s="65"/>
      <c r="C181" s="65" t="s">
        <v>64</v>
      </c>
      <c r="D181" s="66">
        <v>162.29161099259215</v>
      </c>
      <c r="E181" s="68"/>
      <c r="F181" s="100" t="s">
        <v>3227</v>
      </c>
      <c r="G181" s="65"/>
      <c r="H181" s="69" t="s">
        <v>342</v>
      </c>
      <c r="I181" s="70"/>
      <c r="J181" s="70"/>
      <c r="K181" s="69" t="s">
        <v>3738</v>
      </c>
      <c r="L181" s="73">
        <v>1</v>
      </c>
      <c r="M181" s="74">
        <v>9560.447265625</v>
      </c>
      <c r="N181" s="74">
        <v>508.77264404296875</v>
      </c>
      <c r="O181" s="75"/>
      <c r="P181" s="76"/>
      <c r="Q181" s="76"/>
      <c r="R181" s="86"/>
      <c r="S181" s="48">
        <v>1</v>
      </c>
      <c r="T181" s="48">
        <v>2</v>
      </c>
      <c r="U181" s="49">
        <v>0</v>
      </c>
      <c r="V181" s="49">
        <v>1</v>
      </c>
      <c r="W181" s="49">
        <v>0</v>
      </c>
      <c r="X181" s="49">
        <v>1.298243</v>
      </c>
      <c r="Y181" s="49">
        <v>0</v>
      </c>
      <c r="Z181" s="49">
        <v>0</v>
      </c>
      <c r="AA181" s="71">
        <v>181</v>
      </c>
      <c r="AB181" s="71"/>
      <c r="AC181" s="72"/>
      <c r="AD181" s="78" t="s">
        <v>2196</v>
      </c>
      <c r="AE181" s="78">
        <v>2760</v>
      </c>
      <c r="AF181" s="78">
        <v>339</v>
      </c>
      <c r="AG181" s="78">
        <v>170</v>
      </c>
      <c r="AH181" s="78">
        <v>5</v>
      </c>
      <c r="AI181" s="78"/>
      <c r="AJ181" s="78"/>
      <c r="AK181" s="78"/>
      <c r="AL181" s="78"/>
      <c r="AM181" s="78"/>
      <c r="AN181" s="80">
        <v>43567.48835648148</v>
      </c>
      <c r="AO181" s="83" t="s">
        <v>3060</v>
      </c>
      <c r="AP181" s="78" t="b">
        <v>1</v>
      </c>
      <c r="AQ181" s="78" t="b">
        <v>0</v>
      </c>
      <c r="AR181" s="78" t="b">
        <v>0</v>
      </c>
      <c r="AS181" s="78"/>
      <c r="AT181" s="78">
        <v>1</v>
      </c>
      <c r="AU181" s="78"/>
      <c r="AV181" s="78" t="b">
        <v>0</v>
      </c>
      <c r="AW181" s="78" t="s">
        <v>3276</v>
      </c>
      <c r="AX181" s="83" t="s">
        <v>3455</v>
      </c>
      <c r="AY181" s="78" t="s">
        <v>66</v>
      </c>
      <c r="AZ181" s="78" t="str">
        <f>REPLACE(INDEX(GroupVertices[Group],MATCH(Vertices[[#This Row],[Vertex]],GroupVertices[Vertex],0)),1,1,"")</f>
        <v>39</v>
      </c>
      <c r="BA181" s="48" t="s">
        <v>765</v>
      </c>
      <c r="BB181" s="48" t="s">
        <v>765</v>
      </c>
      <c r="BC181" s="48" t="s">
        <v>854</v>
      </c>
      <c r="BD181" s="48" t="s">
        <v>854</v>
      </c>
      <c r="BE181" s="48" t="s">
        <v>4075</v>
      </c>
      <c r="BF181" s="48" t="s">
        <v>4519</v>
      </c>
      <c r="BG181" s="116" t="s">
        <v>4196</v>
      </c>
      <c r="BH181" s="116" t="s">
        <v>4672</v>
      </c>
      <c r="BI181" s="116" t="s">
        <v>4335</v>
      </c>
      <c r="BJ181" s="116" t="s">
        <v>4820</v>
      </c>
      <c r="BK181" s="116">
        <v>3</v>
      </c>
      <c r="BL181" s="120">
        <v>1.5789473684210527</v>
      </c>
      <c r="BM181" s="116">
        <v>0</v>
      </c>
      <c r="BN181" s="120">
        <v>0</v>
      </c>
      <c r="BO181" s="116">
        <v>0</v>
      </c>
      <c r="BP181" s="120">
        <v>0</v>
      </c>
      <c r="BQ181" s="116">
        <v>187</v>
      </c>
      <c r="BR181" s="120">
        <v>98.42105263157895</v>
      </c>
      <c r="BS181" s="116">
        <v>190</v>
      </c>
      <c r="BT181" s="2"/>
      <c r="BU181" s="3"/>
      <c r="BV181" s="3"/>
      <c r="BW181" s="3"/>
      <c r="BX181" s="3"/>
    </row>
    <row r="182" spans="1:76" ht="15">
      <c r="A182" s="64" t="s">
        <v>457</v>
      </c>
      <c r="B182" s="65"/>
      <c r="C182" s="65" t="s">
        <v>64</v>
      </c>
      <c r="D182" s="66">
        <v>163.21663221241715</v>
      </c>
      <c r="E182" s="68"/>
      <c r="F182" s="100" t="s">
        <v>3228</v>
      </c>
      <c r="G182" s="65"/>
      <c r="H182" s="69" t="s">
        <v>457</v>
      </c>
      <c r="I182" s="70"/>
      <c r="J182" s="70"/>
      <c r="K182" s="69" t="s">
        <v>3739</v>
      </c>
      <c r="L182" s="73">
        <v>1</v>
      </c>
      <c r="M182" s="74">
        <v>9560.447265625</v>
      </c>
      <c r="N182" s="74">
        <v>820.5061645507812</v>
      </c>
      <c r="O182" s="75"/>
      <c r="P182" s="76"/>
      <c r="Q182" s="76"/>
      <c r="R182" s="86"/>
      <c r="S182" s="48">
        <v>1</v>
      </c>
      <c r="T182" s="48">
        <v>0</v>
      </c>
      <c r="U182" s="49">
        <v>0</v>
      </c>
      <c r="V182" s="49">
        <v>1</v>
      </c>
      <c r="W182" s="49">
        <v>0</v>
      </c>
      <c r="X182" s="49">
        <v>0.701753</v>
      </c>
      <c r="Y182" s="49">
        <v>0</v>
      </c>
      <c r="Z182" s="49">
        <v>0</v>
      </c>
      <c r="AA182" s="71">
        <v>182</v>
      </c>
      <c r="AB182" s="71"/>
      <c r="AC182" s="72"/>
      <c r="AD182" s="78" t="s">
        <v>2197</v>
      </c>
      <c r="AE182" s="78">
        <v>1871</v>
      </c>
      <c r="AF182" s="78">
        <v>1408</v>
      </c>
      <c r="AG182" s="78">
        <v>16205</v>
      </c>
      <c r="AH182" s="78">
        <v>1960</v>
      </c>
      <c r="AI182" s="78"/>
      <c r="AJ182" s="78" t="s">
        <v>2470</v>
      </c>
      <c r="AK182" s="78" t="s">
        <v>2607</v>
      </c>
      <c r="AL182" s="83" t="s">
        <v>2837</v>
      </c>
      <c r="AM182" s="78"/>
      <c r="AN182" s="80">
        <v>39744.6505787037</v>
      </c>
      <c r="AO182" s="83" t="s">
        <v>3061</v>
      </c>
      <c r="AP182" s="78" t="b">
        <v>0</v>
      </c>
      <c r="AQ182" s="78" t="b">
        <v>0</v>
      </c>
      <c r="AR182" s="78" t="b">
        <v>1</v>
      </c>
      <c r="AS182" s="78"/>
      <c r="AT182" s="78">
        <v>64</v>
      </c>
      <c r="AU182" s="83" t="s">
        <v>3148</v>
      </c>
      <c r="AV182" s="78" t="b">
        <v>0</v>
      </c>
      <c r="AW182" s="78" t="s">
        <v>3276</v>
      </c>
      <c r="AX182" s="83" t="s">
        <v>3456</v>
      </c>
      <c r="AY182" s="78" t="s">
        <v>65</v>
      </c>
      <c r="AZ182" s="78" t="str">
        <f>REPLACE(INDEX(GroupVertices[Group],MATCH(Vertices[[#This Row],[Vertex]],GroupVertices[Vertex],0)),1,1,"")</f>
        <v>39</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343</v>
      </c>
      <c r="B183" s="65"/>
      <c r="C183" s="65" t="s">
        <v>64</v>
      </c>
      <c r="D183" s="66">
        <v>162.13066249222973</v>
      </c>
      <c r="E183" s="68"/>
      <c r="F183" s="100" t="s">
        <v>1220</v>
      </c>
      <c r="G183" s="65"/>
      <c r="H183" s="69" t="s">
        <v>343</v>
      </c>
      <c r="I183" s="70"/>
      <c r="J183" s="70"/>
      <c r="K183" s="69" t="s">
        <v>3740</v>
      </c>
      <c r="L183" s="73">
        <v>1</v>
      </c>
      <c r="M183" s="74">
        <v>9560.447265625</v>
      </c>
      <c r="N183" s="74">
        <v>1485.1456298828125</v>
      </c>
      <c r="O183" s="75"/>
      <c r="P183" s="76"/>
      <c r="Q183" s="76"/>
      <c r="R183" s="86"/>
      <c r="S183" s="48">
        <v>0</v>
      </c>
      <c r="T183" s="48">
        <v>1</v>
      </c>
      <c r="U183" s="49">
        <v>0</v>
      </c>
      <c r="V183" s="49">
        <v>1</v>
      </c>
      <c r="W183" s="49">
        <v>0</v>
      </c>
      <c r="X183" s="49">
        <v>0.999998</v>
      </c>
      <c r="Y183" s="49">
        <v>0</v>
      </c>
      <c r="Z183" s="49">
        <v>0</v>
      </c>
      <c r="AA183" s="71">
        <v>183</v>
      </c>
      <c r="AB183" s="71"/>
      <c r="AC183" s="72"/>
      <c r="AD183" s="78" t="s">
        <v>2198</v>
      </c>
      <c r="AE183" s="78">
        <v>225</v>
      </c>
      <c r="AF183" s="78">
        <v>153</v>
      </c>
      <c r="AG183" s="78">
        <v>10598</v>
      </c>
      <c r="AH183" s="78">
        <v>27458</v>
      </c>
      <c r="AI183" s="78"/>
      <c r="AJ183" s="78" t="s">
        <v>2471</v>
      </c>
      <c r="AK183" s="78" t="s">
        <v>2665</v>
      </c>
      <c r="AL183" s="78"/>
      <c r="AM183" s="78"/>
      <c r="AN183" s="80">
        <v>42939.72697916667</v>
      </c>
      <c r="AO183" s="83" t="s">
        <v>3062</v>
      </c>
      <c r="AP183" s="78" t="b">
        <v>1</v>
      </c>
      <c r="AQ183" s="78" t="b">
        <v>0</v>
      </c>
      <c r="AR183" s="78" t="b">
        <v>1</v>
      </c>
      <c r="AS183" s="78"/>
      <c r="AT183" s="78">
        <v>0</v>
      </c>
      <c r="AU183" s="78"/>
      <c r="AV183" s="78" t="b">
        <v>0</v>
      </c>
      <c r="AW183" s="78" t="s">
        <v>3276</v>
      </c>
      <c r="AX183" s="83" t="s">
        <v>3457</v>
      </c>
      <c r="AY183" s="78" t="s">
        <v>66</v>
      </c>
      <c r="AZ183" s="78" t="str">
        <f>REPLACE(INDEX(GroupVertices[Group],MATCH(Vertices[[#This Row],[Vertex]],GroupVertices[Vertex],0)),1,1,"")</f>
        <v>38</v>
      </c>
      <c r="BA183" s="48"/>
      <c r="BB183" s="48"/>
      <c r="BC183" s="48"/>
      <c r="BD183" s="48"/>
      <c r="BE183" s="48" t="s">
        <v>893</v>
      </c>
      <c r="BF183" s="48" t="s">
        <v>893</v>
      </c>
      <c r="BG183" s="116" t="s">
        <v>4611</v>
      </c>
      <c r="BH183" s="116" t="s">
        <v>4611</v>
      </c>
      <c r="BI183" s="116" t="s">
        <v>4771</v>
      </c>
      <c r="BJ183" s="116" t="s">
        <v>4771</v>
      </c>
      <c r="BK183" s="116">
        <v>1</v>
      </c>
      <c r="BL183" s="120">
        <v>8.333333333333334</v>
      </c>
      <c r="BM183" s="116">
        <v>0</v>
      </c>
      <c r="BN183" s="120">
        <v>0</v>
      </c>
      <c r="BO183" s="116">
        <v>0</v>
      </c>
      <c r="BP183" s="120">
        <v>0</v>
      </c>
      <c r="BQ183" s="116">
        <v>11</v>
      </c>
      <c r="BR183" s="120">
        <v>91.66666666666667</v>
      </c>
      <c r="BS183" s="116">
        <v>12</v>
      </c>
      <c r="BT183" s="2"/>
      <c r="BU183" s="3"/>
      <c r="BV183" s="3"/>
      <c r="BW183" s="3"/>
      <c r="BX183" s="3"/>
    </row>
    <row r="184" spans="1:76" ht="15">
      <c r="A184" s="64" t="s">
        <v>458</v>
      </c>
      <c r="B184" s="65"/>
      <c r="C184" s="65" t="s">
        <v>64</v>
      </c>
      <c r="D184" s="66">
        <v>1000</v>
      </c>
      <c r="E184" s="68"/>
      <c r="F184" s="100" t="s">
        <v>3229</v>
      </c>
      <c r="G184" s="65"/>
      <c r="H184" s="69" t="s">
        <v>458</v>
      </c>
      <c r="I184" s="70"/>
      <c r="J184" s="70"/>
      <c r="K184" s="69" t="s">
        <v>3741</v>
      </c>
      <c r="L184" s="73">
        <v>1</v>
      </c>
      <c r="M184" s="74">
        <v>9560.447265625</v>
      </c>
      <c r="N184" s="74">
        <v>1796.879150390625</v>
      </c>
      <c r="O184" s="75"/>
      <c r="P184" s="76"/>
      <c r="Q184" s="76"/>
      <c r="R184" s="86"/>
      <c r="S184" s="48">
        <v>1</v>
      </c>
      <c r="T184" s="48">
        <v>0</v>
      </c>
      <c r="U184" s="49">
        <v>0</v>
      </c>
      <c r="V184" s="49">
        <v>1</v>
      </c>
      <c r="W184" s="49">
        <v>0</v>
      </c>
      <c r="X184" s="49">
        <v>0.999998</v>
      </c>
      <c r="Y184" s="49">
        <v>0</v>
      </c>
      <c r="Z184" s="49">
        <v>0</v>
      </c>
      <c r="AA184" s="71">
        <v>184</v>
      </c>
      <c r="AB184" s="71"/>
      <c r="AC184" s="72"/>
      <c r="AD184" s="78" t="s">
        <v>2199</v>
      </c>
      <c r="AE184" s="78">
        <v>1030</v>
      </c>
      <c r="AF184" s="78">
        <v>2563253</v>
      </c>
      <c r="AG184" s="78">
        <v>28060</v>
      </c>
      <c r="AH184" s="78">
        <v>38340</v>
      </c>
      <c r="AI184" s="78"/>
      <c r="AJ184" s="78"/>
      <c r="AK184" s="78" t="s">
        <v>2651</v>
      </c>
      <c r="AL184" s="83" t="s">
        <v>2838</v>
      </c>
      <c r="AM184" s="78"/>
      <c r="AN184" s="80">
        <v>40351.72416666667</v>
      </c>
      <c r="AO184" s="83" t="s">
        <v>3063</v>
      </c>
      <c r="AP184" s="78" t="b">
        <v>0</v>
      </c>
      <c r="AQ184" s="78" t="b">
        <v>0</v>
      </c>
      <c r="AR184" s="78" t="b">
        <v>0</v>
      </c>
      <c r="AS184" s="78"/>
      <c r="AT184" s="78">
        <v>9313</v>
      </c>
      <c r="AU184" s="83" t="s">
        <v>3148</v>
      </c>
      <c r="AV184" s="78" t="b">
        <v>1</v>
      </c>
      <c r="AW184" s="78" t="s">
        <v>3276</v>
      </c>
      <c r="AX184" s="83" t="s">
        <v>3458</v>
      </c>
      <c r="AY184" s="78" t="s">
        <v>65</v>
      </c>
      <c r="AZ184" s="78" t="str">
        <f>REPLACE(INDEX(GroupVertices[Group],MATCH(Vertices[[#This Row],[Vertex]],GroupVertices[Vertex],0)),1,1,"")</f>
        <v>38</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344</v>
      </c>
      <c r="B185" s="65"/>
      <c r="C185" s="65" t="s">
        <v>64</v>
      </c>
      <c r="D185" s="66">
        <v>171.55566822313136</v>
      </c>
      <c r="E185" s="68"/>
      <c r="F185" s="100" t="s">
        <v>3230</v>
      </c>
      <c r="G185" s="65"/>
      <c r="H185" s="69" t="s">
        <v>344</v>
      </c>
      <c r="I185" s="70"/>
      <c r="J185" s="70"/>
      <c r="K185" s="69" t="s">
        <v>3742</v>
      </c>
      <c r="L185" s="73">
        <v>1</v>
      </c>
      <c r="M185" s="74">
        <v>5079.65771484375</v>
      </c>
      <c r="N185" s="74">
        <v>9462.0009765625</v>
      </c>
      <c r="O185" s="75"/>
      <c r="P185" s="76"/>
      <c r="Q185" s="76"/>
      <c r="R185" s="86"/>
      <c r="S185" s="48">
        <v>1</v>
      </c>
      <c r="T185" s="48">
        <v>2</v>
      </c>
      <c r="U185" s="49">
        <v>0</v>
      </c>
      <c r="V185" s="49">
        <v>0.071429</v>
      </c>
      <c r="W185" s="49">
        <v>0</v>
      </c>
      <c r="X185" s="49">
        <v>0.652287</v>
      </c>
      <c r="Y185" s="49">
        <v>1</v>
      </c>
      <c r="Z185" s="49">
        <v>0.5</v>
      </c>
      <c r="AA185" s="71">
        <v>185</v>
      </c>
      <c r="AB185" s="71"/>
      <c r="AC185" s="72"/>
      <c r="AD185" s="78" t="s">
        <v>2200</v>
      </c>
      <c r="AE185" s="78">
        <v>980</v>
      </c>
      <c r="AF185" s="78">
        <v>11045</v>
      </c>
      <c r="AG185" s="78">
        <v>28138</v>
      </c>
      <c r="AH185" s="78">
        <v>4189</v>
      </c>
      <c r="AI185" s="78"/>
      <c r="AJ185" s="78" t="s">
        <v>2472</v>
      </c>
      <c r="AK185" s="78" t="s">
        <v>2666</v>
      </c>
      <c r="AL185" s="83" t="s">
        <v>2839</v>
      </c>
      <c r="AM185" s="78"/>
      <c r="AN185" s="80">
        <v>39751.689097222225</v>
      </c>
      <c r="AO185" s="83" t="s">
        <v>3064</v>
      </c>
      <c r="AP185" s="78" t="b">
        <v>0</v>
      </c>
      <c r="AQ185" s="78" t="b">
        <v>0</v>
      </c>
      <c r="AR185" s="78" t="b">
        <v>1</v>
      </c>
      <c r="AS185" s="78"/>
      <c r="AT185" s="78">
        <v>353</v>
      </c>
      <c r="AU185" s="83" t="s">
        <v>3148</v>
      </c>
      <c r="AV185" s="78" t="b">
        <v>0</v>
      </c>
      <c r="AW185" s="78" t="s">
        <v>3276</v>
      </c>
      <c r="AX185" s="83" t="s">
        <v>3459</v>
      </c>
      <c r="AY185" s="78" t="s">
        <v>66</v>
      </c>
      <c r="AZ185" s="78" t="str">
        <f>REPLACE(INDEX(GroupVertices[Group],MATCH(Vertices[[#This Row],[Vertex]],GroupVertices[Vertex],0)),1,1,"")</f>
        <v>7</v>
      </c>
      <c r="BA185" s="48" t="s">
        <v>766</v>
      </c>
      <c r="BB185" s="48" t="s">
        <v>766</v>
      </c>
      <c r="BC185" s="48" t="s">
        <v>855</v>
      </c>
      <c r="BD185" s="48" t="s">
        <v>855</v>
      </c>
      <c r="BE185" s="48" t="s">
        <v>893</v>
      </c>
      <c r="BF185" s="48" t="s">
        <v>893</v>
      </c>
      <c r="BG185" s="116" t="s">
        <v>4612</v>
      </c>
      <c r="BH185" s="116" t="s">
        <v>4612</v>
      </c>
      <c r="BI185" s="116" t="s">
        <v>4772</v>
      </c>
      <c r="BJ185" s="116" t="s">
        <v>4772</v>
      </c>
      <c r="BK185" s="116">
        <v>2</v>
      </c>
      <c r="BL185" s="120">
        <v>6.0606060606060606</v>
      </c>
      <c r="BM185" s="116">
        <v>0</v>
      </c>
      <c r="BN185" s="120">
        <v>0</v>
      </c>
      <c r="BO185" s="116">
        <v>0</v>
      </c>
      <c r="BP185" s="120">
        <v>0</v>
      </c>
      <c r="BQ185" s="116">
        <v>31</v>
      </c>
      <c r="BR185" s="120">
        <v>93.93939393939394</v>
      </c>
      <c r="BS185" s="116">
        <v>33</v>
      </c>
      <c r="BT185" s="2"/>
      <c r="BU185" s="3"/>
      <c r="BV185" s="3"/>
      <c r="BW185" s="3"/>
      <c r="BX185" s="3"/>
    </row>
    <row r="186" spans="1:76" ht="15">
      <c r="A186" s="64" t="s">
        <v>346</v>
      </c>
      <c r="B186" s="65"/>
      <c r="C186" s="65" t="s">
        <v>64</v>
      </c>
      <c r="D186" s="66">
        <v>162.18171604879632</v>
      </c>
      <c r="E186" s="68"/>
      <c r="F186" s="100" t="s">
        <v>3231</v>
      </c>
      <c r="G186" s="65"/>
      <c r="H186" s="69" t="s">
        <v>346</v>
      </c>
      <c r="I186" s="70"/>
      <c r="J186" s="70"/>
      <c r="K186" s="69" t="s">
        <v>3743</v>
      </c>
      <c r="L186" s="73">
        <v>1</v>
      </c>
      <c r="M186" s="74">
        <v>4061.322021484375</v>
      </c>
      <c r="N186" s="74">
        <v>7192.22216796875</v>
      </c>
      <c r="O186" s="75"/>
      <c r="P186" s="76"/>
      <c r="Q186" s="76"/>
      <c r="R186" s="86"/>
      <c r="S186" s="48">
        <v>1</v>
      </c>
      <c r="T186" s="48">
        <v>1</v>
      </c>
      <c r="U186" s="49">
        <v>0</v>
      </c>
      <c r="V186" s="49">
        <v>0</v>
      </c>
      <c r="W186" s="49">
        <v>0</v>
      </c>
      <c r="X186" s="49">
        <v>0.999998</v>
      </c>
      <c r="Y186" s="49">
        <v>0</v>
      </c>
      <c r="Z186" s="49" t="s">
        <v>3948</v>
      </c>
      <c r="AA186" s="71">
        <v>186</v>
      </c>
      <c r="AB186" s="71"/>
      <c r="AC186" s="72"/>
      <c r="AD186" s="78" t="s">
        <v>2201</v>
      </c>
      <c r="AE186" s="78">
        <v>793</v>
      </c>
      <c r="AF186" s="78">
        <v>212</v>
      </c>
      <c r="AG186" s="78">
        <v>1238</v>
      </c>
      <c r="AH186" s="78">
        <v>162</v>
      </c>
      <c r="AI186" s="78"/>
      <c r="AJ186" s="78" t="s">
        <v>2473</v>
      </c>
      <c r="AK186" s="78" t="s">
        <v>2667</v>
      </c>
      <c r="AL186" s="83" t="s">
        <v>2840</v>
      </c>
      <c r="AM186" s="78"/>
      <c r="AN186" s="80">
        <v>42138.79712962963</v>
      </c>
      <c r="AO186" s="83" t="s">
        <v>3065</v>
      </c>
      <c r="AP186" s="78" t="b">
        <v>0</v>
      </c>
      <c r="AQ186" s="78" t="b">
        <v>0</v>
      </c>
      <c r="AR186" s="78" t="b">
        <v>1</v>
      </c>
      <c r="AS186" s="78"/>
      <c r="AT186" s="78">
        <v>1</v>
      </c>
      <c r="AU186" s="83" t="s">
        <v>3148</v>
      </c>
      <c r="AV186" s="78" t="b">
        <v>0</v>
      </c>
      <c r="AW186" s="78" t="s">
        <v>3276</v>
      </c>
      <c r="AX186" s="83" t="s">
        <v>3460</v>
      </c>
      <c r="AY186" s="78" t="s">
        <v>66</v>
      </c>
      <c r="AZ186" s="78" t="str">
        <f>REPLACE(INDEX(GroupVertices[Group],MATCH(Vertices[[#This Row],[Vertex]],GroupVertices[Vertex],0)),1,1,"")</f>
        <v>3</v>
      </c>
      <c r="BA186" s="48" t="s">
        <v>761</v>
      </c>
      <c r="BB186" s="48" t="s">
        <v>761</v>
      </c>
      <c r="BC186" s="48" t="s">
        <v>851</v>
      </c>
      <c r="BD186" s="48" t="s">
        <v>851</v>
      </c>
      <c r="BE186" s="48" t="s">
        <v>958</v>
      </c>
      <c r="BF186" s="48" t="s">
        <v>958</v>
      </c>
      <c r="BG186" s="116" t="s">
        <v>4613</v>
      </c>
      <c r="BH186" s="116" t="s">
        <v>4613</v>
      </c>
      <c r="BI186" s="116" t="s">
        <v>4773</v>
      </c>
      <c r="BJ186" s="116" t="s">
        <v>4773</v>
      </c>
      <c r="BK186" s="116">
        <v>1</v>
      </c>
      <c r="BL186" s="120">
        <v>3.5714285714285716</v>
      </c>
      <c r="BM186" s="116">
        <v>0</v>
      </c>
      <c r="BN186" s="120">
        <v>0</v>
      </c>
      <c r="BO186" s="116">
        <v>0</v>
      </c>
      <c r="BP186" s="120">
        <v>0</v>
      </c>
      <c r="BQ186" s="116">
        <v>27</v>
      </c>
      <c r="BR186" s="120">
        <v>96.42857142857143</v>
      </c>
      <c r="BS186" s="116">
        <v>28</v>
      </c>
      <c r="BT186" s="2"/>
      <c r="BU186" s="3"/>
      <c r="BV186" s="3"/>
      <c r="BW186" s="3"/>
      <c r="BX186" s="3"/>
    </row>
    <row r="187" spans="1:76" ht="15">
      <c r="A187" s="64" t="s">
        <v>347</v>
      </c>
      <c r="B187" s="65"/>
      <c r="C187" s="65" t="s">
        <v>64</v>
      </c>
      <c r="D187" s="66">
        <v>162.5607238077143</v>
      </c>
      <c r="E187" s="68"/>
      <c r="F187" s="100" t="s">
        <v>1222</v>
      </c>
      <c r="G187" s="65"/>
      <c r="H187" s="69" t="s">
        <v>347</v>
      </c>
      <c r="I187" s="70"/>
      <c r="J187" s="70"/>
      <c r="K187" s="69" t="s">
        <v>3744</v>
      </c>
      <c r="L187" s="73">
        <v>1</v>
      </c>
      <c r="M187" s="74">
        <v>6256.68408203125</v>
      </c>
      <c r="N187" s="74">
        <v>9150.4892578125</v>
      </c>
      <c r="O187" s="75"/>
      <c r="P187" s="76"/>
      <c r="Q187" s="76"/>
      <c r="R187" s="86"/>
      <c r="S187" s="48">
        <v>0</v>
      </c>
      <c r="T187" s="48">
        <v>1</v>
      </c>
      <c r="U187" s="49">
        <v>0</v>
      </c>
      <c r="V187" s="49">
        <v>0.066667</v>
      </c>
      <c r="W187" s="49">
        <v>0</v>
      </c>
      <c r="X187" s="49">
        <v>0.407323</v>
      </c>
      <c r="Y187" s="49">
        <v>0</v>
      </c>
      <c r="Z187" s="49">
        <v>0</v>
      </c>
      <c r="AA187" s="71">
        <v>187</v>
      </c>
      <c r="AB187" s="71"/>
      <c r="AC187" s="72"/>
      <c r="AD187" s="78" t="s">
        <v>2202</v>
      </c>
      <c r="AE187" s="78">
        <v>491</v>
      </c>
      <c r="AF187" s="78">
        <v>650</v>
      </c>
      <c r="AG187" s="78">
        <v>3866</v>
      </c>
      <c r="AH187" s="78">
        <v>940</v>
      </c>
      <c r="AI187" s="78"/>
      <c r="AJ187" s="78" t="s">
        <v>2474</v>
      </c>
      <c r="AK187" s="78" t="s">
        <v>2668</v>
      </c>
      <c r="AL187" s="83" t="s">
        <v>2841</v>
      </c>
      <c r="AM187" s="78"/>
      <c r="AN187" s="80">
        <v>41339.86709490741</v>
      </c>
      <c r="AO187" s="83" t="s">
        <v>3066</v>
      </c>
      <c r="AP187" s="78" t="b">
        <v>0</v>
      </c>
      <c r="AQ187" s="78" t="b">
        <v>0</v>
      </c>
      <c r="AR187" s="78" t="b">
        <v>1</v>
      </c>
      <c r="AS187" s="78"/>
      <c r="AT187" s="78">
        <v>40</v>
      </c>
      <c r="AU187" s="83" t="s">
        <v>3158</v>
      </c>
      <c r="AV187" s="78" t="b">
        <v>0</v>
      </c>
      <c r="AW187" s="78" t="s">
        <v>3276</v>
      </c>
      <c r="AX187" s="83" t="s">
        <v>3461</v>
      </c>
      <c r="AY187" s="78" t="s">
        <v>66</v>
      </c>
      <c r="AZ187" s="78" t="str">
        <f>REPLACE(INDEX(GroupVertices[Group],MATCH(Vertices[[#This Row],[Vertex]],GroupVertices[Vertex],0)),1,1,"")</f>
        <v>7</v>
      </c>
      <c r="BA187" s="48"/>
      <c r="BB187" s="48"/>
      <c r="BC187" s="48"/>
      <c r="BD187" s="48"/>
      <c r="BE187" s="48"/>
      <c r="BF187" s="48"/>
      <c r="BG187" s="116" t="s">
        <v>4535</v>
      </c>
      <c r="BH187" s="116" t="s">
        <v>4535</v>
      </c>
      <c r="BI187" s="116" t="s">
        <v>4694</v>
      </c>
      <c r="BJ187" s="116" t="s">
        <v>4694</v>
      </c>
      <c r="BK187" s="116">
        <v>1</v>
      </c>
      <c r="BL187" s="120">
        <v>4.761904761904762</v>
      </c>
      <c r="BM187" s="116">
        <v>0</v>
      </c>
      <c r="BN187" s="120">
        <v>0</v>
      </c>
      <c r="BO187" s="116">
        <v>0</v>
      </c>
      <c r="BP187" s="120">
        <v>0</v>
      </c>
      <c r="BQ187" s="116">
        <v>20</v>
      </c>
      <c r="BR187" s="120">
        <v>95.23809523809524</v>
      </c>
      <c r="BS187" s="116">
        <v>21</v>
      </c>
      <c r="BT187" s="2"/>
      <c r="BU187" s="3"/>
      <c r="BV187" s="3"/>
      <c r="BW187" s="3"/>
      <c r="BX187" s="3"/>
    </row>
    <row r="188" spans="1:76" ht="15">
      <c r="A188" s="64" t="s">
        <v>348</v>
      </c>
      <c r="B188" s="65"/>
      <c r="C188" s="65" t="s">
        <v>64</v>
      </c>
      <c r="D188" s="66">
        <v>162.09518459698853</v>
      </c>
      <c r="E188" s="68"/>
      <c r="F188" s="100" t="s">
        <v>1223</v>
      </c>
      <c r="G188" s="65"/>
      <c r="H188" s="69" t="s">
        <v>348</v>
      </c>
      <c r="I188" s="70"/>
      <c r="J188" s="70"/>
      <c r="K188" s="69" t="s">
        <v>3745</v>
      </c>
      <c r="L188" s="73">
        <v>1</v>
      </c>
      <c r="M188" s="74">
        <v>9560.447265625</v>
      </c>
      <c r="N188" s="74">
        <v>2464.45947265625</v>
      </c>
      <c r="O188" s="75"/>
      <c r="P188" s="76"/>
      <c r="Q188" s="76"/>
      <c r="R188" s="86"/>
      <c r="S188" s="48">
        <v>0</v>
      </c>
      <c r="T188" s="48">
        <v>1</v>
      </c>
      <c r="U188" s="49">
        <v>0</v>
      </c>
      <c r="V188" s="49">
        <v>1</v>
      </c>
      <c r="W188" s="49">
        <v>0</v>
      </c>
      <c r="X188" s="49">
        <v>0.999998</v>
      </c>
      <c r="Y188" s="49">
        <v>0</v>
      </c>
      <c r="Z188" s="49">
        <v>0</v>
      </c>
      <c r="AA188" s="71">
        <v>188</v>
      </c>
      <c r="AB188" s="71"/>
      <c r="AC188" s="72"/>
      <c r="AD188" s="78" t="s">
        <v>2203</v>
      </c>
      <c r="AE188" s="78">
        <v>953</v>
      </c>
      <c r="AF188" s="78">
        <v>112</v>
      </c>
      <c r="AG188" s="78">
        <v>4145</v>
      </c>
      <c r="AH188" s="78">
        <v>5597</v>
      </c>
      <c r="AI188" s="78"/>
      <c r="AJ188" s="78" t="s">
        <v>2475</v>
      </c>
      <c r="AK188" s="78"/>
      <c r="AL188" s="78"/>
      <c r="AM188" s="78"/>
      <c r="AN188" s="80">
        <v>41749.62097222222</v>
      </c>
      <c r="AO188" s="83" t="s">
        <v>3067</v>
      </c>
      <c r="AP188" s="78" t="b">
        <v>1</v>
      </c>
      <c r="AQ188" s="78" t="b">
        <v>0</v>
      </c>
      <c r="AR188" s="78" t="b">
        <v>1</v>
      </c>
      <c r="AS188" s="78"/>
      <c r="AT188" s="78">
        <v>1</v>
      </c>
      <c r="AU188" s="83" t="s">
        <v>3148</v>
      </c>
      <c r="AV188" s="78" t="b">
        <v>0</v>
      </c>
      <c r="AW188" s="78" t="s">
        <v>3276</v>
      </c>
      <c r="AX188" s="83" t="s">
        <v>3462</v>
      </c>
      <c r="AY188" s="78" t="s">
        <v>66</v>
      </c>
      <c r="AZ188" s="78" t="str">
        <f>REPLACE(INDEX(GroupVertices[Group],MATCH(Vertices[[#This Row],[Vertex]],GroupVertices[Vertex],0)),1,1,"")</f>
        <v>37</v>
      </c>
      <c r="BA188" s="48"/>
      <c r="BB188" s="48"/>
      <c r="BC188" s="48"/>
      <c r="BD188" s="48"/>
      <c r="BE188" s="48" t="s">
        <v>959</v>
      </c>
      <c r="BF188" s="48" t="s">
        <v>959</v>
      </c>
      <c r="BG188" s="116" t="s">
        <v>4614</v>
      </c>
      <c r="BH188" s="116" t="s">
        <v>4614</v>
      </c>
      <c r="BI188" s="116" t="s">
        <v>4774</v>
      </c>
      <c r="BJ188" s="116" t="s">
        <v>4774</v>
      </c>
      <c r="BK188" s="116">
        <v>1</v>
      </c>
      <c r="BL188" s="120">
        <v>5.2631578947368425</v>
      </c>
      <c r="BM188" s="116">
        <v>1</v>
      </c>
      <c r="BN188" s="120">
        <v>5.2631578947368425</v>
      </c>
      <c r="BO188" s="116">
        <v>0</v>
      </c>
      <c r="BP188" s="120">
        <v>0</v>
      </c>
      <c r="BQ188" s="116">
        <v>17</v>
      </c>
      <c r="BR188" s="120">
        <v>89.47368421052632</v>
      </c>
      <c r="BS188" s="116">
        <v>19</v>
      </c>
      <c r="BT188" s="2"/>
      <c r="BU188" s="3"/>
      <c r="BV188" s="3"/>
      <c r="BW188" s="3"/>
      <c r="BX188" s="3"/>
    </row>
    <row r="189" spans="1:76" ht="15">
      <c r="A189" s="64" t="s">
        <v>459</v>
      </c>
      <c r="B189" s="65"/>
      <c r="C189" s="65" t="s">
        <v>64</v>
      </c>
      <c r="D189" s="66">
        <v>1000</v>
      </c>
      <c r="E189" s="68"/>
      <c r="F189" s="100" t="s">
        <v>3232</v>
      </c>
      <c r="G189" s="65"/>
      <c r="H189" s="69" t="s">
        <v>459</v>
      </c>
      <c r="I189" s="70"/>
      <c r="J189" s="70"/>
      <c r="K189" s="69" t="s">
        <v>3746</v>
      </c>
      <c r="L189" s="73">
        <v>1</v>
      </c>
      <c r="M189" s="74">
        <v>9560.447265625</v>
      </c>
      <c r="N189" s="74">
        <v>2782.07470703125</v>
      </c>
      <c r="O189" s="75"/>
      <c r="P189" s="76"/>
      <c r="Q189" s="76"/>
      <c r="R189" s="86"/>
      <c r="S189" s="48">
        <v>1</v>
      </c>
      <c r="T189" s="48">
        <v>0</v>
      </c>
      <c r="U189" s="49">
        <v>0</v>
      </c>
      <c r="V189" s="49">
        <v>1</v>
      </c>
      <c r="W189" s="49">
        <v>0</v>
      </c>
      <c r="X189" s="49">
        <v>0.999998</v>
      </c>
      <c r="Y189" s="49">
        <v>0</v>
      </c>
      <c r="Z189" s="49">
        <v>0</v>
      </c>
      <c r="AA189" s="71">
        <v>189</v>
      </c>
      <c r="AB189" s="71"/>
      <c r="AC189" s="72"/>
      <c r="AD189" s="78" t="s">
        <v>2204</v>
      </c>
      <c r="AE189" s="78">
        <v>810</v>
      </c>
      <c r="AF189" s="78">
        <v>4139800</v>
      </c>
      <c r="AG189" s="78">
        <v>158563</v>
      </c>
      <c r="AH189" s="78">
        <v>283</v>
      </c>
      <c r="AI189" s="78"/>
      <c r="AJ189" s="78" t="s">
        <v>2476</v>
      </c>
      <c r="AK189" s="78" t="s">
        <v>2577</v>
      </c>
      <c r="AL189" s="83" t="s">
        <v>2842</v>
      </c>
      <c r="AM189" s="78"/>
      <c r="AN189" s="80">
        <v>41114.38759259259</v>
      </c>
      <c r="AO189" s="83" t="s">
        <v>3068</v>
      </c>
      <c r="AP189" s="78" t="b">
        <v>0</v>
      </c>
      <c r="AQ189" s="78" t="b">
        <v>0</v>
      </c>
      <c r="AR189" s="78" t="b">
        <v>1</v>
      </c>
      <c r="AS189" s="78"/>
      <c r="AT189" s="78">
        <v>10399</v>
      </c>
      <c r="AU189" s="83" t="s">
        <v>3148</v>
      </c>
      <c r="AV189" s="78" t="b">
        <v>1</v>
      </c>
      <c r="AW189" s="78" t="s">
        <v>3276</v>
      </c>
      <c r="AX189" s="83" t="s">
        <v>3463</v>
      </c>
      <c r="AY189" s="78" t="s">
        <v>65</v>
      </c>
      <c r="AZ189" s="78" t="str">
        <f>REPLACE(INDEX(GroupVertices[Group],MATCH(Vertices[[#This Row],[Vertex]],GroupVertices[Vertex],0)),1,1,"")</f>
        <v>37</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349</v>
      </c>
      <c r="B190" s="65"/>
      <c r="C190" s="65" t="s">
        <v>64</v>
      </c>
      <c r="D190" s="66">
        <v>162.08999270988008</v>
      </c>
      <c r="E190" s="68"/>
      <c r="F190" s="100" t="s">
        <v>1224</v>
      </c>
      <c r="G190" s="65"/>
      <c r="H190" s="69" t="s">
        <v>349</v>
      </c>
      <c r="I190" s="70"/>
      <c r="J190" s="70"/>
      <c r="K190" s="69" t="s">
        <v>3747</v>
      </c>
      <c r="L190" s="73">
        <v>1</v>
      </c>
      <c r="M190" s="74">
        <v>1342.3289794921875</v>
      </c>
      <c r="N190" s="74">
        <v>1556.1259765625</v>
      </c>
      <c r="O190" s="75"/>
      <c r="P190" s="76"/>
      <c r="Q190" s="76"/>
      <c r="R190" s="86"/>
      <c r="S190" s="48">
        <v>0</v>
      </c>
      <c r="T190" s="48">
        <v>1</v>
      </c>
      <c r="U190" s="49">
        <v>0</v>
      </c>
      <c r="V190" s="49">
        <v>0.0025</v>
      </c>
      <c r="W190" s="49">
        <v>0.012205</v>
      </c>
      <c r="X190" s="49">
        <v>0.461329</v>
      </c>
      <c r="Y190" s="49">
        <v>0</v>
      </c>
      <c r="Z190" s="49">
        <v>0</v>
      </c>
      <c r="AA190" s="71">
        <v>190</v>
      </c>
      <c r="AB190" s="71"/>
      <c r="AC190" s="72"/>
      <c r="AD190" s="78" t="s">
        <v>2205</v>
      </c>
      <c r="AE190" s="78">
        <v>811</v>
      </c>
      <c r="AF190" s="78">
        <v>106</v>
      </c>
      <c r="AG190" s="78">
        <v>6548</v>
      </c>
      <c r="AH190" s="78">
        <v>3728</v>
      </c>
      <c r="AI190" s="78"/>
      <c r="AJ190" s="78"/>
      <c r="AK190" s="78"/>
      <c r="AL190" s="78"/>
      <c r="AM190" s="78"/>
      <c r="AN190" s="80">
        <v>40543.87063657407</v>
      </c>
      <c r="AO190" s="78"/>
      <c r="AP190" s="78" t="b">
        <v>1</v>
      </c>
      <c r="AQ190" s="78" t="b">
        <v>0</v>
      </c>
      <c r="AR190" s="78" t="b">
        <v>1</v>
      </c>
      <c r="AS190" s="78"/>
      <c r="AT190" s="78">
        <v>2</v>
      </c>
      <c r="AU190" s="83" t="s">
        <v>3148</v>
      </c>
      <c r="AV190" s="78" t="b">
        <v>0</v>
      </c>
      <c r="AW190" s="78" t="s">
        <v>3276</v>
      </c>
      <c r="AX190" s="83" t="s">
        <v>3464</v>
      </c>
      <c r="AY190" s="78" t="s">
        <v>66</v>
      </c>
      <c r="AZ190" s="78" t="str">
        <f>REPLACE(INDEX(GroupVertices[Group],MATCH(Vertices[[#This Row],[Vertex]],GroupVertices[Vertex],0)),1,1,"")</f>
        <v>2</v>
      </c>
      <c r="BA190" s="48"/>
      <c r="BB190" s="48"/>
      <c r="BC190" s="48"/>
      <c r="BD190" s="48"/>
      <c r="BE190" s="48" t="s">
        <v>960</v>
      </c>
      <c r="BF190" s="48" t="s">
        <v>960</v>
      </c>
      <c r="BG190" s="116" t="s">
        <v>4615</v>
      </c>
      <c r="BH190" s="116" t="s">
        <v>4615</v>
      </c>
      <c r="BI190" s="116" t="s">
        <v>4775</v>
      </c>
      <c r="BJ190" s="116" t="s">
        <v>4775</v>
      </c>
      <c r="BK190" s="116">
        <v>0</v>
      </c>
      <c r="BL190" s="120">
        <v>0</v>
      </c>
      <c r="BM190" s="116">
        <v>0</v>
      </c>
      <c r="BN190" s="120">
        <v>0</v>
      </c>
      <c r="BO190" s="116">
        <v>0</v>
      </c>
      <c r="BP190" s="120">
        <v>0</v>
      </c>
      <c r="BQ190" s="116">
        <v>18</v>
      </c>
      <c r="BR190" s="120">
        <v>100</v>
      </c>
      <c r="BS190" s="116">
        <v>18</v>
      </c>
      <c r="BT190" s="2"/>
      <c r="BU190" s="3"/>
      <c r="BV190" s="3"/>
      <c r="BW190" s="3"/>
      <c r="BX190" s="3"/>
    </row>
    <row r="191" spans="1:76" ht="15">
      <c r="A191" s="64" t="s">
        <v>350</v>
      </c>
      <c r="B191" s="65"/>
      <c r="C191" s="65" t="s">
        <v>64</v>
      </c>
      <c r="D191" s="66">
        <v>163.203652494646</v>
      </c>
      <c r="E191" s="68"/>
      <c r="F191" s="100" t="s">
        <v>3233</v>
      </c>
      <c r="G191" s="65"/>
      <c r="H191" s="69" t="s">
        <v>350</v>
      </c>
      <c r="I191" s="70"/>
      <c r="J191" s="70"/>
      <c r="K191" s="69" t="s">
        <v>3748</v>
      </c>
      <c r="L191" s="73">
        <v>1</v>
      </c>
      <c r="M191" s="74">
        <v>4061.322021484375</v>
      </c>
      <c r="N191" s="74">
        <v>9295.541015625</v>
      </c>
      <c r="O191" s="75"/>
      <c r="P191" s="76"/>
      <c r="Q191" s="76"/>
      <c r="R191" s="86"/>
      <c r="S191" s="48">
        <v>1</v>
      </c>
      <c r="T191" s="48">
        <v>1</v>
      </c>
      <c r="U191" s="49">
        <v>0</v>
      </c>
      <c r="V191" s="49">
        <v>0</v>
      </c>
      <c r="W191" s="49">
        <v>0</v>
      </c>
      <c r="X191" s="49">
        <v>0.999998</v>
      </c>
      <c r="Y191" s="49">
        <v>0</v>
      </c>
      <c r="Z191" s="49" t="s">
        <v>3948</v>
      </c>
      <c r="AA191" s="71">
        <v>191</v>
      </c>
      <c r="AB191" s="71"/>
      <c r="AC191" s="72"/>
      <c r="AD191" s="78" t="s">
        <v>2206</v>
      </c>
      <c r="AE191" s="78">
        <v>10</v>
      </c>
      <c r="AF191" s="78">
        <v>1393</v>
      </c>
      <c r="AG191" s="78">
        <v>53269</v>
      </c>
      <c r="AH191" s="78">
        <v>182</v>
      </c>
      <c r="AI191" s="78"/>
      <c r="AJ191" s="78" t="s">
        <v>2477</v>
      </c>
      <c r="AK191" s="78" t="s">
        <v>2669</v>
      </c>
      <c r="AL191" s="78"/>
      <c r="AM191" s="78"/>
      <c r="AN191" s="80">
        <v>42455.97939814815</v>
      </c>
      <c r="AO191" s="83" t="s">
        <v>3069</v>
      </c>
      <c r="AP191" s="78" t="b">
        <v>1</v>
      </c>
      <c r="AQ191" s="78" t="b">
        <v>0</v>
      </c>
      <c r="AR191" s="78" t="b">
        <v>0</v>
      </c>
      <c r="AS191" s="78"/>
      <c r="AT191" s="78">
        <v>3</v>
      </c>
      <c r="AU191" s="78"/>
      <c r="AV191" s="78" t="b">
        <v>0</v>
      </c>
      <c r="AW191" s="78" t="s">
        <v>3276</v>
      </c>
      <c r="AX191" s="83" t="s">
        <v>3465</v>
      </c>
      <c r="AY191" s="78" t="s">
        <v>66</v>
      </c>
      <c r="AZ191" s="78" t="str">
        <f>REPLACE(INDEX(GroupVertices[Group],MATCH(Vertices[[#This Row],[Vertex]],GroupVertices[Vertex],0)),1,1,"")</f>
        <v>3</v>
      </c>
      <c r="BA191" s="48" t="s">
        <v>767</v>
      </c>
      <c r="BB191" s="48" t="s">
        <v>767</v>
      </c>
      <c r="BC191" s="48" t="s">
        <v>856</v>
      </c>
      <c r="BD191" s="48" t="s">
        <v>856</v>
      </c>
      <c r="BE191" s="48" t="s">
        <v>961</v>
      </c>
      <c r="BF191" s="48" t="s">
        <v>961</v>
      </c>
      <c r="BG191" s="116" t="s">
        <v>4616</v>
      </c>
      <c r="BH191" s="116" t="s">
        <v>4673</v>
      </c>
      <c r="BI191" s="116" t="s">
        <v>4306</v>
      </c>
      <c r="BJ191" s="116" t="s">
        <v>4821</v>
      </c>
      <c r="BK191" s="116">
        <v>0</v>
      </c>
      <c r="BL191" s="120">
        <v>0</v>
      </c>
      <c r="BM191" s="116">
        <v>4</v>
      </c>
      <c r="BN191" s="120">
        <v>5.555555555555555</v>
      </c>
      <c r="BO191" s="116">
        <v>0</v>
      </c>
      <c r="BP191" s="120">
        <v>0</v>
      </c>
      <c r="BQ191" s="116">
        <v>68</v>
      </c>
      <c r="BR191" s="120">
        <v>94.44444444444444</v>
      </c>
      <c r="BS191" s="116">
        <v>72</v>
      </c>
      <c r="BT191" s="2"/>
      <c r="BU191" s="3"/>
      <c r="BV191" s="3"/>
      <c r="BW191" s="3"/>
      <c r="BX191" s="3"/>
    </row>
    <row r="192" spans="1:76" ht="15">
      <c r="A192" s="64" t="s">
        <v>351</v>
      </c>
      <c r="B192" s="65"/>
      <c r="C192" s="65" t="s">
        <v>64</v>
      </c>
      <c r="D192" s="66">
        <v>162.367758670183</v>
      </c>
      <c r="E192" s="68"/>
      <c r="F192" s="100" t="s">
        <v>3234</v>
      </c>
      <c r="G192" s="65"/>
      <c r="H192" s="69" t="s">
        <v>351</v>
      </c>
      <c r="I192" s="70"/>
      <c r="J192" s="70"/>
      <c r="K192" s="69" t="s">
        <v>3749</v>
      </c>
      <c r="L192" s="73">
        <v>1</v>
      </c>
      <c r="M192" s="74">
        <v>4403.068359375</v>
      </c>
      <c r="N192" s="74">
        <v>9295.541015625</v>
      </c>
      <c r="O192" s="75"/>
      <c r="P192" s="76"/>
      <c r="Q192" s="76"/>
      <c r="R192" s="86"/>
      <c r="S192" s="48">
        <v>1</v>
      </c>
      <c r="T192" s="48">
        <v>1</v>
      </c>
      <c r="U192" s="49">
        <v>0</v>
      </c>
      <c r="V192" s="49">
        <v>0</v>
      </c>
      <c r="W192" s="49">
        <v>0</v>
      </c>
      <c r="X192" s="49">
        <v>0.999998</v>
      </c>
      <c r="Y192" s="49">
        <v>0</v>
      </c>
      <c r="Z192" s="49" t="s">
        <v>3948</v>
      </c>
      <c r="AA192" s="71">
        <v>192</v>
      </c>
      <c r="AB192" s="71"/>
      <c r="AC192" s="72"/>
      <c r="AD192" s="78" t="s">
        <v>2207</v>
      </c>
      <c r="AE192" s="78">
        <v>45</v>
      </c>
      <c r="AF192" s="78">
        <v>427</v>
      </c>
      <c r="AG192" s="78">
        <v>43669</v>
      </c>
      <c r="AH192" s="78">
        <v>251</v>
      </c>
      <c r="AI192" s="78"/>
      <c r="AJ192" s="78" t="s">
        <v>2478</v>
      </c>
      <c r="AK192" s="78" t="s">
        <v>2670</v>
      </c>
      <c r="AL192" s="78"/>
      <c r="AM192" s="78"/>
      <c r="AN192" s="80">
        <v>41463.84388888889</v>
      </c>
      <c r="AO192" s="83" t="s">
        <v>3070</v>
      </c>
      <c r="AP192" s="78" t="b">
        <v>1</v>
      </c>
      <c r="AQ192" s="78" t="b">
        <v>0</v>
      </c>
      <c r="AR192" s="78" t="b">
        <v>0</v>
      </c>
      <c r="AS192" s="78"/>
      <c r="AT192" s="78">
        <v>0</v>
      </c>
      <c r="AU192" s="83" t="s">
        <v>3148</v>
      </c>
      <c r="AV192" s="78" t="b">
        <v>0</v>
      </c>
      <c r="AW192" s="78" t="s">
        <v>3276</v>
      </c>
      <c r="AX192" s="83" t="s">
        <v>3466</v>
      </c>
      <c r="AY192" s="78" t="s">
        <v>66</v>
      </c>
      <c r="AZ192" s="78" t="str">
        <f>REPLACE(INDEX(GroupVertices[Group],MATCH(Vertices[[#This Row],[Vertex]],GroupVertices[Vertex],0)),1,1,"")</f>
        <v>3</v>
      </c>
      <c r="BA192" s="48" t="s">
        <v>767</v>
      </c>
      <c r="BB192" s="48" t="s">
        <v>767</v>
      </c>
      <c r="BC192" s="48" t="s">
        <v>856</v>
      </c>
      <c r="BD192" s="48" t="s">
        <v>856</v>
      </c>
      <c r="BE192" s="48" t="s">
        <v>961</v>
      </c>
      <c r="BF192" s="48" t="s">
        <v>961</v>
      </c>
      <c r="BG192" s="116" t="s">
        <v>4616</v>
      </c>
      <c r="BH192" s="116" t="s">
        <v>4673</v>
      </c>
      <c r="BI192" s="116" t="s">
        <v>4306</v>
      </c>
      <c r="BJ192" s="116" t="s">
        <v>4821</v>
      </c>
      <c r="BK192" s="116">
        <v>0</v>
      </c>
      <c r="BL192" s="120">
        <v>0</v>
      </c>
      <c r="BM192" s="116">
        <v>4</v>
      </c>
      <c r="BN192" s="120">
        <v>5.555555555555555</v>
      </c>
      <c r="BO192" s="116">
        <v>0</v>
      </c>
      <c r="BP192" s="120">
        <v>0</v>
      </c>
      <c r="BQ192" s="116">
        <v>68</v>
      </c>
      <c r="BR192" s="120">
        <v>94.44444444444444</v>
      </c>
      <c r="BS192" s="116">
        <v>72</v>
      </c>
      <c r="BT192" s="2"/>
      <c r="BU192" s="3"/>
      <c r="BV192" s="3"/>
      <c r="BW192" s="3"/>
      <c r="BX192" s="3"/>
    </row>
    <row r="193" spans="1:76" ht="15">
      <c r="A193" s="64" t="s">
        <v>352</v>
      </c>
      <c r="B193" s="65"/>
      <c r="C193" s="65" t="s">
        <v>64</v>
      </c>
      <c r="D193" s="66">
        <v>162.22152051662786</v>
      </c>
      <c r="E193" s="68"/>
      <c r="F193" s="100" t="s">
        <v>1225</v>
      </c>
      <c r="G193" s="65"/>
      <c r="H193" s="69" t="s">
        <v>352</v>
      </c>
      <c r="I193" s="70"/>
      <c r="J193" s="70"/>
      <c r="K193" s="69" t="s">
        <v>3750</v>
      </c>
      <c r="L193" s="73">
        <v>1</v>
      </c>
      <c r="M193" s="74">
        <v>713.8662109375</v>
      </c>
      <c r="N193" s="74">
        <v>2285.720458984375</v>
      </c>
      <c r="O193" s="75"/>
      <c r="P193" s="76"/>
      <c r="Q193" s="76"/>
      <c r="R193" s="86"/>
      <c r="S193" s="48">
        <v>1</v>
      </c>
      <c r="T193" s="48">
        <v>2</v>
      </c>
      <c r="U193" s="49">
        <v>0</v>
      </c>
      <c r="V193" s="49">
        <v>0.0025</v>
      </c>
      <c r="W193" s="49">
        <v>0.014135</v>
      </c>
      <c r="X193" s="49">
        <v>0.802311</v>
      </c>
      <c r="Y193" s="49">
        <v>0</v>
      </c>
      <c r="Z193" s="49">
        <v>0</v>
      </c>
      <c r="AA193" s="71">
        <v>193</v>
      </c>
      <c r="AB193" s="71"/>
      <c r="AC193" s="72"/>
      <c r="AD193" s="78" t="s">
        <v>2208</v>
      </c>
      <c r="AE193" s="78">
        <v>807</v>
      </c>
      <c r="AF193" s="78">
        <v>258</v>
      </c>
      <c r="AG193" s="78">
        <v>266</v>
      </c>
      <c r="AH193" s="78">
        <v>185</v>
      </c>
      <c r="AI193" s="78"/>
      <c r="AJ193" s="78" t="s">
        <v>2479</v>
      </c>
      <c r="AK193" s="78" t="s">
        <v>2671</v>
      </c>
      <c r="AL193" s="78"/>
      <c r="AM193" s="78"/>
      <c r="AN193" s="80">
        <v>43607.30841435185</v>
      </c>
      <c r="AO193" s="78"/>
      <c r="AP193" s="78" t="b">
        <v>1</v>
      </c>
      <c r="AQ193" s="78" t="b">
        <v>0</v>
      </c>
      <c r="AR193" s="78" t="b">
        <v>0</v>
      </c>
      <c r="AS193" s="78"/>
      <c r="AT193" s="78">
        <v>1</v>
      </c>
      <c r="AU193" s="78"/>
      <c r="AV193" s="78" t="b">
        <v>0</v>
      </c>
      <c r="AW193" s="78" t="s">
        <v>3276</v>
      </c>
      <c r="AX193" s="83" t="s">
        <v>3467</v>
      </c>
      <c r="AY193" s="78" t="s">
        <v>66</v>
      </c>
      <c r="AZ193" s="78" t="str">
        <f>REPLACE(INDEX(GroupVertices[Group],MATCH(Vertices[[#This Row],[Vertex]],GroupVertices[Vertex],0)),1,1,"")</f>
        <v>2</v>
      </c>
      <c r="BA193" s="48" t="s">
        <v>768</v>
      </c>
      <c r="BB193" s="48" t="s">
        <v>768</v>
      </c>
      <c r="BC193" s="48" t="s">
        <v>841</v>
      </c>
      <c r="BD193" s="48" t="s">
        <v>841</v>
      </c>
      <c r="BE193" s="48" t="s">
        <v>893</v>
      </c>
      <c r="BF193" s="48" t="s">
        <v>893</v>
      </c>
      <c r="BG193" s="116" t="s">
        <v>4617</v>
      </c>
      <c r="BH193" s="116" t="s">
        <v>4617</v>
      </c>
      <c r="BI193" s="116" t="s">
        <v>4776</v>
      </c>
      <c r="BJ193" s="116" t="s">
        <v>4776</v>
      </c>
      <c r="BK193" s="116">
        <v>1</v>
      </c>
      <c r="BL193" s="120">
        <v>3.7037037037037037</v>
      </c>
      <c r="BM193" s="116">
        <v>0</v>
      </c>
      <c r="BN193" s="120">
        <v>0</v>
      </c>
      <c r="BO193" s="116">
        <v>0</v>
      </c>
      <c r="BP193" s="120">
        <v>0</v>
      </c>
      <c r="BQ193" s="116">
        <v>26</v>
      </c>
      <c r="BR193" s="120">
        <v>96.29629629629629</v>
      </c>
      <c r="BS193" s="116">
        <v>27</v>
      </c>
      <c r="BT193" s="2"/>
      <c r="BU193" s="3"/>
      <c r="BV193" s="3"/>
      <c r="BW193" s="3"/>
      <c r="BX193" s="3"/>
    </row>
    <row r="194" spans="1:76" ht="15">
      <c r="A194" s="64" t="s">
        <v>460</v>
      </c>
      <c r="B194" s="65"/>
      <c r="C194" s="65" t="s">
        <v>64</v>
      </c>
      <c r="D194" s="66">
        <v>162.2552677828329</v>
      </c>
      <c r="E194" s="68"/>
      <c r="F194" s="100" t="s">
        <v>3235</v>
      </c>
      <c r="G194" s="65"/>
      <c r="H194" s="69" t="s">
        <v>460</v>
      </c>
      <c r="I194" s="70"/>
      <c r="J194" s="70"/>
      <c r="K194" s="69" t="s">
        <v>3751</v>
      </c>
      <c r="L194" s="73">
        <v>1</v>
      </c>
      <c r="M194" s="74">
        <v>194.9122772216797</v>
      </c>
      <c r="N194" s="74">
        <v>2474.066162109375</v>
      </c>
      <c r="O194" s="75"/>
      <c r="P194" s="76"/>
      <c r="Q194" s="76"/>
      <c r="R194" s="86"/>
      <c r="S194" s="48">
        <v>1</v>
      </c>
      <c r="T194" s="48">
        <v>0</v>
      </c>
      <c r="U194" s="49">
        <v>0</v>
      </c>
      <c r="V194" s="49">
        <v>0.0025</v>
      </c>
      <c r="W194" s="49">
        <v>0.012205</v>
      </c>
      <c r="X194" s="49">
        <v>0.461329</v>
      </c>
      <c r="Y194" s="49">
        <v>0</v>
      </c>
      <c r="Z194" s="49">
        <v>0</v>
      </c>
      <c r="AA194" s="71">
        <v>194</v>
      </c>
      <c r="AB194" s="71"/>
      <c r="AC194" s="72"/>
      <c r="AD194" s="78" t="s">
        <v>460</v>
      </c>
      <c r="AE194" s="78">
        <v>319</v>
      </c>
      <c r="AF194" s="78">
        <v>297</v>
      </c>
      <c r="AG194" s="78">
        <v>481</v>
      </c>
      <c r="AH194" s="78">
        <v>572</v>
      </c>
      <c r="AI194" s="78"/>
      <c r="AJ194" s="78" t="s">
        <v>2480</v>
      </c>
      <c r="AK194" s="78"/>
      <c r="AL194" s="78"/>
      <c r="AM194" s="78"/>
      <c r="AN194" s="80">
        <v>42846.52008101852</v>
      </c>
      <c r="AO194" s="83" t="s">
        <v>3071</v>
      </c>
      <c r="AP194" s="78" t="b">
        <v>1</v>
      </c>
      <c r="AQ194" s="78" t="b">
        <v>0</v>
      </c>
      <c r="AR194" s="78" t="b">
        <v>0</v>
      </c>
      <c r="AS194" s="78"/>
      <c r="AT194" s="78">
        <v>2</v>
      </c>
      <c r="AU194" s="78"/>
      <c r="AV194" s="78" t="b">
        <v>0</v>
      </c>
      <c r="AW194" s="78" t="s">
        <v>3276</v>
      </c>
      <c r="AX194" s="83" t="s">
        <v>3468</v>
      </c>
      <c r="AY194" s="78" t="s">
        <v>65</v>
      </c>
      <c r="AZ194" s="78" t="str">
        <f>REPLACE(INDEX(GroupVertices[Group],MATCH(Vertices[[#This Row],[Vertex]],GroupVertices[Vertex],0)),1,1,"")</f>
        <v>2</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461</v>
      </c>
      <c r="B195" s="65"/>
      <c r="C195" s="65" t="s">
        <v>64</v>
      </c>
      <c r="D195" s="66">
        <v>162.56764632385892</v>
      </c>
      <c r="E195" s="68"/>
      <c r="F195" s="100" t="s">
        <v>3236</v>
      </c>
      <c r="G195" s="65"/>
      <c r="H195" s="69" t="s">
        <v>461</v>
      </c>
      <c r="I195" s="70"/>
      <c r="J195" s="70"/>
      <c r="K195" s="69" t="s">
        <v>3752</v>
      </c>
      <c r="L195" s="73">
        <v>1</v>
      </c>
      <c r="M195" s="74">
        <v>806.0992431640625</v>
      </c>
      <c r="N195" s="74">
        <v>681.5121459960938</v>
      </c>
      <c r="O195" s="75"/>
      <c r="P195" s="76"/>
      <c r="Q195" s="76"/>
      <c r="R195" s="86"/>
      <c r="S195" s="48">
        <v>1</v>
      </c>
      <c r="T195" s="48">
        <v>0</v>
      </c>
      <c r="U195" s="49">
        <v>0</v>
      </c>
      <c r="V195" s="49">
        <v>0.0025</v>
      </c>
      <c r="W195" s="49">
        <v>0.012205</v>
      </c>
      <c r="X195" s="49">
        <v>0.461329</v>
      </c>
      <c r="Y195" s="49">
        <v>0</v>
      </c>
      <c r="Z195" s="49">
        <v>0</v>
      </c>
      <c r="AA195" s="71">
        <v>195</v>
      </c>
      <c r="AB195" s="71"/>
      <c r="AC195" s="72"/>
      <c r="AD195" s="78" t="s">
        <v>2209</v>
      </c>
      <c r="AE195" s="78">
        <v>629</v>
      </c>
      <c r="AF195" s="78">
        <v>658</v>
      </c>
      <c r="AG195" s="78">
        <v>1223</v>
      </c>
      <c r="AH195" s="78">
        <v>4271</v>
      </c>
      <c r="AI195" s="78"/>
      <c r="AJ195" s="78" t="s">
        <v>2481</v>
      </c>
      <c r="AK195" s="78" t="s">
        <v>2588</v>
      </c>
      <c r="AL195" s="78"/>
      <c r="AM195" s="78"/>
      <c r="AN195" s="80">
        <v>42532.42863425926</v>
      </c>
      <c r="AO195" s="83" t="s">
        <v>3072</v>
      </c>
      <c r="AP195" s="78" t="b">
        <v>1</v>
      </c>
      <c r="AQ195" s="78" t="b">
        <v>0</v>
      </c>
      <c r="AR195" s="78" t="b">
        <v>0</v>
      </c>
      <c r="AS195" s="78"/>
      <c r="AT195" s="78">
        <v>9</v>
      </c>
      <c r="AU195" s="78"/>
      <c r="AV195" s="78" t="b">
        <v>0</v>
      </c>
      <c r="AW195" s="78" t="s">
        <v>3276</v>
      </c>
      <c r="AX195" s="83" t="s">
        <v>3469</v>
      </c>
      <c r="AY195" s="78" t="s">
        <v>65</v>
      </c>
      <c r="AZ195" s="78" t="str">
        <f>REPLACE(INDEX(GroupVertices[Group],MATCH(Vertices[[#This Row],[Vertex]],GroupVertices[Vertex],0)),1,1,"")</f>
        <v>2</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462</v>
      </c>
      <c r="B196" s="65"/>
      <c r="C196" s="65" t="s">
        <v>64</v>
      </c>
      <c r="D196" s="66">
        <v>166.39925900990673</v>
      </c>
      <c r="E196" s="68"/>
      <c r="F196" s="100" t="s">
        <v>3237</v>
      </c>
      <c r="G196" s="65"/>
      <c r="H196" s="69" t="s">
        <v>462</v>
      </c>
      <c r="I196" s="70"/>
      <c r="J196" s="70"/>
      <c r="K196" s="69" t="s">
        <v>3753</v>
      </c>
      <c r="L196" s="73">
        <v>1</v>
      </c>
      <c r="M196" s="74">
        <v>2635.14453125</v>
      </c>
      <c r="N196" s="74">
        <v>1842.0836181640625</v>
      </c>
      <c r="O196" s="75"/>
      <c r="P196" s="76"/>
      <c r="Q196" s="76"/>
      <c r="R196" s="86"/>
      <c r="S196" s="48">
        <v>1</v>
      </c>
      <c r="T196" s="48">
        <v>0</v>
      </c>
      <c r="U196" s="49">
        <v>0</v>
      </c>
      <c r="V196" s="49">
        <v>0.0025</v>
      </c>
      <c r="W196" s="49">
        <v>0.012205</v>
      </c>
      <c r="X196" s="49">
        <v>0.461329</v>
      </c>
      <c r="Y196" s="49">
        <v>0</v>
      </c>
      <c r="Z196" s="49">
        <v>0</v>
      </c>
      <c r="AA196" s="71">
        <v>196</v>
      </c>
      <c r="AB196" s="71"/>
      <c r="AC196" s="72"/>
      <c r="AD196" s="78" t="s">
        <v>2210</v>
      </c>
      <c r="AE196" s="78">
        <v>196</v>
      </c>
      <c r="AF196" s="78">
        <v>5086</v>
      </c>
      <c r="AG196" s="78">
        <v>5279</v>
      </c>
      <c r="AH196" s="78">
        <v>3284</v>
      </c>
      <c r="AI196" s="78"/>
      <c r="AJ196" s="78" t="s">
        <v>2482</v>
      </c>
      <c r="AK196" s="78" t="s">
        <v>2672</v>
      </c>
      <c r="AL196" s="78"/>
      <c r="AM196" s="78"/>
      <c r="AN196" s="80">
        <v>41024.61523148148</v>
      </c>
      <c r="AO196" s="78"/>
      <c r="AP196" s="78" t="b">
        <v>1</v>
      </c>
      <c r="AQ196" s="78" t="b">
        <v>0</v>
      </c>
      <c r="AR196" s="78" t="b">
        <v>1</v>
      </c>
      <c r="AS196" s="78"/>
      <c r="AT196" s="78">
        <v>94</v>
      </c>
      <c r="AU196" s="83" t="s">
        <v>3148</v>
      </c>
      <c r="AV196" s="78" t="b">
        <v>0</v>
      </c>
      <c r="AW196" s="78" t="s">
        <v>3276</v>
      </c>
      <c r="AX196" s="83" t="s">
        <v>3470</v>
      </c>
      <c r="AY196" s="78" t="s">
        <v>65</v>
      </c>
      <c r="AZ196" s="78" t="str">
        <f>REPLACE(INDEX(GroupVertices[Group],MATCH(Vertices[[#This Row],[Vertex]],GroupVertices[Vertex],0)),1,1,"")</f>
        <v>2</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463</v>
      </c>
      <c r="B197" s="65"/>
      <c r="C197" s="65" t="s">
        <v>64</v>
      </c>
      <c r="D197" s="66">
        <v>162.0069225161446</v>
      </c>
      <c r="E197" s="68"/>
      <c r="F197" s="100" t="s">
        <v>3238</v>
      </c>
      <c r="G197" s="65"/>
      <c r="H197" s="69" t="s">
        <v>463</v>
      </c>
      <c r="I197" s="70"/>
      <c r="J197" s="70"/>
      <c r="K197" s="69" t="s">
        <v>3754</v>
      </c>
      <c r="L197" s="73">
        <v>1</v>
      </c>
      <c r="M197" s="74">
        <v>520.6053466796875</v>
      </c>
      <c r="N197" s="74">
        <v>1013.8770751953125</v>
      </c>
      <c r="O197" s="75"/>
      <c r="P197" s="76"/>
      <c r="Q197" s="76"/>
      <c r="R197" s="86"/>
      <c r="S197" s="48">
        <v>1</v>
      </c>
      <c r="T197" s="48">
        <v>0</v>
      </c>
      <c r="U197" s="49">
        <v>0</v>
      </c>
      <c r="V197" s="49">
        <v>0.0025</v>
      </c>
      <c r="W197" s="49">
        <v>0.012205</v>
      </c>
      <c r="X197" s="49">
        <v>0.461329</v>
      </c>
      <c r="Y197" s="49">
        <v>0</v>
      </c>
      <c r="Z197" s="49">
        <v>0</v>
      </c>
      <c r="AA197" s="71">
        <v>197</v>
      </c>
      <c r="AB197" s="71"/>
      <c r="AC197" s="72"/>
      <c r="AD197" s="78" t="s">
        <v>2211</v>
      </c>
      <c r="AE197" s="78">
        <v>42</v>
      </c>
      <c r="AF197" s="78">
        <v>10</v>
      </c>
      <c r="AG197" s="78">
        <v>33</v>
      </c>
      <c r="AH197" s="78">
        <v>5</v>
      </c>
      <c r="AI197" s="78"/>
      <c r="AJ197" s="78"/>
      <c r="AK197" s="78"/>
      <c r="AL197" s="78"/>
      <c r="AM197" s="78"/>
      <c r="AN197" s="80">
        <v>41850.75344907407</v>
      </c>
      <c r="AO197" s="78"/>
      <c r="AP197" s="78" t="b">
        <v>1</v>
      </c>
      <c r="AQ197" s="78" t="b">
        <v>1</v>
      </c>
      <c r="AR197" s="78" t="b">
        <v>0</v>
      </c>
      <c r="AS197" s="78" t="s">
        <v>1948</v>
      </c>
      <c r="AT197" s="78">
        <v>0</v>
      </c>
      <c r="AU197" s="83" t="s">
        <v>3148</v>
      </c>
      <c r="AV197" s="78" t="b">
        <v>0</v>
      </c>
      <c r="AW197" s="78" t="s">
        <v>3276</v>
      </c>
      <c r="AX197" s="83" t="s">
        <v>3471</v>
      </c>
      <c r="AY197" s="78" t="s">
        <v>65</v>
      </c>
      <c r="AZ197" s="78" t="str">
        <f>REPLACE(INDEX(GroupVertices[Group],MATCH(Vertices[[#This Row],[Vertex]],GroupVertices[Vertex],0)),1,1,"")</f>
        <v>2</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464</v>
      </c>
      <c r="B198" s="65"/>
      <c r="C198" s="65" t="s">
        <v>64</v>
      </c>
      <c r="D198" s="66">
        <v>257.10152679480484</v>
      </c>
      <c r="E198" s="68"/>
      <c r="F198" s="100" t="s">
        <v>3239</v>
      </c>
      <c r="G198" s="65"/>
      <c r="H198" s="69" t="s">
        <v>464</v>
      </c>
      <c r="I198" s="70"/>
      <c r="J198" s="70"/>
      <c r="K198" s="69" t="s">
        <v>3755</v>
      </c>
      <c r="L198" s="73">
        <v>1</v>
      </c>
      <c r="M198" s="74">
        <v>1452.6727294921875</v>
      </c>
      <c r="N198" s="74">
        <v>352.9058837890625</v>
      </c>
      <c r="O198" s="75"/>
      <c r="P198" s="76"/>
      <c r="Q198" s="76"/>
      <c r="R198" s="86"/>
      <c r="S198" s="48">
        <v>1</v>
      </c>
      <c r="T198" s="48">
        <v>0</v>
      </c>
      <c r="U198" s="49">
        <v>0</v>
      </c>
      <c r="V198" s="49">
        <v>0.0025</v>
      </c>
      <c r="W198" s="49">
        <v>0.012205</v>
      </c>
      <c r="X198" s="49">
        <v>0.461329</v>
      </c>
      <c r="Y198" s="49">
        <v>0</v>
      </c>
      <c r="Z198" s="49">
        <v>0</v>
      </c>
      <c r="AA198" s="71">
        <v>198</v>
      </c>
      <c r="AB198" s="71"/>
      <c r="AC198" s="72"/>
      <c r="AD198" s="78" t="s">
        <v>2212</v>
      </c>
      <c r="AE198" s="78">
        <v>2467</v>
      </c>
      <c r="AF198" s="78">
        <v>109906</v>
      </c>
      <c r="AG198" s="78">
        <v>15388</v>
      </c>
      <c r="AH198" s="78">
        <v>710</v>
      </c>
      <c r="AI198" s="78"/>
      <c r="AJ198" s="78" t="s">
        <v>2483</v>
      </c>
      <c r="AK198" s="78" t="s">
        <v>2673</v>
      </c>
      <c r="AL198" s="83" t="s">
        <v>2843</v>
      </c>
      <c r="AM198" s="78"/>
      <c r="AN198" s="80">
        <v>39902.26627314815</v>
      </c>
      <c r="AO198" s="83" t="s">
        <v>3073</v>
      </c>
      <c r="AP198" s="78" t="b">
        <v>0</v>
      </c>
      <c r="AQ198" s="78" t="b">
        <v>0</v>
      </c>
      <c r="AR198" s="78" t="b">
        <v>1</v>
      </c>
      <c r="AS198" s="78"/>
      <c r="AT198" s="78">
        <v>2543</v>
      </c>
      <c r="AU198" s="83" t="s">
        <v>3148</v>
      </c>
      <c r="AV198" s="78" t="b">
        <v>1</v>
      </c>
      <c r="AW198" s="78" t="s">
        <v>3276</v>
      </c>
      <c r="AX198" s="83" t="s">
        <v>3472</v>
      </c>
      <c r="AY198" s="78" t="s">
        <v>65</v>
      </c>
      <c r="AZ198" s="78" t="str">
        <f>REPLACE(INDEX(GroupVertices[Group],MATCH(Vertices[[#This Row],[Vertex]],GroupVertices[Vertex],0)),1,1,"")</f>
        <v>2</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465</v>
      </c>
      <c r="B199" s="65"/>
      <c r="C199" s="65" t="s">
        <v>64</v>
      </c>
      <c r="D199" s="66">
        <v>162.0501882420485</v>
      </c>
      <c r="E199" s="68"/>
      <c r="F199" s="100" t="s">
        <v>3240</v>
      </c>
      <c r="G199" s="65"/>
      <c r="H199" s="69" t="s">
        <v>465</v>
      </c>
      <c r="I199" s="70"/>
      <c r="J199" s="70"/>
      <c r="K199" s="69" t="s">
        <v>3756</v>
      </c>
      <c r="L199" s="73">
        <v>1</v>
      </c>
      <c r="M199" s="74">
        <v>2571.987060546875</v>
      </c>
      <c r="N199" s="74">
        <v>2773.6865234375</v>
      </c>
      <c r="O199" s="75"/>
      <c r="P199" s="76"/>
      <c r="Q199" s="76"/>
      <c r="R199" s="86"/>
      <c r="S199" s="48">
        <v>1</v>
      </c>
      <c r="T199" s="48">
        <v>0</v>
      </c>
      <c r="U199" s="49">
        <v>0</v>
      </c>
      <c r="V199" s="49">
        <v>0.0025</v>
      </c>
      <c r="W199" s="49">
        <v>0.012205</v>
      </c>
      <c r="X199" s="49">
        <v>0.461329</v>
      </c>
      <c r="Y199" s="49">
        <v>0</v>
      </c>
      <c r="Z199" s="49">
        <v>0</v>
      </c>
      <c r="AA199" s="71">
        <v>199</v>
      </c>
      <c r="AB199" s="71"/>
      <c r="AC199" s="72"/>
      <c r="AD199" s="78" t="s">
        <v>2213</v>
      </c>
      <c r="AE199" s="78">
        <v>71</v>
      </c>
      <c r="AF199" s="78">
        <v>60</v>
      </c>
      <c r="AG199" s="78">
        <v>2</v>
      </c>
      <c r="AH199" s="78">
        <v>29</v>
      </c>
      <c r="AI199" s="78"/>
      <c r="AJ199" s="78" t="s">
        <v>2484</v>
      </c>
      <c r="AK199" s="78"/>
      <c r="AL199" s="78"/>
      <c r="AM199" s="78"/>
      <c r="AN199" s="80">
        <v>43677.929976851854</v>
      </c>
      <c r="AO199" s="83" t="s">
        <v>3074</v>
      </c>
      <c r="AP199" s="78" t="b">
        <v>1</v>
      </c>
      <c r="AQ199" s="78" t="b">
        <v>0</v>
      </c>
      <c r="AR199" s="78" t="b">
        <v>0</v>
      </c>
      <c r="AS199" s="78"/>
      <c r="AT199" s="78">
        <v>0</v>
      </c>
      <c r="AU199" s="78"/>
      <c r="AV199" s="78" t="b">
        <v>0</v>
      </c>
      <c r="AW199" s="78" t="s">
        <v>3276</v>
      </c>
      <c r="AX199" s="83" t="s">
        <v>3473</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466</v>
      </c>
      <c r="B200" s="65"/>
      <c r="C200" s="65" t="s">
        <v>64</v>
      </c>
      <c r="D200" s="66">
        <v>162.25007589572445</v>
      </c>
      <c r="E200" s="68"/>
      <c r="F200" s="100" t="s">
        <v>3241</v>
      </c>
      <c r="G200" s="65"/>
      <c r="H200" s="69" t="s">
        <v>466</v>
      </c>
      <c r="I200" s="70"/>
      <c r="J200" s="70"/>
      <c r="K200" s="69" t="s">
        <v>3757</v>
      </c>
      <c r="L200" s="73">
        <v>1</v>
      </c>
      <c r="M200" s="74">
        <v>1989.6622314453125</v>
      </c>
      <c r="N200" s="74">
        <v>1179.57666015625</v>
      </c>
      <c r="O200" s="75"/>
      <c r="P200" s="76"/>
      <c r="Q200" s="76"/>
      <c r="R200" s="86"/>
      <c r="S200" s="48">
        <v>1</v>
      </c>
      <c r="T200" s="48">
        <v>0</v>
      </c>
      <c r="U200" s="49">
        <v>0</v>
      </c>
      <c r="V200" s="49">
        <v>0.0025</v>
      </c>
      <c r="W200" s="49">
        <v>0.012205</v>
      </c>
      <c r="X200" s="49">
        <v>0.461329</v>
      </c>
      <c r="Y200" s="49">
        <v>0</v>
      </c>
      <c r="Z200" s="49">
        <v>0</v>
      </c>
      <c r="AA200" s="71">
        <v>200</v>
      </c>
      <c r="AB200" s="71"/>
      <c r="AC200" s="72"/>
      <c r="AD200" s="78" t="s">
        <v>2214</v>
      </c>
      <c r="AE200" s="78">
        <v>723</v>
      </c>
      <c r="AF200" s="78">
        <v>291</v>
      </c>
      <c r="AG200" s="78">
        <v>355</v>
      </c>
      <c r="AH200" s="78">
        <v>98</v>
      </c>
      <c r="AI200" s="78">
        <v>0</v>
      </c>
      <c r="AJ200" s="78" t="s">
        <v>2485</v>
      </c>
      <c r="AK200" s="78" t="s">
        <v>2674</v>
      </c>
      <c r="AL200" s="83" t="s">
        <v>2844</v>
      </c>
      <c r="AM200" s="78" t="s">
        <v>2577</v>
      </c>
      <c r="AN200" s="80">
        <v>41088.50699074074</v>
      </c>
      <c r="AO200" s="83" t="s">
        <v>3075</v>
      </c>
      <c r="AP200" s="78" t="b">
        <v>0</v>
      </c>
      <c r="AQ200" s="78" t="b">
        <v>0</v>
      </c>
      <c r="AR200" s="78" t="b">
        <v>0</v>
      </c>
      <c r="AS200" s="78" t="s">
        <v>1948</v>
      </c>
      <c r="AT200" s="78">
        <v>10</v>
      </c>
      <c r="AU200" s="83" t="s">
        <v>3162</v>
      </c>
      <c r="AV200" s="78" t="b">
        <v>0</v>
      </c>
      <c r="AW200" s="78" t="s">
        <v>3276</v>
      </c>
      <c r="AX200" s="83" t="s">
        <v>3474</v>
      </c>
      <c r="AY200" s="78" t="s">
        <v>65</v>
      </c>
      <c r="AZ200" s="78" t="str">
        <f>REPLACE(INDEX(GroupVertices[Group],MATCH(Vertices[[#This Row],[Vertex]],GroupVertices[Vertex],0)),1,1,"")</f>
        <v>2</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467</v>
      </c>
      <c r="B201" s="65"/>
      <c r="C201" s="65" t="s">
        <v>64</v>
      </c>
      <c r="D201" s="66">
        <v>162.00951845969885</v>
      </c>
      <c r="E201" s="68"/>
      <c r="F201" s="100" t="s">
        <v>3242</v>
      </c>
      <c r="G201" s="65"/>
      <c r="H201" s="69" t="s">
        <v>467</v>
      </c>
      <c r="I201" s="70"/>
      <c r="J201" s="70"/>
      <c r="K201" s="69" t="s">
        <v>3758</v>
      </c>
      <c r="L201" s="73">
        <v>1</v>
      </c>
      <c r="M201" s="74">
        <v>296.6412353515625</v>
      </c>
      <c r="N201" s="74">
        <v>2976.50390625</v>
      </c>
      <c r="O201" s="75"/>
      <c r="P201" s="76"/>
      <c r="Q201" s="76"/>
      <c r="R201" s="86"/>
      <c r="S201" s="48">
        <v>1</v>
      </c>
      <c r="T201" s="48">
        <v>0</v>
      </c>
      <c r="U201" s="49">
        <v>0</v>
      </c>
      <c r="V201" s="49">
        <v>0.0025</v>
      </c>
      <c r="W201" s="49">
        <v>0.012205</v>
      </c>
      <c r="X201" s="49">
        <v>0.461329</v>
      </c>
      <c r="Y201" s="49">
        <v>0</v>
      </c>
      <c r="Z201" s="49">
        <v>0</v>
      </c>
      <c r="AA201" s="71">
        <v>201</v>
      </c>
      <c r="AB201" s="71"/>
      <c r="AC201" s="72"/>
      <c r="AD201" s="78" t="s">
        <v>2215</v>
      </c>
      <c r="AE201" s="78">
        <v>24</v>
      </c>
      <c r="AF201" s="78">
        <v>13</v>
      </c>
      <c r="AG201" s="78">
        <v>18</v>
      </c>
      <c r="AH201" s="78">
        <v>3</v>
      </c>
      <c r="AI201" s="78"/>
      <c r="AJ201" s="78" t="s">
        <v>2486</v>
      </c>
      <c r="AK201" s="78" t="s">
        <v>2675</v>
      </c>
      <c r="AL201" s="78"/>
      <c r="AM201" s="78"/>
      <c r="AN201" s="80">
        <v>43563.31564814815</v>
      </c>
      <c r="AO201" s="78"/>
      <c r="AP201" s="78" t="b">
        <v>1</v>
      </c>
      <c r="AQ201" s="78" t="b">
        <v>0</v>
      </c>
      <c r="AR201" s="78" t="b">
        <v>0</v>
      </c>
      <c r="AS201" s="78" t="s">
        <v>1948</v>
      </c>
      <c r="AT201" s="78">
        <v>0</v>
      </c>
      <c r="AU201" s="78"/>
      <c r="AV201" s="78" t="b">
        <v>0</v>
      </c>
      <c r="AW201" s="78" t="s">
        <v>3276</v>
      </c>
      <c r="AX201" s="83" t="s">
        <v>3475</v>
      </c>
      <c r="AY201" s="78" t="s">
        <v>65</v>
      </c>
      <c r="AZ201" s="78" t="str">
        <f>REPLACE(INDEX(GroupVertices[Group],MATCH(Vertices[[#This Row],[Vertex]],GroupVertices[Vertex],0)),1,1,"")</f>
        <v>2</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468</v>
      </c>
      <c r="B202" s="65"/>
      <c r="C202" s="65" t="s">
        <v>64</v>
      </c>
      <c r="D202" s="66">
        <v>178.28781517377539</v>
      </c>
      <c r="E202" s="68"/>
      <c r="F202" s="100" t="s">
        <v>3243</v>
      </c>
      <c r="G202" s="65"/>
      <c r="H202" s="69" t="s">
        <v>468</v>
      </c>
      <c r="I202" s="70"/>
      <c r="J202" s="70"/>
      <c r="K202" s="69" t="s">
        <v>3759</v>
      </c>
      <c r="L202" s="73">
        <v>1</v>
      </c>
      <c r="M202" s="74">
        <v>1105.603271484375</v>
      </c>
      <c r="N202" s="74">
        <v>508.9478454589844</v>
      </c>
      <c r="O202" s="75"/>
      <c r="P202" s="76"/>
      <c r="Q202" s="76"/>
      <c r="R202" s="86"/>
      <c r="S202" s="48">
        <v>1</v>
      </c>
      <c r="T202" s="48">
        <v>0</v>
      </c>
      <c r="U202" s="49">
        <v>0</v>
      </c>
      <c r="V202" s="49">
        <v>0.0025</v>
      </c>
      <c r="W202" s="49">
        <v>0.012205</v>
      </c>
      <c r="X202" s="49">
        <v>0.461329</v>
      </c>
      <c r="Y202" s="49">
        <v>0</v>
      </c>
      <c r="Z202" s="49">
        <v>0</v>
      </c>
      <c r="AA202" s="71">
        <v>202</v>
      </c>
      <c r="AB202" s="71"/>
      <c r="AC202" s="72"/>
      <c r="AD202" s="78" t="s">
        <v>2216</v>
      </c>
      <c r="AE202" s="78">
        <v>365</v>
      </c>
      <c r="AF202" s="78">
        <v>18825</v>
      </c>
      <c r="AG202" s="78">
        <v>15038</v>
      </c>
      <c r="AH202" s="78">
        <v>66</v>
      </c>
      <c r="AI202" s="78"/>
      <c r="AJ202" s="78" t="s">
        <v>2487</v>
      </c>
      <c r="AK202" s="78" t="s">
        <v>2676</v>
      </c>
      <c r="AL202" s="83" t="s">
        <v>2845</v>
      </c>
      <c r="AM202" s="78"/>
      <c r="AN202" s="80">
        <v>40000.86722222222</v>
      </c>
      <c r="AO202" s="83" t="s">
        <v>3076</v>
      </c>
      <c r="AP202" s="78" t="b">
        <v>0</v>
      </c>
      <c r="AQ202" s="78" t="b">
        <v>0</v>
      </c>
      <c r="AR202" s="78" t="b">
        <v>1</v>
      </c>
      <c r="AS202" s="78"/>
      <c r="AT202" s="78">
        <v>531</v>
      </c>
      <c r="AU202" s="83" t="s">
        <v>3148</v>
      </c>
      <c r="AV202" s="78" t="b">
        <v>0</v>
      </c>
      <c r="AW202" s="78" t="s">
        <v>3276</v>
      </c>
      <c r="AX202" s="83" t="s">
        <v>3476</v>
      </c>
      <c r="AY202" s="78" t="s">
        <v>65</v>
      </c>
      <c r="AZ202" s="78" t="str">
        <f>REPLACE(INDEX(GroupVertices[Group],MATCH(Vertices[[#This Row],[Vertex]],GroupVertices[Vertex],0)),1,1,"")</f>
        <v>2</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354</v>
      </c>
      <c r="B203" s="65"/>
      <c r="C203" s="65" t="s">
        <v>64</v>
      </c>
      <c r="D203" s="66">
        <v>171.82045446566312</v>
      </c>
      <c r="E203" s="68"/>
      <c r="F203" s="100" t="s">
        <v>1227</v>
      </c>
      <c r="G203" s="65"/>
      <c r="H203" s="69" t="s">
        <v>354</v>
      </c>
      <c r="I203" s="70"/>
      <c r="J203" s="70"/>
      <c r="K203" s="69" t="s">
        <v>3760</v>
      </c>
      <c r="L203" s="73">
        <v>1</v>
      </c>
      <c r="M203" s="74">
        <v>824.0064697265625</v>
      </c>
      <c r="N203" s="74">
        <v>1492.511474609375</v>
      </c>
      <c r="O203" s="75"/>
      <c r="P203" s="76"/>
      <c r="Q203" s="76"/>
      <c r="R203" s="86"/>
      <c r="S203" s="48">
        <v>1</v>
      </c>
      <c r="T203" s="48">
        <v>1</v>
      </c>
      <c r="U203" s="49">
        <v>0</v>
      </c>
      <c r="V203" s="49">
        <v>0.0025</v>
      </c>
      <c r="W203" s="49">
        <v>0.012205</v>
      </c>
      <c r="X203" s="49">
        <v>0.461329</v>
      </c>
      <c r="Y203" s="49">
        <v>0</v>
      </c>
      <c r="Z203" s="49">
        <v>1</v>
      </c>
      <c r="AA203" s="71">
        <v>203</v>
      </c>
      <c r="AB203" s="71"/>
      <c r="AC203" s="72"/>
      <c r="AD203" s="78" t="s">
        <v>2217</v>
      </c>
      <c r="AE203" s="78">
        <v>4234</v>
      </c>
      <c r="AF203" s="78">
        <v>11351</v>
      </c>
      <c r="AG203" s="78">
        <v>3159</v>
      </c>
      <c r="AH203" s="78">
        <v>13352</v>
      </c>
      <c r="AI203" s="78"/>
      <c r="AJ203" s="78" t="s">
        <v>2488</v>
      </c>
      <c r="AK203" s="78" t="s">
        <v>2677</v>
      </c>
      <c r="AL203" s="83" t="s">
        <v>2846</v>
      </c>
      <c r="AM203" s="78"/>
      <c r="AN203" s="80">
        <v>42358.495405092595</v>
      </c>
      <c r="AO203" s="78"/>
      <c r="AP203" s="78" t="b">
        <v>1</v>
      </c>
      <c r="AQ203" s="78" t="b">
        <v>0</v>
      </c>
      <c r="AR203" s="78" t="b">
        <v>1</v>
      </c>
      <c r="AS203" s="78"/>
      <c r="AT203" s="78">
        <v>58</v>
      </c>
      <c r="AU203" s="78"/>
      <c r="AV203" s="78" t="b">
        <v>0</v>
      </c>
      <c r="AW203" s="78" t="s">
        <v>3276</v>
      </c>
      <c r="AX203" s="83" t="s">
        <v>3477</v>
      </c>
      <c r="AY203" s="78" t="s">
        <v>66</v>
      </c>
      <c r="AZ203" s="78" t="str">
        <f>REPLACE(INDEX(GroupVertices[Group],MATCH(Vertices[[#This Row],[Vertex]],GroupVertices[Vertex],0)),1,1,"")</f>
        <v>2</v>
      </c>
      <c r="BA203" s="48"/>
      <c r="BB203" s="48"/>
      <c r="BC203" s="48"/>
      <c r="BD203" s="48"/>
      <c r="BE203" s="48" t="s">
        <v>893</v>
      </c>
      <c r="BF203" s="48" t="s">
        <v>893</v>
      </c>
      <c r="BG203" s="116" t="s">
        <v>4618</v>
      </c>
      <c r="BH203" s="116" t="s">
        <v>4618</v>
      </c>
      <c r="BI203" s="116" t="s">
        <v>4777</v>
      </c>
      <c r="BJ203" s="116" t="s">
        <v>4777</v>
      </c>
      <c r="BK203" s="116">
        <v>1</v>
      </c>
      <c r="BL203" s="120">
        <v>6.666666666666667</v>
      </c>
      <c r="BM203" s="116">
        <v>0</v>
      </c>
      <c r="BN203" s="120">
        <v>0</v>
      </c>
      <c r="BO203" s="116">
        <v>0</v>
      </c>
      <c r="BP203" s="120">
        <v>0</v>
      </c>
      <c r="BQ203" s="116">
        <v>14</v>
      </c>
      <c r="BR203" s="120">
        <v>93.33333333333333</v>
      </c>
      <c r="BS203" s="116">
        <v>15</v>
      </c>
      <c r="BT203" s="2"/>
      <c r="BU203" s="3"/>
      <c r="BV203" s="3"/>
      <c r="BW203" s="3"/>
      <c r="BX203" s="3"/>
    </row>
    <row r="204" spans="1:76" ht="15">
      <c r="A204" s="64" t="s">
        <v>469</v>
      </c>
      <c r="B204" s="65"/>
      <c r="C204" s="65" t="s">
        <v>64</v>
      </c>
      <c r="D204" s="66">
        <v>162.48544144464157</v>
      </c>
      <c r="E204" s="68"/>
      <c r="F204" s="100" t="s">
        <v>3244</v>
      </c>
      <c r="G204" s="65"/>
      <c r="H204" s="69" t="s">
        <v>469</v>
      </c>
      <c r="I204" s="70"/>
      <c r="J204" s="70"/>
      <c r="K204" s="69" t="s">
        <v>3761</v>
      </c>
      <c r="L204" s="73">
        <v>1</v>
      </c>
      <c r="M204" s="74">
        <v>2511.70458984375</v>
      </c>
      <c r="N204" s="74">
        <v>3243.592041015625</v>
      </c>
      <c r="O204" s="75"/>
      <c r="P204" s="76"/>
      <c r="Q204" s="76"/>
      <c r="R204" s="86"/>
      <c r="S204" s="48">
        <v>1</v>
      </c>
      <c r="T204" s="48">
        <v>0</v>
      </c>
      <c r="U204" s="49">
        <v>0</v>
      </c>
      <c r="V204" s="49">
        <v>0.0025</v>
      </c>
      <c r="W204" s="49">
        <v>0.012205</v>
      </c>
      <c r="X204" s="49">
        <v>0.461329</v>
      </c>
      <c r="Y204" s="49">
        <v>0</v>
      </c>
      <c r="Z204" s="49">
        <v>0</v>
      </c>
      <c r="AA204" s="71">
        <v>204</v>
      </c>
      <c r="AB204" s="71"/>
      <c r="AC204" s="72"/>
      <c r="AD204" s="78" t="s">
        <v>2218</v>
      </c>
      <c r="AE204" s="78">
        <v>500</v>
      </c>
      <c r="AF204" s="78">
        <v>563</v>
      </c>
      <c r="AG204" s="78">
        <v>723</v>
      </c>
      <c r="AH204" s="78">
        <v>1305</v>
      </c>
      <c r="AI204" s="78"/>
      <c r="AJ204" s="78" t="s">
        <v>2489</v>
      </c>
      <c r="AK204" s="78" t="s">
        <v>2678</v>
      </c>
      <c r="AL204" s="83" t="s">
        <v>2847</v>
      </c>
      <c r="AM204" s="78"/>
      <c r="AN204" s="80">
        <v>42585.916550925926</v>
      </c>
      <c r="AO204" s="83" t="s">
        <v>3077</v>
      </c>
      <c r="AP204" s="78" t="b">
        <v>0</v>
      </c>
      <c r="AQ204" s="78" t="b">
        <v>0</v>
      </c>
      <c r="AR204" s="78" t="b">
        <v>0</v>
      </c>
      <c r="AS204" s="78"/>
      <c r="AT204" s="78">
        <v>3</v>
      </c>
      <c r="AU204" s="83" t="s">
        <v>3148</v>
      </c>
      <c r="AV204" s="78" t="b">
        <v>0</v>
      </c>
      <c r="AW204" s="78" t="s">
        <v>3276</v>
      </c>
      <c r="AX204" s="83" t="s">
        <v>3478</v>
      </c>
      <c r="AY204" s="78" t="s">
        <v>65</v>
      </c>
      <c r="AZ204" s="78" t="str">
        <f>REPLACE(INDEX(GroupVertices[Group],MATCH(Vertices[[#This Row],[Vertex]],GroupVertices[Vertex],0)),1,1,"")</f>
        <v>2</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470</v>
      </c>
      <c r="B205" s="65"/>
      <c r="C205" s="65" t="s">
        <v>64</v>
      </c>
      <c r="D205" s="66">
        <v>162.01644097584347</v>
      </c>
      <c r="E205" s="68"/>
      <c r="F205" s="100" t="s">
        <v>3238</v>
      </c>
      <c r="G205" s="65"/>
      <c r="H205" s="69" t="s">
        <v>470</v>
      </c>
      <c r="I205" s="70"/>
      <c r="J205" s="70"/>
      <c r="K205" s="69" t="s">
        <v>3762</v>
      </c>
      <c r="L205" s="73">
        <v>1</v>
      </c>
      <c r="M205" s="74">
        <v>2670.29833984375</v>
      </c>
      <c r="N205" s="74">
        <v>2346.0673828125</v>
      </c>
      <c r="O205" s="75"/>
      <c r="P205" s="76"/>
      <c r="Q205" s="76"/>
      <c r="R205" s="86"/>
      <c r="S205" s="48">
        <v>1</v>
      </c>
      <c r="T205" s="48">
        <v>0</v>
      </c>
      <c r="U205" s="49">
        <v>0</v>
      </c>
      <c r="V205" s="49">
        <v>0.0025</v>
      </c>
      <c r="W205" s="49">
        <v>0.012205</v>
      </c>
      <c r="X205" s="49">
        <v>0.461329</v>
      </c>
      <c r="Y205" s="49">
        <v>0</v>
      </c>
      <c r="Z205" s="49">
        <v>0</v>
      </c>
      <c r="AA205" s="71">
        <v>205</v>
      </c>
      <c r="AB205" s="71"/>
      <c r="AC205" s="72"/>
      <c r="AD205" s="78" t="s">
        <v>2219</v>
      </c>
      <c r="AE205" s="78">
        <v>1</v>
      </c>
      <c r="AF205" s="78">
        <v>21</v>
      </c>
      <c r="AG205" s="78">
        <v>0</v>
      </c>
      <c r="AH205" s="78">
        <v>0</v>
      </c>
      <c r="AI205" s="78"/>
      <c r="AJ205" s="78"/>
      <c r="AK205" s="78"/>
      <c r="AL205" s="78"/>
      <c r="AM205" s="78"/>
      <c r="AN205" s="80">
        <v>41876.351585648146</v>
      </c>
      <c r="AO205" s="78"/>
      <c r="AP205" s="78" t="b">
        <v>1</v>
      </c>
      <c r="AQ205" s="78" t="b">
        <v>1</v>
      </c>
      <c r="AR205" s="78" t="b">
        <v>0</v>
      </c>
      <c r="AS205" s="78" t="s">
        <v>1948</v>
      </c>
      <c r="AT205" s="78">
        <v>0</v>
      </c>
      <c r="AU205" s="83" t="s">
        <v>3148</v>
      </c>
      <c r="AV205" s="78" t="b">
        <v>0</v>
      </c>
      <c r="AW205" s="78" t="s">
        <v>3276</v>
      </c>
      <c r="AX205" s="83" t="s">
        <v>3479</v>
      </c>
      <c r="AY205" s="78" t="s">
        <v>65</v>
      </c>
      <c r="AZ205" s="78" t="str">
        <f>REPLACE(INDEX(GroupVertices[Group],MATCH(Vertices[[#This Row],[Vertex]],GroupVertices[Vertex],0)),1,1,"")</f>
        <v>2</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471</v>
      </c>
      <c r="B206" s="65"/>
      <c r="C206" s="65" t="s">
        <v>64</v>
      </c>
      <c r="D206" s="66">
        <v>162.2284430327725</v>
      </c>
      <c r="E206" s="68"/>
      <c r="F206" s="100" t="s">
        <v>3245</v>
      </c>
      <c r="G206" s="65"/>
      <c r="H206" s="69" t="s">
        <v>471</v>
      </c>
      <c r="I206" s="70"/>
      <c r="J206" s="70"/>
      <c r="K206" s="69" t="s">
        <v>3763</v>
      </c>
      <c r="L206" s="73">
        <v>1</v>
      </c>
      <c r="M206" s="74">
        <v>2175.088623046875</v>
      </c>
      <c r="N206" s="74">
        <v>1851.2056884765625</v>
      </c>
      <c r="O206" s="75"/>
      <c r="P206" s="76"/>
      <c r="Q206" s="76"/>
      <c r="R206" s="86"/>
      <c r="S206" s="48">
        <v>1</v>
      </c>
      <c r="T206" s="48">
        <v>0</v>
      </c>
      <c r="U206" s="49">
        <v>0</v>
      </c>
      <c r="V206" s="49">
        <v>0.0025</v>
      </c>
      <c r="W206" s="49">
        <v>0.012205</v>
      </c>
      <c r="X206" s="49">
        <v>0.461329</v>
      </c>
      <c r="Y206" s="49">
        <v>0</v>
      </c>
      <c r="Z206" s="49">
        <v>0</v>
      </c>
      <c r="AA206" s="71">
        <v>206</v>
      </c>
      <c r="AB206" s="71"/>
      <c r="AC206" s="72"/>
      <c r="AD206" s="78" t="s">
        <v>2220</v>
      </c>
      <c r="AE206" s="78">
        <v>170</v>
      </c>
      <c r="AF206" s="78">
        <v>266</v>
      </c>
      <c r="AG206" s="78">
        <v>433</v>
      </c>
      <c r="AH206" s="78">
        <v>123</v>
      </c>
      <c r="AI206" s="78"/>
      <c r="AJ206" s="78" t="s">
        <v>2490</v>
      </c>
      <c r="AK206" s="78" t="s">
        <v>2678</v>
      </c>
      <c r="AL206" s="83" t="s">
        <v>2848</v>
      </c>
      <c r="AM206" s="78"/>
      <c r="AN206" s="80">
        <v>41158.40372685185</v>
      </c>
      <c r="AO206" s="83" t="s">
        <v>3078</v>
      </c>
      <c r="AP206" s="78" t="b">
        <v>1</v>
      </c>
      <c r="AQ206" s="78" t="b">
        <v>0</v>
      </c>
      <c r="AR206" s="78" t="b">
        <v>0</v>
      </c>
      <c r="AS206" s="78"/>
      <c r="AT206" s="78">
        <v>18</v>
      </c>
      <c r="AU206" s="83" t="s">
        <v>3148</v>
      </c>
      <c r="AV206" s="78" t="b">
        <v>0</v>
      </c>
      <c r="AW206" s="78" t="s">
        <v>3276</v>
      </c>
      <c r="AX206" s="83" t="s">
        <v>3480</v>
      </c>
      <c r="AY206" s="78" t="s">
        <v>65</v>
      </c>
      <c r="AZ206" s="78" t="str">
        <f>REPLACE(INDEX(GroupVertices[Group],MATCH(Vertices[[#This Row],[Vertex]],GroupVertices[Vertex],0)),1,1,"")</f>
        <v>2</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472</v>
      </c>
      <c r="B207" s="65"/>
      <c r="C207" s="65" t="s">
        <v>64</v>
      </c>
      <c r="D207" s="66">
        <v>162.09951116957893</v>
      </c>
      <c r="E207" s="68"/>
      <c r="F207" s="100" t="s">
        <v>3246</v>
      </c>
      <c r="G207" s="65"/>
      <c r="H207" s="69" t="s">
        <v>472</v>
      </c>
      <c r="I207" s="70"/>
      <c r="J207" s="70"/>
      <c r="K207" s="69" t="s">
        <v>3764</v>
      </c>
      <c r="L207" s="73">
        <v>1</v>
      </c>
      <c r="M207" s="74">
        <v>1516.3243408203125</v>
      </c>
      <c r="N207" s="74">
        <v>948.3958129882812</v>
      </c>
      <c r="O207" s="75"/>
      <c r="P207" s="76"/>
      <c r="Q207" s="76"/>
      <c r="R207" s="86"/>
      <c r="S207" s="48">
        <v>1</v>
      </c>
      <c r="T207" s="48">
        <v>0</v>
      </c>
      <c r="U207" s="49">
        <v>0</v>
      </c>
      <c r="V207" s="49">
        <v>0.0025</v>
      </c>
      <c r="W207" s="49">
        <v>0.012205</v>
      </c>
      <c r="X207" s="49">
        <v>0.461329</v>
      </c>
      <c r="Y207" s="49">
        <v>0</v>
      </c>
      <c r="Z207" s="49">
        <v>0</v>
      </c>
      <c r="AA207" s="71">
        <v>207</v>
      </c>
      <c r="AB207" s="71"/>
      <c r="AC207" s="72"/>
      <c r="AD207" s="78" t="s">
        <v>2221</v>
      </c>
      <c r="AE207" s="78">
        <v>111</v>
      </c>
      <c r="AF207" s="78">
        <v>117</v>
      </c>
      <c r="AG207" s="78">
        <v>230</v>
      </c>
      <c r="AH207" s="78">
        <v>208</v>
      </c>
      <c r="AI207" s="78"/>
      <c r="AJ207" s="78" t="s">
        <v>2491</v>
      </c>
      <c r="AK207" s="78"/>
      <c r="AL207" s="83" t="s">
        <v>2849</v>
      </c>
      <c r="AM207" s="78"/>
      <c r="AN207" s="80">
        <v>41910.876388888886</v>
      </c>
      <c r="AO207" s="78"/>
      <c r="AP207" s="78" t="b">
        <v>1</v>
      </c>
      <c r="AQ207" s="78" t="b">
        <v>0</v>
      </c>
      <c r="AR207" s="78" t="b">
        <v>0</v>
      </c>
      <c r="AS207" s="78"/>
      <c r="AT207" s="78">
        <v>1</v>
      </c>
      <c r="AU207" s="83" t="s">
        <v>3148</v>
      </c>
      <c r="AV207" s="78" t="b">
        <v>0</v>
      </c>
      <c r="AW207" s="78" t="s">
        <v>3276</v>
      </c>
      <c r="AX207" s="83" t="s">
        <v>3481</v>
      </c>
      <c r="AY207" s="78" t="s">
        <v>65</v>
      </c>
      <c r="AZ207" s="78" t="str">
        <f>REPLACE(INDEX(GroupVertices[Group],MATCH(Vertices[[#This Row],[Vertex]],GroupVertices[Vertex],0)),1,1,"")</f>
        <v>2</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473</v>
      </c>
      <c r="B208" s="65"/>
      <c r="C208" s="65" t="s">
        <v>64</v>
      </c>
      <c r="D208" s="66">
        <v>162.81512627602913</v>
      </c>
      <c r="E208" s="68"/>
      <c r="F208" s="100" t="s">
        <v>3247</v>
      </c>
      <c r="G208" s="65"/>
      <c r="H208" s="69" t="s">
        <v>473</v>
      </c>
      <c r="I208" s="70"/>
      <c r="J208" s="70"/>
      <c r="K208" s="69" t="s">
        <v>3765</v>
      </c>
      <c r="L208" s="73">
        <v>1</v>
      </c>
      <c r="M208" s="74">
        <v>444.5766296386719</v>
      </c>
      <c r="N208" s="74">
        <v>3421.02587890625</v>
      </c>
      <c r="O208" s="75"/>
      <c r="P208" s="76"/>
      <c r="Q208" s="76"/>
      <c r="R208" s="86"/>
      <c r="S208" s="48">
        <v>1</v>
      </c>
      <c r="T208" s="48">
        <v>0</v>
      </c>
      <c r="U208" s="49">
        <v>0</v>
      </c>
      <c r="V208" s="49">
        <v>0.0025</v>
      </c>
      <c r="W208" s="49">
        <v>0.012205</v>
      </c>
      <c r="X208" s="49">
        <v>0.461329</v>
      </c>
      <c r="Y208" s="49">
        <v>0</v>
      </c>
      <c r="Z208" s="49">
        <v>0</v>
      </c>
      <c r="AA208" s="71">
        <v>208</v>
      </c>
      <c r="AB208" s="71"/>
      <c r="AC208" s="72"/>
      <c r="AD208" s="78" t="s">
        <v>2222</v>
      </c>
      <c r="AE208" s="78">
        <v>294</v>
      </c>
      <c r="AF208" s="78">
        <v>944</v>
      </c>
      <c r="AG208" s="78">
        <v>773</v>
      </c>
      <c r="AH208" s="78">
        <v>54</v>
      </c>
      <c r="AI208" s="78"/>
      <c r="AJ208" s="78" t="s">
        <v>2492</v>
      </c>
      <c r="AK208" s="78" t="s">
        <v>2611</v>
      </c>
      <c r="AL208" s="78"/>
      <c r="AM208" s="78"/>
      <c r="AN208" s="80">
        <v>41670.68449074074</v>
      </c>
      <c r="AO208" s="78"/>
      <c r="AP208" s="78" t="b">
        <v>1</v>
      </c>
      <c r="AQ208" s="78" t="b">
        <v>0</v>
      </c>
      <c r="AR208" s="78" t="b">
        <v>1</v>
      </c>
      <c r="AS208" s="78"/>
      <c r="AT208" s="78">
        <v>14</v>
      </c>
      <c r="AU208" s="83" t="s">
        <v>3148</v>
      </c>
      <c r="AV208" s="78" t="b">
        <v>0</v>
      </c>
      <c r="AW208" s="78" t="s">
        <v>3276</v>
      </c>
      <c r="AX208" s="83" t="s">
        <v>3482</v>
      </c>
      <c r="AY208" s="78" t="s">
        <v>65</v>
      </c>
      <c r="AZ208" s="78" t="str">
        <f>REPLACE(INDEX(GroupVertices[Group],MATCH(Vertices[[#This Row],[Vertex]],GroupVertices[Vertex],0)),1,1,"")</f>
        <v>2</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474</v>
      </c>
      <c r="B209" s="65"/>
      <c r="C209" s="65" t="s">
        <v>64</v>
      </c>
      <c r="D209" s="66">
        <v>162.0623026453016</v>
      </c>
      <c r="E209" s="68"/>
      <c r="F209" s="100" t="s">
        <v>3248</v>
      </c>
      <c r="G209" s="65"/>
      <c r="H209" s="69" t="s">
        <v>474</v>
      </c>
      <c r="I209" s="70"/>
      <c r="J209" s="70"/>
      <c r="K209" s="69" t="s">
        <v>3766</v>
      </c>
      <c r="L209" s="73">
        <v>1</v>
      </c>
      <c r="M209" s="74">
        <v>1375.6580810546875</v>
      </c>
      <c r="N209" s="74">
        <v>4258.3974609375</v>
      </c>
      <c r="O209" s="75"/>
      <c r="P209" s="76"/>
      <c r="Q209" s="76"/>
      <c r="R209" s="86"/>
      <c r="S209" s="48">
        <v>1</v>
      </c>
      <c r="T209" s="48">
        <v>0</v>
      </c>
      <c r="U209" s="49">
        <v>0</v>
      </c>
      <c r="V209" s="49">
        <v>0.0025</v>
      </c>
      <c r="W209" s="49">
        <v>0.012205</v>
      </c>
      <c r="X209" s="49">
        <v>0.461329</v>
      </c>
      <c r="Y209" s="49">
        <v>0</v>
      </c>
      <c r="Z209" s="49">
        <v>0</v>
      </c>
      <c r="AA209" s="71">
        <v>209</v>
      </c>
      <c r="AB209" s="71"/>
      <c r="AC209" s="72"/>
      <c r="AD209" s="78" t="s">
        <v>2223</v>
      </c>
      <c r="AE209" s="78">
        <v>69</v>
      </c>
      <c r="AF209" s="78">
        <v>74</v>
      </c>
      <c r="AG209" s="78">
        <v>73</v>
      </c>
      <c r="AH209" s="78">
        <v>53</v>
      </c>
      <c r="AI209" s="78"/>
      <c r="AJ209" s="78" t="s">
        <v>2493</v>
      </c>
      <c r="AK209" s="78"/>
      <c r="AL209" s="78"/>
      <c r="AM209" s="78"/>
      <c r="AN209" s="80">
        <v>40902.89947916667</v>
      </c>
      <c r="AO209" s="83" t="s">
        <v>3079</v>
      </c>
      <c r="AP209" s="78" t="b">
        <v>1</v>
      </c>
      <c r="AQ209" s="78" t="b">
        <v>0</v>
      </c>
      <c r="AR209" s="78" t="b">
        <v>0</v>
      </c>
      <c r="AS209" s="78" t="s">
        <v>1948</v>
      </c>
      <c r="AT209" s="78">
        <v>3</v>
      </c>
      <c r="AU209" s="83" t="s">
        <v>3148</v>
      </c>
      <c r="AV209" s="78" t="b">
        <v>0</v>
      </c>
      <c r="AW209" s="78" t="s">
        <v>3276</v>
      </c>
      <c r="AX209" s="83" t="s">
        <v>3483</v>
      </c>
      <c r="AY209" s="78" t="s">
        <v>65</v>
      </c>
      <c r="AZ209" s="78" t="str">
        <f>REPLACE(INDEX(GroupVertices[Group],MATCH(Vertices[[#This Row],[Vertex]],GroupVertices[Vertex],0)),1,1,"")</f>
        <v>2</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475</v>
      </c>
      <c r="B210" s="65"/>
      <c r="C210" s="65" t="s">
        <v>64</v>
      </c>
      <c r="D210" s="66">
        <v>162.47851892849692</v>
      </c>
      <c r="E210" s="68"/>
      <c r="F210" s="100" t="s">
        <v>3249</v>
      </c>
      <c r="G210" s="65"/>
      <c r="H210" s="69" t="s">
        <v>475</v>
      </c>
      <c r="I210" s="70"/>
      <c r="J210" s="70"/>
      <c r="K210" s="69" t="s">
        <v>3767</v>
      </c>
      <c r="L210" s="73">
        <v>1</v>
      </c>
      <c r="M210" s="74">
        <v>310.9140319824219</v>
      </c>
      <c r="N210" s="74">
        <v>1479.2667236328125</v>
      </c>
      <c r="O210" s="75"/>
      <c r="P210" s="76"/>
      <c r="Q210" s="76"/>
      <c r="R210" s="86"/>
      <c r="S210" s="48">
        <v>1</v>
      </c>
      <c r="T210" s="48">
        <v>0</v>
      </c>
      <c r="U210" s="49">
        <v>0</v>
      </c>
      <c r="V210" s="49">
        <v>0.0025</v>
      </c>
      <c r="W210" s="49">
        <v>0.012205</v>
      </c>
      <c r="X210" s="49">
        <v>0.461329</v>
      </c>
      <c r="Y210" s="49">
        <v>0</v>
      </c>
      <c r="Z210" s="49">
        <v>0</v>
      </c>
      <c r="AA210" s="71">
        <v>210</v>
      </c>
      <c r="AB210" s="71"/>
      <c r="AC210" s="72"/>
      <c r="AD210" s="78" t="s">
        <v>2224</v>
      </c>
      <c r="AE210" s="78">
        <v>87</v>
      </c>
      <c r="AF210" s="78">
        <v>555</v>
      </c>
      <c r="AG210" s="78">
        <v>448</v>
      </c>
      <c r="AH210" s="78">
        <v>533</v>
      </c>
      <c r="AI210" s="78"/>
      <c r="AJ210" s="78" t="s">
        <v>2494</v>
      </c>
      <c r="AK210" s="78" t="s">
        <v>2679</v>
      </c>
      <c r="AL210" s="78"/>
      <c r="AM210" s="78"/>
      <c r="AN210" s="80">
        <v>41420.97641203704</v>
      </c>
      <c r="AO210" s="83" t="s">
        <v>3080</v>
      </c>
      <c r="AP210" s="78" t="b">
        <v>1</v>
      </c>
      <c r="AQ210" s="78" t="b">
        <v>0</v>
      </c>
      <c r="AR210" s="78" t="b">
        <v>1</v>
      </c>
      <c r="AS210" s="78" t="s">
        <v>1948</v>
      </c>
      <c r="AT210" s="78">
        <v>10</v>
      </c>
      <c r="AU210" s="83" t="s">
        <v>3148</v>
      </c>
      <c r="AV210" s="78" t="b">
        <v>0</v>
      </c>
      <c r="AW210" s="78" t="s">
        <v>3276</v>
      </c>
      <c r="AX210" s="83" t="s">
        <v>3484</v>
      </c>
      <c r="AY210" s="78" t="s">
        <v>65</v>
      </c>
      <c r="AZ210" s="78" t="str">
        <f>REPLACE(INDEX(GroupVertices[Group],MATCH(Vertices[[#This Row],[Vertex]],GroupVertices[Vertex],0)),1,1,"")</f>
        <v>2</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355</v>
      </c>
      <c r="B211" s="65"/>
      <c r="C211" s="65" t="s">
        <v>64</v>
      </c>
      <c r="D211" s="66">
        <v>166.23052267888158</v>
      </c>
      <c r="E211" s="68"/>
      <c r="F211" s="100" t="s">
        <v>1228</v>
      </c>
      <c r="G211" s="65"/>
      <c r="H211" s="69" t="s">
        <v>355</v>
      </c>
      <c r="I211" s="70"/>
      <c r="J211" s="70"/>
      <c r="K211" s="69" t="s">
        <v>3768</v>
      </c>
      <c r="L211" s="73">
        <v>1</v>
      </c>
      <c r="M211" s="74">
        <v>2249.897216796875</v>
      </c>
      <c r="N211" s="74">
        <v>795.4763793945312</v>
      </c>
      <c r="O211" s="75"/>
      <c r="P211" s="76"/>
      <c r="Q211" s="76"/>
      <c r="R211" s="86"/>
      <c r="S211" s="48">
        <v>0</v>
      </c>
      <c r="T211" s="48">
        <v>1</v>
      </c>
      <c r="U211" s="49">
        <v>0</v>
      </c>
      <c r="V211" s="49">
        <v>0.0025</v>
      </c>
      <c r="W211" s="49">
        <v>0.012205</v>
      </c>
      <c r="X211" s="49">
        <v>0.461329</v>
      </c>
      <c r="Y211" s="49">
        <v>0</v>
      </c>
      <c r="Z211" s="49">
        <v>0</v>
      </c>
      <c r="AA211" s="71">
        <v>211</v>
      </c>
      <c r="AB211" s="71"/>
      <c r="AC211" s="72"/>
      <c r="AD211" s="78" t="s">
        <v>2225</v>
      </c>
      <c r="AE211" s="78">
        <v>121</v>
      </c>
      <c r="AF211" s="78">
        <v>4891</v>
      </c>
      <c r="AG211" s="78">
        <v>268296</v>
      </c>
      <c r="AH211" s="78">
        <v>38</v>
      </c>
      <c r="AI211" s="78"/>
      <c r="AJ211" s="78" t="s">
        <v>2495</v>
      </c>
      <c r="AK211" s="78" t="s">
        <v>2657</v>
      </c>
      <c r="AL211" s="78"/>
      <c r="AM211" s="78"/>
      <c r="AN211" s="80">
        <v>42489.631736111114</v>
      </c>
      <c r="AO211" s="78"/>
      <c r="AP211" s="78" t="b">
        <v>0</v>
      </c>
      <c r="AQ211" s="78" t="b">
        <v>0</v>
      </c>
      <c r="AR211" s="78" t="b">
        <v>0</v>
      </c>
      <c r="AS211" s="78"/>
      <c r="AT211" s="78">
        <v>3503</v>
      </c>
      <c r="AU211" s="83" t="s">
        <v>3148</v>
      </c>
      <c r="AV211" s="78" t="b">
        <v>0</v>
      </c>
      <c r="AW211" s="78" t="s">
        <v>3276</v>
      </c>
      <c r="AX211" s="83" t="s">
        <v>3485</v>
      </c>
      <c r="AY211" s="78" t="s">
        <v>66</v>
      </c>
      <c r="AZ211" s="78" t="str">
        <f>REPLACE(INDEX(GroupVertices[Group],MATCH(Vertices[[#This Row],[Vertex]],GroupVertices[Vertex],0)),1,1,"")</f>
        <v>2</v>
      </c>
      <c r="BA211" s="48"/>
      <c r="BB211" s="48"/>
      <c r="BC211" s="48"/>
      <c r="BD211" s="48"/>
      <c r="BE211" s="48" t="s">
        <v>968</v>
      </c>
      <c r="BF211" s="48" t="s">
        <v>968</v>
      </c>
      <c r="BG211" s="116" t="s">
        <v>4619</v>
      </c>
      <c r="BH211" s="116" t="s">
        <v>4619</v>
      </c>
      <c r="BI211" s="116" t="s">
        <v>4778</v>
      </c>
      <c r="BJ211" s="116" t="s">
        <v>4778</v>
      </c>
      <c r="BK211" s="116">
        <v>0</v>
      </c>
      <c r="BL211" s="120">
        <v>0</v>
      </c>
      <c r="BM211" s="116">
        <v>0</v>
      </c>
      <c r="BN211" s="120">
        <v>0</v>
      </c>
      <c r="BO211" s="116">
        <v>0</v>
      </c>
      <c r="BP211" s="120">
        <v>0</v>
      </c>
      <c r="BQ211" s="116">
        <v>17</v>
      </c>
      <c r="BR211" s="120">
        <v>100</v>
      </c>
      <c r="BS211" s="116">
        <v>17</v>
      </c>
      <c r="BT211" s="2"/>
      <c r="BU211" s="3"/>
      <c r="BV211" s="3"/>
      <c r="BW211" s="3"/>
      <c r="BX211" s="3"/>
    </row>
    <row r="212" spans="1:76" ht="15">
      <c r="A212" s="64" t="s">
        <v>356</v>
      </c>
      <c r="B212" s="65"/>
      <c r="C212" s="65" t="s">
        <v>64</v>
      </c>
      <c r="D212" s="66">
        <v>165.15580204742915</v>
      </c>
      <c r="E212" s="68"/>
      <c r="F212" s="100" t="s">
        <v>1229</v>
      </c>
      <c r="G212" s="65"/>
      <c r="H212" s="69" t="s">
        <v>356</v>
      </c>
      <c r="I212" s="70"/>
      <c r="J212" s="70"/>
      <c r="K212" s="69" t="s">
        <v>3769</v>
      </c>
      <c r="L212" s="73">
        <v>1</v>
      </c>
      <c r="M212" s="74">
        <v>1862.5313720703125</v>
      </c>
      <c r="N212" s="74">
        <v>490.7841491699219</v>
      </c>
      <c r="O212" s="75"/>
      <c r="P212" s="76"/>
      <c r="Q212" s="76"/>
      <c r="R212" s="86"/>
      <c r="S212" s="48">
        <v>1</v>
      </c>
      <c r="T212" s="48">
        <v>1</v>
      </c>
      <c r="U212" s="49">
        <v>0</v>
      </c>
      <c r="V212" s="49">
        <v>0.0025</v>
      </c>
      <c r="W212" s="49">
        <v>0.012205</v>
      </c>
      <c r="X212" s="49">
        <v>0.461329</v>
      </c>
      <c r="Y212" s="49">
        <v>0</v>
      </c>
      <c r="Z212" s="49">
        <v>1</v>
      </c>
      <c r="AA212" s="71">
        <v>212</v>
      </c>
      <c r="AB212" s="71"/>
      <c r="AC212" s="72"/>
      <c r="AD212" s="78" t="s">
        <v>2226</v>
      </c>
      <c r="AE212" s="78">
        <v>3985</v>
      </c>
      <c r="AF212" s="78">
        <v>3649</v>
      </c>
      <c r="AG212" s="78">
        <v>3602</v>
      </c>
      <c r="AH212" s="78">
        <v>7080</v>
      </c>
      <c r="AI212" s="78"/>
      <c r="AJ212" s="78" t="s">
        <v>2496</v>
      </c>
      <c r="AK212" s="78" t="s">
        <v>2662</v>
      </c>
      <c r="AL212" s="83" t="s">
        <v>2850</v>
      </c>
      <c r="AM212" s="78"/>
      <c r="AN212" s="80">
        <v>41940.073379629626</v>
      </c>
      <c r="AO212" s="83" t="s">
        <v>3081</v>
      </c>
      <c r="AP212" s="78" t="b">
        <v>0</v>
      </c>
      <c r="AQ212" s="78" t="b">
        <v>0</v>
      </c>
      <c r="AR212" s="78" t="b">
        <v>0</v>
      </c>
      <c r="AS212" s="78"/>
      <c r="AT212" s="78">
        <v>62</v>
      </c>
      <c r="AU212" s="83" t="s">
        <v>3148</v>
      </c>
      <c r="AV212" s="78" t="b">
        <v>0</v>
      </c>
      <c r="AW212" s="78" t="s">
        <v>3276</v>
      </c>
      <c r="AX212" s="83" t="s">
        <v>3486</v>
      </c>
      <c r="AY212" s="78" t="s">
        <v>66</v>
      </c>
      <c r="AZ212" s="78" t="str">
        <f>REPLACE(INDEX(GroupVertices[Group],MATCH(Vertices[[#This Row],[Vertex]],GroupVertices[Vertex],0)),1,1,"")</f>
        <v>2</v>
      </c>
      <c r="BA212" s="48"/>
      <c r="BB212" s="48"/>
      <c r="BC212" s="48"/>
      <c r="BD212" s="48"/>
      <c r="BE212" s="48"/>
      <c r="BF212" s="48"/>
      <c r="BG212" s="116" t="s">
        <v>4617</v>
      </c>
      <c r="BH212" s="116" t="s">
        <v>4617</v>
      </c>
      <c r="BI212" s="116" t="s">
        <v>4776</v>
      </c>
      <c r="BJ212" s="116" t="s">
        <v>4776</v>
      </c>
      <c r="BK212" s="116">
        <v>1</v>
      </c>
      <c r="BL212" s="120">
        <v>5.555555555555555</v>
      </c>
      <c r="BM212" s="116">
        <v>0</v>
      </c>
      <c r="BN212" s="120">
        <v>0</v>
      </c>
      <c r="BO212" s="116">
        <v>0</v>
      </c>
      <c r="BP212" s="120">
        <v>0</v>
      </c>
      <c r="BQ212" s="116">
        <v>17</v>
      </c>
      <c r="BR212" s="120">
        <v>94.44444444444444</v>
      </c>
      <c r="BS212" s="116">
        <v>18</v>
      </c>
      <c r="BT212" s="2"/>
      <c r="BU212" s="3"/>
      <c r="BV212" s="3"/>
      <c r="BW212" s="3"/>
      <c r="BX212" s="3"/>
    </row>
    <row r="213" spans="1:76" ht="15">
      <c r="A213" s="64" t="s">
        <v>357</v>
      </c>
      <c r="B213" s="65"/>
      <c r="C213" s="65" t="s">
        <v>64</v>
      </c>
      <c r="D213" s="66">
        <v>162.12633591963933</v>
      </c>
      <c r="E213" s="68"/>
      <c r="F213" s="100" t="s">
        <v>1230</v>
      </c>
      <c r="G213" s="65"/>
      <c r="H213" s="69" t="s">
        <v>357</v>
      </c>
      <c r="I213" s="70"/>
      <c r="J213" s="70"/>
      <c r="K213" s="69" t="s">
        <v>3770</v>
      </c>
      <c r="L213" s="73">
        <v>1</v>
      </c>
      <c r="M213" s="74">
        <v>1718.00537109375</v>
      </c>
      <c r="N213" s="74">
        <v>4148.71728515625</v>
      </c>
      <c r="O213" s="75"/>
      <c r="P213" s="76"/>
      <c r="Q213" s="76"/>
      <c r="R213" s="86"/>
      <c r="S213" s="48">
        <v>0</v>
      </c>
      <c r="T213" s="48">
        <v>1</v>
      </c>
      <c r="U213" s="49">
        <v>0</v>
      </c>
      <c r="V213" s="49">
        <v>0.0025</v>
      </c>
      <c r="W213" s="49">
        <v>0.012205</v>
      </c>
      <c r="X213" s="49">
        <v>0.461329</v>
      </c>
      <c r="Y213" s="49">
        <v>0</v>
      </c>
      <c r="Z213" s="49">
        <v>0</v>
      </c>
      <c r="AA213" s="71">
        <v>213</v>
      </c>
      <c r="AB213" s="71"/>
      <c r="AC213" s="72"/>
      <c r="AD213" s="78" t="s">
        <v>2227</v>
      </c>
      <c r="AE213" s="78">
        <v>296</v>
      </c>
      <c r="AF213" s="78">
        <v>148</v>
      </c>
      <c r="AG213" s="78">
        <v>97</v>
      </c>
      <c r="AH213" s="78">
        <v>296</v>
      </c>
      <c r="AI213" s="78"/>
      <c r="AJ213" s="78" t="s">
        <v>2497</v>
      </c>
      <c r="AK213" s="78" t="s">
        <v>2662</v>
      </c>
      <c r="AL213" s="78"/>
      <c r="AM213" s="78"/>
      <c r="AN213" s="80">
        <v>43239.48792824074</v>
      </c>
      <c r="AO213" s="83" t="s">
        <v>3082</v>
      </c>
      <c r="AP213" s="78" t="b">
        <v>1</v>
      </c>
      <c r="AQ213" s="78" t="b">
        <v>0</v>
      </c>
      <c r="AR213" s="78" t="b">
        <v>1</v>
      </c>
      <c r="AS213" s="78"/>
      <c r="AT213" s="78">
        <v>2</v>
      </c>
      <c r="AU213" s="78"/>
      <c r="AV213" s="78" t="b">
        <v>0</v>
      </c>
      <c r="AW213" s="78" t="s">
        <v>3276</v>
      </c>
      <c r="AX213" s="83" t="s">
        <v>3487</v>
      </c>
      <c r="AY213" s="78" t="s">
        <v>66</v>
      </c>
      <c r="AZ213" s="78" t="str">
        <f>REPLACE(INDEX(GroupVertices[Group],MATCH(Vertices[[#This Row],[Vertex]],GroupVertices[Vertex],0)),1,1,"")</f>
        <v>2</v>
      </c>
      <c r="BA213" s="48"/>
      <c r="BB213" s="48"/>
      <c r="BC213" s="48"/>
      <c r="BD213" s="48"/>
      <c r="BE213" s="48"/>
      <c r="BF213" s="48"/>
      <c r="BG213" s="116" t="s">
        <v>4617</v>
      </c>
      <c r="BH213" s="116" t="s">
        <v>4617</v>
      </c>
      <c r="BI213" s="116" t="s">
        <v>4776</v>
      </c>
      <c r="BJ213" s="116" t="s">
        <v>4776</v>
      </c>
      <c r="BK213" s="116">
        <v>1</v>
      </c>
      <c r="BL213" s="120">
        <v>5.555555555555555</v>
      </c>
      <c r="BM213" s="116">
        <v>0</v>
      </c>
      <c r="BN213" s="120">
        <v>0</v>
      </c>
      <c r="BO213" s="116">
        <v>0</v>
      </c>
      <c r="BP213" s="120">
        <v>0</v>
      </c>
      <c r="BQ213" s="116">
        <v>17</v>
      </c>
      <c r="BR213" s="120">
        <v>94.44444444444444</v>
      </c>
      <c r="BS213" s="116">
        <v>18</v>
      </c>
      <c r="BT213" s="2"/>
      <c r="BU213" s="3"/>
      <c r="BV213" s="3"/>
      <c r="BW213" s="3"/>
      <c r="BX213" s="3"/>
    </row>
    <row r="214" spans="1:76" ht="15">
      <c r="A214" s="64" t="s">
        <v>358</v>
      </c>
      <c r="B214" s="65"/>
      <c r="C214" s="65" t="s">
        <v>64</v>
      </c>
      <c r="D214" s="66">
        <v>162.56331975126855</v>
      </c>
      <c r="E214" s="68"/>
      <c r="F214" s="100" t="s">
        <v>1231</v>
      </c>
      <c r="G214" s="65"/>
      <c r="H214" s="69" t="s">
        <v>358</v>
      </c>
      <c r="I214" s="70"/>
      <c r="J214" s="70"/>
      <c r="K214" s="69" t="s">
        <v>3771</v>
      </c>
      <c r="L214" s="73">
        <v>1</v>
      </c>
      <c r="M214" s="74">
        <v>3719.575927734375</v>
      </c>
      <c r="N214" s="74">
        <v>9295.541015625</v>
      </c>
      <c r="O214" s="75"/>
      <c r="P214" s="76"/>
      <c r="Q214" s="76"/>
      <c r="R214" s="86"/>
      <c r="S214" s="48">
        <v>1</v>
      </c>
      <c r="T214" s="48">
        <v>1</v>
      </c>
      <c r="U214" s="49">
        <v>0</v>
      </c>
      <c r="V214" s="49">
        <v>0</v>
      </c>
      <c r="W214" s="49">
        <v>0</v>
      </c>
      <c r="X214" s="49">
        <v>0.999998</v>
      </c>
      <c r="Y214" s="49">
        <v>0</v>
      </c>
      <c r="Z214" s="49" t="s">
        <v>3948</v>
      </c>
      <c r="AA214" s="71">
        <v>214</v>
      </c>
      <c r="AB214" s="71"/>
      <c r="AC214" s="72"/>
      <c r="AD214" s="78" t="s">
        <v>2228</v>
      </c>
      <c r="AE214" s="78">
        <v>1091</v>
      </c>
      <c r="AF214" s="78">
        <v>653</v>
      </c>
      <c r="AG214" s="78">
        <v>1193</v>
      </c>
      <c r="AH214" s="78">
        <v>3927</v>
      </c>
      <c r="AI214" s="78"/>
      <c r="AJ214" s="78" t="s">
        <v>2498</v>
      </c>
      <c r="AK214" s="78" t="s">
        <v>2671</v>
      </c>
      <c r="AL214" s="78"/>
      <c r="AM214" s="78"/>
      <c r="AN214" s="80">
        <v>41565.84616898148</v>
      </c>
      <c r="AO214" s="83" t="s">
        <v>3083</v>
      </c>
      <c r="AP214" s="78" t="b">
        <v>0</v>
      </c>
      <c r="AQ214" s="78" t="b">
        <v>0</v>
      </c>
      <c r="AR214" s="78" t="b">
        <v>0</v>
      </c>
      <c r="AS214" s="78"/>
      <c r="AT214" s="78">
        <v>1</v>
      </c>
      <c r="AU214" s="83" t="s">
        <v>3149</v>
      </c>
      <c r="AV214" s="78" t="b">
        <v>0</v>
      </c>
      <c r="AW214" s="78" t="s">
        <v>3276</v>
      </c>
      <c r="AX214" s="83" t="s">
        <v>3488</v>
      </c>
      <c r="AY214" s="78" t="s">
        <v>66</v>
      </c>
      <c r="AZ214" s="78" t="str">
        <f>REPLACE(INDEX(GroupVertices[Group],MATCH(Vertices[[#This Row],[Vertex]],GroupVertices[Vertex],0)),1,1,"")</f>
        <v>3</v>
      </c>
      <c r="BA214" s="48" t="s">
        <v>779</v>
      </c>
      <c r="BB214" s="48" t="s">
        <v>779</v>
      </c>
      <c r="BC214" s="48" t="s">
        <v>841</v>
      </c>
      <c r="BD214" s="48" t="s">
        <v>841</v>
      </c>
      <c r="BE214" s="48" t="s">
        <v>970</v>
      </c>
      <c r="BF214" s="48" t="s">
        <v>970</v>
      </c>
      <c r="BG214" s="116" t="s">
        <v>4620</v>
      </c>
      <c r="BH214" s="116" t="s">
        <v>4620</v>
      </c>
      <c r="BI214" s="116" t="s">
        <v>4779</v>
      </c>
      <c r="BJ214" s="116" t="s">
        <v>4779</v>
      </c>
      <c r="BK214" s="116">
        <v>0</v>
      </c>
      <c r="BL214" s="120">
        <v>0</v>
      </c>
      <c r="BM214" s="116">
        <v>0</v>
      </c>
      <c r="BN214" s="120">
        <v>0</v>
      </c>
      <c r="BO214" s="116">
        <v>0</v>
      </c>
      <c r="BP214" s="120">
        <v>0</v>
      </c>
      <c r="BQ214" s="116">
        <v>19</v>
      </c>
      <c r="BR214" s="120">
        <v>100</v>
      </c>
      <c r="BS214" s="116">
        <v>19</v>
      </c>
      <c r="BT214" s="2"/>
      <c r="BU214" s="3"/>
      <c r="BV214" s="3"/>
      <c r="BW214" s="3"/>
      <c r="BX214" s="3"/>
    </row>
    <row r="215" spans="1:76" ht="15">
      <c r="A215" s="64" t="s">
        <v>359</v>
      </c>
      <c r="B215" s="65"/>
      <c r="C215" s="65" t="s">
        <v>64</v>
      </c>
      <c r="D215" s="66">
        <v>167.73703525485473</v>
      </c>
      <c r="E215" s="68"/>
      <c r="F215" s="100" t="s">
        <v>1232</v>
      </c>
      <c r="G215" s="65"/>
      <c r="H215" s="69" t="s">
        <v>359</v>
      </c>
      <c r="I215" s="70"/>
      <c r="J215" s="70"/>
      <c r="K215" s="69" t="s">
        <v>3772</v>
      </c>
      <c r="L215" s="73">
        <v>1</v>
      </c>
      <c r="M215" s="74">
        <v>2504.668701171875</v>
      </c>
      <c r="N215" s="74">
        <v>1295.7415771484375</v>
      </c>
      <c r="O215" s="75"/>
      <c r="P215" s="76"/>
      <c r="Q215" s="76"/>
      <c r="R215" s="86"/>
      <c r="S215" s="48">
        <v>1</v>
      </c>
      <c r="T215" s="48">
        <v>1</v>
      </c>
      <c r="U215" s="49">
        <v>0</v>
      </c>
      <c r="V215" s="49">
        <v>0.0025</v>
      </c>
      <c r="W215" s="49">
        <v>0.012205</v>
      </c>
      <c r="X215" s="49">
        <v>0.461329</v>
      </c>
      <c r="Y215" s="49">
        <v>0</v>
      </c>
      <c r="Z215" s="49">
        <v>1</v>
      </c>
      <c r="AA215" s="71">
        <v>215</v>
      </c>
      <c r="AB215" s="71"/>
      <c r="AC215" s="72"/>
      <c r="AD215" s="78" t="s">
        <v>2229</v>
      </c>
      <c r="AE215" s="78">
        <v>5156</v>
      </c>
      <c r="AF215" s="78">
        <v>6632</v>
      </c>
      <c r="AG215" s="78">
        <v>17659</v>
      </c>
      <c r="AH215" s="78">
        <v>14017</v>
      </c>
      <c r="AI215" s="78"/>
      <c r="AJ215" s="78" t="s">
        <v>2499</v>
      </c>
      <c r="AK215" s="78" t="s">
        <v>2680</v>
      </c>
      <c r="AL215" s="83" t="s">
        <v>2851</v>
      </c>
      <c r="AM215" s="78"/>
      <c r="AN215" s="80">
        <v>41866.28508101852</v>
      </c>
      <c r="AO215" s="83" t="s">
        <v>3084</v>
      </c>
      <c r="AP215" s="78" t="b">
        <v>1</v>
      </c>
      <c r="AQ215" s="78" t="b">
        <v>0</v>
      </c>
      <c r="AR215" s="78" t="b">
        <v>0</v>
      </c>
      <c r="AS215" s="78"/>
      <c r="AT215" s="78">
        <v>159</v>
      </c>
      <c r="AU215" s="83" t="s">
        <v>3148</v>
      </c>
      <c r="AV215" s="78" t="b">
        <v>0</v>
      </c>
      <c r="AW215" s="78" t="s">
        <v>3276</v>
      </c>
      <c r="AX215" s="83" t="s">
        <v>3489</v>
      </c>
      <c r="AY215" s="78" t="s">
        <v>66</v>
      </c>
      <c r="AZ215" s="78" t="str">
        <f>REPLACE(INDEX(GroupVertices[Group],MATCH(Vertices[[#This Row],[Vertex]],GroupVertices[Vertex],0)),1,1,"")</f>
        <v>2</v>
      </c>
      <c r="BA215" s="48"/>
      <c r="BB215" s="48"/>
      <c r="BC215" s="48"/>
      <c r="BD215" s="48"/>
      <c r="BE215" s="48"/>
      <c r="BF215" s="48"/>
      <c r="BG215" s="116" t="s">
        <v>4617</v>
      </c>
      <c r="BH215" s="116" t="s">
        <v>4617</v>
      </c>
      <c r="BI215" s="116" t="s">
        <v>4776</v>
      </c>
      <c r="BJ215" s="116" t="s">
        <v>4776</v>
      </c>
      <c r="BK215" s="116">
        <v>1</v>
      </c>
      <c r="BL215" s="120">
        <v>5.555555555555555</v>
      </c>
      <c r="BM215" s="116">
        <v>0</v>
      </c>
      <c r="BN215" s="120">
        <v>0</v>
      </c>
      <c r="BO215" s="116">
        <v>0</v>
      </c>
      <c r="BP215" s="120">
        <v>0</v>
      </c>
      <c r="BQ215" s="116">
        <v>17</v>
      </c>
      <c r="BR215" s="120">
        <v>94.44444444444444</v>
      </c>
      <c r="BS215" s="116">
        <v>18</v>
      </c>
      <c r="BT215" s="2"/>
      <c r="BU215" s="3"/>
      <c r="BV215" s="3"/>
      <c r="BW215" s="3"/>
      <c r="BX215" s="3"/>
    </row>
    <row r="216" spans="1:76" ht="15">
      <c r="A216" s="64" t="s">
        <v>360</v>
      </c>
      <c r="B216" s="65"/>
      <c r="C216" s="65" t="s">
        <v>64</v>
      </c>
      <c r="D216" s="66">
        <v>162.0692251614462</v>
      </c>
      <c r="E216" s="68"/>
      <c r="F216" s="100" t="s">
        <v>1233</v>
      </c>
      <c r="G216" s="65"/>
      <c r="H216" s="69" t="s">
        <v>360</v>
      </c>
      <c r="I216" s="70"/>
      <c r="J216" s="70"/>
      <c r="K216" s="69" t="s">
        <v>3773</v>
      </c>
      <c r="L216" s="73">
        <v>1</v>
      </c>
      <c r="M216" s="74">
        <v>970.5044555664062</v>
      </c>
      <c r="N216" s="74">
        <v>4141.9765625</v>
      </c>
      <c r="O216" s="75"/>
      <c r="P216" s="76"/>
      <c r="Q216" s="76"/>
      <c r="R216" s="86"/>
      <c r="S216" s="48">
        <v>0</v>
      </c>
      <c r="T216" s="48">
        <v>1</v>
      </c>
      <c r="U216" s="49">
        <v>0</v>
      </c>
      <c r="V216" s="49">
        <v>0.0025</v>
      </c>
      <c r="W216" s="49">
        <v>0.012205</v>
      </c>
      <c r="X216" s="49">
        <v>0.461329</v>
      </c>
      <c r="Y216" s="49">
        <v>0</v>
      </c>
      <c r="Z216" s="49">
        <v>0</v>
      </c>
      <c r="AA216" s="71">
        <v>216</v>
      </c>
      <c r="AB216" s="71"/>
      <c r="AC216" s="72"/>
      <c r="AD216" s="78" t="s">
        <v>2230</v>
      </c>
      <c r="AE216" s="78">
        <v>250</v>
      </c>
      <c r="AF216" s="78">
        <v>82</v>
      </c>
      <c r="AG216" s="78">
        <v>6842</v>
      </c>
      <c r="AH216" s="78">
        <v>6867</v>
      </c>
      <c r="AI216" s="78"/>
      <c r="AJ216" s="78"/>
      <c r="AK216" s="78"/>
      <c r="AL216" s="78"/>
      <c r="AM216" s="78"/>
      <c r="AN216" s="80">
        <v>42321.02462962963</v>
      </c>
      <c r="AO216" s="78"/>
      <c r="AP216" s="78" t="b">
        <v>1</v>
      </c>
      <c r="AQ216" s="78" t="b">
        <v>0</v>
      </c>
      <c r="AR216" s="78" t="b">
        <v>0</v>
      </c>
      <c r="AS216" s="78"/>
      <c r="AT216" s="78">
        <v>1</v>
      </c>
      <c r="AU216" s="83" t="s">
        <v>3148</v>
      </c>
      <c r="AV216" s="78" t="b">
        <v>0</v>
      </c>
      <c r="AW216" s="78" t="s">
        <v>3276</v>
      </c>
      <c r="AX216" s="83" t="s">
        <v>3490</v>
      </c>
      <c r="AY216" s="78" t="s">
        <v>66</v>
      </c>
      <c r="AZ216" s="78" t="str">
        <f>REPLACE(INDEX(GroupVertices[Group],MATCH(Vertices[[#This Row],[Vertex]],GroupVertices[Vertex],0)),1,1,"")</f>
        <v>2</v>
      </c>
      <c r="BA216" s="48"/>
      <c r="BB216" s="48"/>
      <c r="BC216" s="48"/>
      <c r="BD216" s="48"/>
      <c r="BE216" s="48"/>
      <c r="BF216" s="48"/>
      <c r="BG216" s="116" t="s">
        <v>4617</v>
      </c>
      <c r="BH216" s="116" t="s">
        <v>4617</v>
      </c>
      <c r="BI216" s="116" t="s">
        <v>4776</v>
      </c>
      <c r="BJ216" s="116" t="s">
        <v>4776</v>
      </c>
      <c r="BK216" s="116">
        <v>1</v>
      </c>
      <c r="BL216" s="120">
        <v>5.555555555555555</v>
      </c>
      <c r="BM216" s="116">
        <v>0</v>
      </c>
      <c r="BN216" s="120">
        <v>0</v>
      </c>
      <c r="BO216" s="116">
        <v>0</v>
      </c>
      <c r="BP216" s="120">
        <v>0</v>
      </c>
      <c r="BQ216" s="116">
        <v>17</v>
      </c>
      <c r="BR216" s="120">
        <v>94.44444444444444</v>
      </c>
      <c r="BS216" s="116">
        <v>18</v>
      </c>
      <c r="BT216" s="2"/>
      <c r="BU216" s="3"/>
      <c r="BV216" s="3"/>
      <c r="BW216" s="3"/>
      <c r="BX216" s="3"/>
    </row>
    <row r="217" spans="1:76" ht="15">
      <c r="A217" s="64" t="s">
        <v>361</v>
      </c>
      <c r="B217" s="65"/>
      <c r="C217" s="65" t="s">
        <v>64</v>
      </c>
      <c r="D217" s="66">
        <v>162.5728382109674</v>
      </c>
      <c r="E217" s="68"/>
      <c r="F217" s="100" t="s">
        <v>3250</v>
      </c>
      <c r="G217" s="65"/>
      <c r="H217" s="69" t="s">
        <v>361</v>
      </c>
      <c r="I217" s="70"/>
      <c r="J217" s="70"/>
      <c r="K217" s="69" t="s">
        <v>3774</v>
      </c>
      <c r="L217" s="73">
        <v>1</v>
      </c>
      <c r="M217" s="74">
        <v>3036.08349609375</v>
      </c>
      <c r="N217" s="74">
        <v>9295.541015625</v>
      </c>
      <c r="O217" s="75"/>
      <c r="P217" s="76"/>
      <c r="Q217" s="76"/>
      <c r="R217" s="86"/>
      <c r="S217" s="48">
        <v>1</v>
      </c>
      <c r="T217" s="48">
        <v>1</v>
      </c>
      <c r="U217" s="49">
        <v>0</v>
      </c>
      <c r="V217" s="49">
        <v>0</v>
      </c>
      <c r="W217" s="49">
        <v>0</v>
      </c>
      <c r="X217" s="49">
        <v>0.999998</v>
      </c>
      <c r="Y217" s="49">
        <v>0</v>
      </c>
      <c r="Z217" s="49" t="s">
        <v>3948</v>
      </c>
      <c r="AA217" s="71">
        <v>217</v>
      </c>
      <c r="AB217" s="71"/>
      <c r="AC217" s="72"/>
      <c r="AD217" s="78" t="s">
        <v>2231</v>
      </c>
      <c r="AE217" s="78">
        <v>177</v>
      </c>
      <c r="AF217" s="78">
        <v>664</v>
      </c>
      <c r="AG217" s="78">
        <v>4319</v>
      </c>
      <c r="AH217" s="78">
        <v>337</v>
      </c>
      <c r="AI217" s="78"/>
      <c r="AJ217" s="78" t="s">
        <v>2500</v>
      </c>
      <c r="AK217" s="78" t="s">
        <v>2681</v>
      </c>
      <c r="AL217" s="83" t="s">
        <v>2852</v>
      </c>
      <c r="AM217" s="78"/>
      <c r="AN217" s="80">
        <v>39646.67283564815</v>
      </c>
      <c r="AO217" s="83" t="s">
        <v>3085</v>
      </c>
      <c r="AP217" s="78" t="b">
        <v>0</v>
      </c>
      <c r="AQ217" s="78" t="b">
        <v>0</v>
      </c>
      <c r="AR217" s="78" t="b">
        <v>1</v>
      </c>
      <c r="AS217" s="78"/>
      <c r="AT217" s="78">
        <v>29</v>
      </c>
      <c r="AU217" s="83" t="s">
        <v>3150</v>
      </c>
      <c r="AV217" s="78" t="b">
        <v>0</v>
      </c>
      <c r="AW217" s="78" t="s">
        <v>3276</v>
      </c>
      <c r="AX217" s="83" t="s">
        <v>3491</v>
      </c>
      <c r="AY217" s="78" t="s">
        <v>66</v>
      </c>
      <c r="AZ217" s="78" t="str">
        <f>REPLACE(INDEX(GroupVertices[Group],MATCH(Vertices[[#This Row],[Vertex]],GroupVertices[Vertex],0)),1,1,"")</f>
        <v>3</v>
      </c>
      <c r="BA217" s="48" t="s">
        <v>780</v>
      </c>
      <c r="BB217" s="48" t="s">
        <v>780</v>
      </c>
      <c r="BC217" s="48" t="s">
        <v>865</v>
      </c>
      <c r="BD217" s="48" t="s">
        <v>865</v>
      </c>
      <c r="BE217" s="48" t="s">
        <v>4501</v>
      </c>
      <c r="BF217" s="48" t="s">
        <v>4520</v>
      </c>
      <c r="BG217" s="116" t="s">
        <v>4621</v>
      </c>
      <c r="BH217" s="116" t="s">
        <v>4674</v>
      </c>
      <c r="BI217" s="116" t="s">
        <v>4780</v>
      </c>
      <c r="BJ217" s="116" t="s">
        <v>4822</v>
      </c>
      <c r="BK217" s="116">
        <v>0</v>
      </c>
      <c r="BL217" s="120">
        <v>0</v>
      </c>
      <c r="BM217" s="116">
        <v>1</v>
      </c>
      <c r="BN217" s="120">
        <v>1.8518518518518519</v>
      </c>
      <c r="BO217" s="116">
        <v>0</v>
      </c>
      <c r="BP217" s="120">
        <v>0</v>
      </c>
      <c r="BQ217" s="116">
        <v>53</v>
      </c>
      <c r="BR217" s="120">
        <v>98.14814814814815</v>
      </c>
      <c r="BS217" s="116">
        <v>54</v>
      </c>
      <c r="BT217" s="2"/>
      <c r="BU217" s="3"/>
      <c r="BV217" s="3"/>
      <c r="BW217" s="3"/>
      <c r="BX217" s="3"/>
    </row>
    <row r="218" spans="1:76" ht="15">
      <c r="A218" s="64" t="s">
        <v>362</v>
      </c>
      <c r="B218" s="65"/>
      <c r="C218" s="65" t="s">
        <v>64</v>
      </c>
      <c r="D218" s="66">
        <v>163.22442004307985</v>
      </c>
      <c r="E218" s="68"/>
      <c r="F218" s="100" t="s">
        <v>1234</v>
      </c>
      <c r="G218" s="65"/>
      <c r="H218" s="69" t="s">
        <v>362</v>
      </c>
      <c r="I218" s="70"/>
      <c r="J218" s="70"/>
      <c r="K218" s="69" t="s">
        <v>3775</v>
      </c>
      <c r="L218" s="73">
        <v>1</v>
      </c>
      <c r="M218" s="74">
        <v>2324.656982421875</v>
      </c>
      <c r="N218" s="74">
        <v>3649.013916015625</v>
      </c>
      <c r="O218" s="75"/>
      <c r="P218" s="76"/>
      <c r="Q218" s="76"/>
      <c r="R218" s="86"/>
      <c r="S218" s="48">
        <v>1</v>
      </c>
      <c r="T218" s="48">
        <v>1</v>
      </c>
      <c r="U218" s="49">
        <v>0</v>
      </c>
      <c r="V218" s="49">
        <v>0.0025</v>
      </c>
      <c r="W218" s="49">
        <v>0.012205</v>
      </c>
      <c r="X218" s="49">
        <v>0.461329</v>
      </c>
      <c r="Y218" s="49">
        <v>0</v>
      </c>
      <c r="Z218" s="49">
        <v>1</v>
      </c>
      <c r="AA218" s="71">
        <v>218</v>
      </c>
      <c r="AB218" s="71"/>
      <c r="AC218" s="72"/>
      <c r="AD218" s="78" t="s">
        <v>2232</v>
      </c>
      <c r="AE218" s="78">
        <v>717</v>
      </c>
      <c r="AF218" s="78">
        <v>1417</v>
      </c>
      <c r="AG218" s="78">
        <v>1477</v>
      </c>
      <c r="AH218" s="78">
        <v>3545</v>
      </c>
      <c r="AI218" s="78"/>
      <c r="AJ218" s="78" t="s">
        <v>2501</v>
      </c>
      <c r="AK218" s="78"/>
      <c r="AL218" s="78"/>
      <c r="AM218" s="78"/>
      <c r="AN218" s="80">
        <v>42237.287256944444</v>
      </c>
      <c r="AO218" s="78"/>
      <c r="AP218" s="78" t="b">
        <v>1</v>
      </c>
      <c r="AQ218" s="78" t="b">
        <v>0</v>
      </c>
      <c r="AR218" s="78" t="b">
        <v>0</v>
      </c>
      <c r="AS218" s="78"/>
      <c r="AT218" s="78">
        <v>38</v>
      </c>
      <c r="AU218" s="83" t="s">
        <v>3148</v>
      </c>
      <c r="AV218" s="78" t="b">
        <v>0</v>
      </c>
      <c r="AW218" s="78" t="s">
        <v>3276</v>
      </c>
      <c r="AX218" s="83" t="s">
        <v>3492</v>
      </c>
      <c r="AY218" s="78" t="s">
        <v>66</v>
      </c>
      <c r="AZ218" s="78" t="str">
        <f>REPLACE(INDEX(GroupVertices[Group],MATCH(Vertices[[#This Row],[Vertex]],GroupVertices[Vertex],0)),1,1,"")</f>
        <v>2</v>
      </c>
      <c r="BA218" s="48"/>
      <c r="BB218" s="48"/>
      <c r="BC218" s="48"/>
      <c r="BD218" s="48"/>
      <c r="BE218" s="48"/>
      <c r="BF218" s="48"/>
      <c r="BG218" s="116" t="s">
        <v>4617</v>
      </c>
      <c r="BH218" s="116" t="s">
        <v>4617</v>
      </c>
      <c r="BI218" s="116" t="s">
        <v>4776</v>
      </c>
      <c r="BJ218" s="116" t="s">
        <v>4776</v>
      </c>
      <c r="BK218" s="116">
        <v>1</v>
      </c>
      <c r="BL218" s="120">
        <v>5.555555555555555</v>
      </c>
      <c r="BM218" s="116">
        <v>0</v>
      </c>
      <c r="BN218" s="120">
        <v>0</v>
      </c>
      <c r="BO218" s="116">
        <v>0</v>
      </c>
      <c r="BP218" s="120">
        <v>0</v>
      </c>
      <c r="BQ218" s="116">
        <v>17</v>
      </c>
      <c r="BR218" s="120">
        <v>94.44444444444444</v>
      </c>
      <c r="BS218" s="116">
        <v>18</v>
      </c>
      <c r="BT218" s="2"/>
      <c r="BU218" s="3"/>
      <c r="BV218" s="3"/>
      <c r="BW218" s="3"/>
      <c r="BX218" s="3"/>
    </row>
    <row r="219" spans="1:76" ht="15">
      <c r="A219" s="64" t="s">
        <v>363</v>
      </c>
      <c r="B219" s="65"/>
      <c r="C219" s="65" t="s">
        <v>64</v>
      </c>
      <c r="D219" s="66">
        <v>163.1413498493444</v>
      </c>
      <c r="E219" s="68"/>
      <c r="F219" s="100" t="s">
        <v>1235</v>
      </c>
      <c r="G219" s="65"/>
      <c r="H219" s="69" t="s">
        <v>363</v>
      </c>
      <c r="I219" s="70"/>
      <c r="J219" s="70"/>
      <c r="K219" s="69" t="s">
        <v>3776</v>
      </c>
      <c r="L219" s="73">
        <v>1</v>
      </c>
      <c r="M219" s="74">
        <v>3377.830078125</v>
      </c>
      <c r="N219" s="74">
        <v>9295.541015625</v>
      </c>
      <c r="O219" s="75"/>
      <c r="P219" s="76"/>
      <c r="Q219" s="76"/>
      <c r="R219" s="86"/>
      <c r="S219" s="48">
        <v>1</v>
      </c>
      <c r="T219" s="48">
        <v>1</v>
      </c>
      <c r="U219" s="49">
        <v>0</v>
      </c>
      <c r="V219" s="49">
        <v>0</v>
      </c>
      <c r="W219" s="49">
        <v>0</v>
      </c>
      <c r="X219" s="49">
        <v>0.999998</v>
      </c>
      <c r="Y219" s="49">
        <v>0</v>
      </c>
      <c r="Z219" s="49" t="s">
        <v>3948</v>
      </c>
      <c r="AA219" s="71">
        <v>219</v>
      </c>
      <c r="AB219" s="71"/>
      <c r="AC219" s="72"/>
      <c r="AD219" s="78" t="s">
        <v>2233</v>
      </c>
      <c r="AE219" s="78">
        <v>872</v>
      </c>
      <c r="AF219" s="78">
        <v>1321</v>
      </c>
      <c r="AG219" s="78">
        <v>2182</v>
      </c>
      <c r="AH219" s="78">
        <v>798</v>
      </c>
      <c r="AI219" s="78"/>
      <c r="AJ219" s="78" t="s">
        <v>2502</v>
      </c>
      <c r="AK219" s="78" t="s">
        <v>2605</v>
      </c>
      <c r="AL219" s="78"/>
      <c r="AM219" s="78"/>
      <c r="AN219" s="80">
        <v>40592.955729166664</v>
      </c>
      <c r="AO219" s="83" t="s">
        <v>3086</v>
      </c>
      <c r="AP219" s="78" t="b">
        <v>1</v>
      </c>
      <c r="AQ219" s="78" t="b">
        <v>0</v>
      </c>
      <c r="AR219" s="78" t="b">
        <v>1</v>
      </c>
      <c r="AS219" s="78"/>
      <c r="AT219" s="78">
        <v>26</v>
      </c>
      <c r="AU219" s="83" t="s">
        <v>3148</v>
      </c>
      <c r="AV219" s="78" t="b">
        <v>0</v>
      </c>
      <c r="AW219" s="78" t="s">
        <v>3276</v>
      </c>
      <c r="AX219" s="83" t="s">
        <v>3493</v>
      </c>
      <c r="AY219" s="78" t="s">
        <v>66</v>
      </c>
      <c r="AZ219" s="78" t="str">
        <f>REPLACE(INDEX(GroupVertices[Group],MATCH(Vertices[[#This Row],[Vertex]],GroupVertices[Vertex],0)),1,1,"")</f>
        <v>3</v>
      </c>
      <c r="BA219" s="48" t="s">
        <v>781</v>
      </c>
      <c r="BB219" s="48" t="s">
        <v>781</v>
      </c>
      <c r="BC219" s="48" t="s">
        <v>841</v>
      </c>
      <c r="BD219" s="48" t="s">
        <v>841</v>
      </c>
      <c r="BE219" s="48" t="s">
        <v>973</v>
      </c>
      <c r="BF219" s="48" t="s">
        <v>973</v>
      </c>
      <c r="BG219" s="116" t="s">
        <v>4622</v>
      </c>
      <c r="BH219" s="116" t="s">
        <v>4622</v>
      </c>
      <c r="BI219" s="116" t="s">
        <v>4781</v>
      </c>
      <c r="BJ219" s="116" t="s">
        <v>4781</v>
      </c>
      <c r="BK219" s="116">
        <v>2</v>
      </c>
      <c r="BL219" s="120">
        <v>7.407407407407407</v>
      </c>
      <c r="BM219" s="116">
        <v>4</v>
      </c>
      <c r="BN219" s="120">
        <v>14.814814814814815</v>
      </c>
      <c r="BO219" s="116">
        <v>0</v>
      </c>
      <c r="BP219" s="120">
        <v>0</v>
      </c>
      <c r="BQ219" s="116">
        <v>21</v>
      </c>
      <c r="BR219" s="120">
        <v>77.77777777777777</v>
      </c>
      <c r="BS219" s="116">
        <v>27</v>
      </c>
      <c r="BT219" s="2"/>
      <c r="BU219" s="3"/>
      <c r="BV219" s="3"/>
      <c r="BW219" s="3"/>
      <c r="BX219" s="3"/>
    </row>
    <row r="220" spans="1:76" ht="15">
      <c r="A220" s="64" t="s">
        <v>364</v>
      </c>
      <c r="B220" s="65"/>
      <c r="C220" s="65" t="s">
        <v>64</v>
      </c>
      <c r="D220" s="66">
        <v>162.02163286295195</v>
      </c>
      <c r="E220" s="68"/>
      <c r="F220" s="100" t="s">
        <v>1236</v>
      </c>
      <c r="G220" s="65"/>
      <c r="H220" s="69" t="s">
        <v>364</v>
      </c>
      <c r="I220" s="70"/>
      <c r="J220" s="70"/>
      <c r="K220" s="69" t="s">
        <v>3777</v>
      </c>
      <c r="L220" s="73">
        <v>1</v>
      </c>
      <c r="M220" s="74">
        <v>661.7548217773438</v>
      </c>
      <c r="N220" s="74">
        <v>3810.838623046875</v>
      </c>
      <c r="O220" s="75"/>
      <c r="P220" s="76"/>
      <c r="Q220" s="76"/>
      <c r="R220" s="86"/>
      <c r="S220" s="48">
        <v>0</v>
      </c>
      <c r="T220" s="48">
        <v>2</v>
      </c>
      <c r="U220" s="49">
        <v>0</v>
      </c>
      <c r="V220" s="49">
        <v>0.002817</v>
      </c>
      <c r="W220" s="49">
        <v>0.018041</v>
      </c>
      <c r="X220" s="49">
        <v>0.717844</v>
      </c>
      <c r="Y220" s="49">
        <v>1</v>
      </c>
      <c r="Z220" s="49">
        <v>0</v>
      </c>
      <c r="AA220" s="71">
        <v>220</v>
      </c>
      <c r="AB220" s="71"/>
      <c r="AC220" s="72"/>
      <c r="AD220" s="78" t="s">
        <v>2234</v>
      </c>
      <c r="AE220" s="78">
        <v>110</v>
      </c>
      <c r="AF220" s="78">
        <v>27</v>
      </c>
      <c r="AG220" s="78">
        <v>183</v>
      </c>
      <c r="AH220" s="78">
        <v>56</v>
      </c>
      <c r="AI220" s="78"/>
      <c r="AJ220" s="78"/>
      <c r="AK220" s="78"/>
      <c r="AL220" s="78"/>
      <c r="AM220" s="78"/>
      <c r="AN220" s="80">
        <v>42003.934953703705</v>
      </c>
      <c r="AO220" s="78"/>
      <c r="AP220" s="78" t="b">
        <v>1</v>
      </c>
      <c r="AQ220" s="78" t="b">
        <v>0</v>
      </c>
      <c r="AR220" s="78" t="b">
        <v>0</v>
      </c>
      <c r="AS220" s="78"/>
      <c r="AT220" s="78">
        <v>0</v>
      </c>
      <c r="AU220" s="83" t="s">
        <v>3148</v>
      </c>
      <c r="AV220" s="78" t="b">
        <v>0</v>
      </c>
      <c r="AW220" s="78" t="s">
        <v>3276</v>
      </c>
      <c r="AX220" s="83" t="s">
        <v>3494</v>
      </c>
      <c r="AY220" s="78" t="s">
        <v>66</v>
      </c>
      <c r="AZ220" s="78" t="str">
        <f>REPLACE(INDEX(GroupVertices[Group],MATCH(Vertices[[#This Row],[Vertex]],GroupVertices[Vertex],0)),1,1,"")</f>
        <v>2</v>
      </c>
      <c r="BA220" s="48"/>
      <c r="BB220" s="48"/>
      <c r="BC220" s="48"/>
      <c r="BD220" s="48"/>
      <c r="BE220" s="48" t="s">
        <v>974</v>
      </c>
      <c r="BF220" s="48" t="s">
        <v>974</v>
      </c>
      <c r="BG220" s="116" t="s">
        <v>4623</v>
      </c>
      <c r="BH220" s="116" t="s">
        <v>4623</v>
      </c>
      <c r="BI220" s="116" t="s">
        <v>4782</v>
      </c>
      <c r="BJ220" s="116" t="s">
        <v>4782</v>
      </c>
      <c r="BK220" s="116">
        <v>0</v>
      </c>
      <c r="BL220" s="120">
        <v>0</v>
      </c>
      <c r="BM220" s="116">
        <v>0</v>
      </c>
      <c r="BN220" s="120">
        <v>0</v>
      </c>
      <c r="BO220" s="116">
        <v>0</v>
      </c>
      <c r="BP220" s="120">
        <v>0</v>
      </c>
      <c r="BQ220" s="116">
        <v>16</v>
      </c>
      <c r="BR220" s="120">
        <v>100</v>
      </c>
      <c r="BS220" s="116">
        <v>16</v>
      </c>
      <c r="BT220" s="2"/>
      <c r="BU220" s="3"/>
      <c r="BV220" s="3"/>
      <c r="BW220" s="3"/>
      <c r="BX220" s="3"/>
    </row>
    <row r="221" spans="1:76" ht="15">
      <c r="A221" s="64" t="s">
        <v>365</v>
      </c>
      <c r="B221" s="65"/>
      <c r="C221" s="65" t="s">
        <v>64</v>
      </c>
      <c r="D221" s="66">
        <v>167.25418975376743</v>
      </c>
      <c r="E221" s="68"/>
      <c r="F221" s="100" t="s">
        <v>3251</v>
      </c>
      <c r="G221" s="65"/>
      <c r="H221" s="69" t="s">
        <v>365</v>
      </c>
      <c r="I221" s="70"/>
      <c r="J221" s="70"/>
      <c r="K221" s="69" t="s">
        <v>3778</v>
      </c>
      <c r="L221" s="73">
        <v>1</v>
      </c>
      <c r="M221" s="74">
        <v>8196.0615234375</v>
      </c>
      <c r="N221" s="74">
        <v>1796.879150390625</v>
      </c>
      <c r="O221" s="75"/>
      <c r="P221" s="76"/>
      <c r="Q221" s="76"/>
      <c r="R221" s="86"/>
      <c r="S221" s="48">
        <v>2</v>
      </c>
      <c r="T221" s="48">
        <v>1</v>
      </c>
      <c r="U221" s="49">
        <v>0</v>
      </c>
      <c r="V221" s="49">
        <v>1</v>
      </c>
      <c r="W221" s="49">
        <v>0</v>
      </c>
      <c r="X221" s="49">
        <v>1.298243</v>
      </c>
      <c r="Y221" s="49">
        <v>0</v>
      </c>
      <c r="Z221" s="49">
        <v>0</v>
      </c>
      <c r="AA221" s="71">
        <v>221</v>
      </c>
      <c r="AB221" s="71"/>
      <c r="AC221" s="72"/>
      <c r="AD221" s="78" t="s">
        <v>2235</v>
      </c>
      <c r="AE221" s="78">
        <v>521</v>
      </c>
      <c r="AF221" s="78">
        <v>6074</v>
      </c>
      <c r="AG221" s="78">
        <v>4822</v>
      </c>
      <c r="AH221" s="78">
        <v>1188</v>
      </c>
      <c r="AI221" s="78"/>
      <c r="AJ221" s="78" t="s">
        <v>2503</v>
      </c>
      <c r="AK221" s="78" t="s">
        <v>2682</v>
      </c>
      <c r="AL221" s="83" t="s">
        <v>2853</v>
      </c>
      <c r="AM221" s="78"/>
      <c r="AN221" s="80">
        <v>39707.57571759259</v>
      </c>
      <c r="AO221" s="83" t="s">
        <v>3087</v>
      </c>
      <c r="AP221" s="78" t="b">
        <v>0</v>
      </c>
      <c r="AQ221" s="78" t="b">
        <v>0</v>
      </c>
      <c r="AR221" s="78" t="b">
        <v>1</v>
      </c>
      <c r="AS221" s="78"/>
      <c r="AT221" s="78">
        <v>22</v>
      </c>
      <c r="AU221" s="83" t="s">
        <v>3148</v>
      </c>
      <c r="AV221" s="78" t="b">
        <v>0</v>
      </c>
      <c r="AW221" s="78" t="s">
        <v>3276</v>
      </c>
      <c r="AX221" s="83" t="s">
        <v>3495</v>
      </c>
      <c r="AY221" s="78" t="s">
        <v>66</v>
      </c>
      <c r="AZ221" s="78" t="str">
        <f>REPLACE(INDEX(GroupVertices[Group],MATCH(Vertices[[#This Row],[Vertex]],GroupVertices[Vertex],0)),1,1,"")</f>
        <v>36</v>
      </c>
      <c r="BA221" s="48"/>
      <c r="BB221" s="48"/>
      <c r="BC221" s="48"/>
      <c r="BD221" s="48"/>
      <c r="BE221" s="48" t="s">
        <v>975</v>
      </c>
      <c r="BF221" s="48" t="s">
        <v>975</v>
      </c>
      <c r="BG221" s="116" t="s">
        <v>4624</v>
      </c>
      <c r="BH221" s="116" t="s">
        <v>4624</v>
      </c>
      <c r="BI221" s="116" t="s">
        <v>4783</v>
      </c>
      <c r="BJ221" s="116" t="s">
        <v>4783</v>
      </c>
      <c r="BK221" s="116">
        <v>0</v>
      </c>
      <c r="BL221" s="120">
        <v>0</v>
      </c>
      <c r="BM221" s="116">
        <v>2</v>
      </c>
      <c r="BN221" s="120">
        <v>7.407407407407407</v>
      </c>
      <c r="BO221" s="116">
        <v>0</v>
      </c>
      <c r="BP221" s="120">
        <v>0</v>
      </c>
      <c r="BQ221" s="116">
        <v>25</v>
      </c>
      <c r="BR221" s="120">
        <v>92.5925925925926</v>
      </c>
      <c r="BS221" s="116">
        <v>27</v>
      </c>
      <c r="BT221" s="2"/>
      <c r="BU221" s="3"/>
      <c r="BV221" s="3"/>
      <c r="BW221" s="3"/>
      <c r="BX221" s="3"/>
    </row>
    <row r="222" spans="1:76" ht="15">
      <c r="A222" s="64" t="s">
        <v>366</v>
      </c>
      <c r="B222" s="65"/>
      <c r="C222" s="65" t="s">
        <v>64</v>
      </c>
      <c r="D222" s="66">
        <v>162.4291960009665</v>
      </c>
      <c r="E222" s="68"/>
      <c r="F222" s="100" t="s">
        <v>1237</v>
      </c>
      <c r="G222" s="65"/>
      <c r="H222" s="69" t="s">
        <v>366</v>
      </c>
      <c r="I222" s="70"/>
      <c r="J222" s="70"/>
      <c r="K222" s="69" t="s">
        <v>3779</v>
      </c>
      <c r="L222" s="73">
        <v>1</v>
      </c>
      <c r="M222" s="74">
        <v>8196.0615234375</v>
      </c>
      <c r="N222" s="74">
        <v>1485.1456298828125</v>
      </c>
      <c r="O222" s="75"/>
      <c r="P222" s="76"/>
      <c r="Q222" s="76"/>
      <c r="R222" s="86"/>
      <c r="S222" s="48">
        <v>0</v>
      </c>
      <c r="T222" s="48">
        <v>1</v>
      </c>
      <c r="U222" s="49">
        <v>0</v>
      </c>
      <c r="V222" s="49">
        <v>1</v>
      </c>
      <c r="W222" s="49">
        <v>0</v>
      </c>
      <c r="X222" s="49">
        <v>0.701753</v>
      </c>
      <c r="Y222" s="49">
        <v>0</v>
      </c>
      <c r="Z222" s="49">
        <v>0</v>
      </c>
      <c r="AA222" s="71">
        <v>222</v>
      </c>
      <c r="AB222" s="71"/>
      <c r="AC222" s="72"/>
      <c r="AD222" s="78" t="s">
        <v>2236</v>
      </c>
      <c r="AE222" s="78">
        <v>5001</v>
      </c>
      <c r="AF222" s="78">
        <v>498</v>
      </c>
      <c r="AG222" s="78">
        <v>44255</v>
      </c>
      <c r="AH222" s="78">
        <v>23483</v>
      </c>
      <c r="AI222" s="78"/>
      <c r="AJ222" s="78" t="s">
        <v>2504</v>
      </c>
      <c r="AK222" s="78" t="s">
        <v>2683</v>
      </c>
      <c r="AL222" s="78"/>
      <c r="AM222" s="78"/>
      <c r="AN222" s="80">
        <v>41071.70949074074</v>
      </c>
      <c r="AO222" s="78"/>
      <c r="AP222" s="78" t="b">
        <v>1</v>
      </c>
      <c r="AQ222" s="78" t="b">
        <v>0</v>
      </c>
      <c r="AR222" s="78" t="b">
        <v>1</v>
      </c>
      <c r="AS222" s="78"/>
      <c r="AT222" s="78">
        <v>59</v>
      </c>
      <c r="AU222" s="83" t="s">
        <v>3148</v>
      </c>
      <c r="AV222" s="78" t="b">
        <v>0</v>
      </c>
      <c r="AW222" s="78" t="s">
        <v>3276</v>
      </c>
      <c r="AX222" s="83" t="s">
        <v>3496</v>
      </c>
      <c r="AY222" s="78" t="s">
        <v>66</v>
      </c>
      <c r="AZ222" s="78" t="str">
        <f>REPLACE(INDEX(GroupVertices[Group],MATCH(Vertices[[#This Row],[Vertex]],GroupVertices[Vertex],0)),1,1,"")</f>
        <v>36</v>
      </c>
      <c r="BA222" s="48"/>
      <c r="BB222" s="48"/>
      <c r="BC222" s="48"/>
      <c r="BD222" s="48"/>
      <c r="BE222" s="48"/>
      <c r="BF222" s="48"/>
      <c r="BG222" s="116" t="s">
        <v>4625</v>
      </c>
      <c r="BH222" s="116" t="s">
        <v>4625</v>
      </c>
      <c r="BI222" s="116" t="s">
        <v>4784</v>
      </c>
      <c r="BJ222" s="116" t="s">
        <v>4784</v>
      </c>
      <c r="BK222" s="116">
        <v>0</v>
      </c>
      <c r="BL222" s="120">
        <v>0</v>
      </c>
      <c r="BM222" s="116">
        <v>2</v>
      </c>
      <c r="BN222" s="120">
        <v>10.526315789473685</v>
      </c>
      <c r="BO222" s="116">
        <v>0</v>
      </c>
      <c r="BP222" s="120">
        <v>0</v>
      </c>
      <c r="BQ222" s="116">
        <v>17</v>
      </c>
      <c r="BR222" s="120">
        <v>89.47368421052632</v>
      </c>
      <c r="BS222" s="116">
        <v>19</v>
      </c>
      <c r="BT222" s="2"/>
      <c r="BU222" s="3"/>
      <c r="BV222" s="3"/>
      <c r="BW222" s="3"/>
      <c r="BX222" s="3"/>
    </row>
    <row r="223" spans="1:76" ht="15">
      <c r="A223" s="64" t="s">
        <v>367</v>
      </c>
      <c r="B223" s="65"/>
      <c r="C223" s="65" t="s">
        <v>64</v>
      </c>
      <c r="D223" s="66">
        <v>162.6039895336182</v>
      </c>
      <c r="E223" s="68"/>
      <c r="F223" s="100" t="s">
        <v>1238</v>
      </c>
      <c r="G223" s="65"/>
      <c r="H223" s="69" t="s">
        <v>367</v>
      </c>
      <c r="I223" s="70"/>
      <c r="J223" s="70"/>
      <c r="K223" s="69" t="s">
        <v>3780</v>
      </c>
      <c r="L223" s="73">
        <v>1</v>
      </c>
      <c r="M223" s="74">
        <v>8196.0615234375</v>
      </c>
      <c r="N223" s="74">
        <v>2464.45947265625</v>
      </c>
      <c r="O223" s="75"/>
      <c r="P223" s="76"/>
      <c r="Q223" s="76"/>
      <c r="R223" s="86"/>
      <c r="S223" s="48">
        <v>0</v>
      </c>
      <c r="T223" s="48">
        <v>1</v>
      </c>
      <c r="U223" s="49">
        <v>0</v>
      </c>
      <c r="V223" s="49">
        <v>1</v>
      </c>
      <c r="W223" s="49">
        <v>0</v>
      </c>
      <c r="X223" s="49">
        <v>0.999998</v>
      </c>
      <c r="Y223" s="49">
        <v>0</v>
      </c>
      <c r="Z223" s="49">
        <v>0</v>
      </c>
      <c r="AA223" s="71">
        <v>223</v>
      </c>
      <c r="AB223" s="71"/>
      <c r="AC223" s="72"/>
      <c r="AD223" s="78" t="s">
        <v>2237</v>
      </c>
      <c r="AE223" s="78">
        <v>926</v>
      </c>
      <c r="AF223" s="78">
        <v>700</v>
      </c>
      <c r="AG223" s="78">
        <v>6330</v>
      </c>
      <c r="AH223" s="78">
        <v>191</v>
      </c>
      <c r="AI223" s="78"/>
      <c r="AJ223" s="78" t="s">
        <v>2505</v>
      </c>
      <c r="AK223" s="78" t="s">
        <v>2684</v>
      </c>
      <c r="AL223" s="83" t="s">
        <v>2854</v>
      </c>
      <c r="AM223" s="78"/>
      <c r="AN223" s="80">
        <v>39787.97752314815</v>
      </c>
      <c r="AO223" s="83" t="s">
        <v>3088</v>
      </c>
      <c r="AP223" s="78" t="b">
        <v>0</v>
      </c>
      <c r="AQ223" s="78" t="b">
        <v>0</v>
      </c>
      <c r="AR223" s="78" t="b">
        <v>1</v>
      </c>
      <c r="AS223" s="78"/>
      <c r="AT223" s="78">
        <v>36</v>
      </c>
      <c r="AU223" s="83" t="s">
        <v>3153</v>
      </c>
      <c r="AV223" s="78" t="b">
        <v>0</v>
      </c>
      <c r="AW223" s="78" t="s">
        <v>3276</v>
      </c>
      <c r="AX223" s="83" t="s">
        <v>3497</v>
      </c>
      <c r="AY223" s="78" t="s">
        <v>66</v>
      </c>
      <c r="AZ223" s="78" t="str">
        <f>REPLACE(INDEX(GroupVertices[Group],MATCH(Vertices[[#This Row],[Vertex]],GroupVertices[Vertex],0)),1,1,"")</f>
        <v>35</v>
      </c>
      <c r="BA223" s="48" t="s">
        <v>782</v>
      </c>
      <c r="BB223" s="48" t="s">
        <v>782</v>
      </c>
      <c r="BC223" s="48" t="s">
        <v>836</v>
      </c>
      <c r="BD223" s="48" t="s">
        <v>836</v>
      </c>
      <c r="BE223" s="48" t="s">
        <v>976</v>
      </c>
      <c r="BF223" s="48" t="s">
        <v>976</v>
      </c>
      <c r="BG223" s="116" t="s">
        <v>4626</v>
      </c>
      <c r="BH223" s="116" t="s">
        <v>4626</v>
      </c>
      <c r="BI223" s="116" t="s">
        <v>4785</v>
      </c>
      <c r="BJ223" s="116" t="s">
        <v>4785</v>
      </c>
      <c r="BK223" s="116">
        <v>1</v>
      </c>
      <c r="BL223" s="120">
        <v>4.3478260869565215</v>
      </c>
      <c r="BM223" s="116">
        <v>1</v>
      </c>
      <c r="BN223" s="120">
        <v>4.3478260869565215</v>
      </c>
      <c r="BO223" s="116">
        <v>0</v>
      </c>
      <c r="BP223" s="120">
        <v>0</v>
      </c>
      <c r="BQ223" s="116">
        <v>21</v>
      </c>
      <c r="BR223" s="120">
        <v>91.30434782608695</v>
      </c>
      <c r="BS223" s="116">
        <v>23</v>
      </c>
      <c r="BT223" s="2"/>
      <c r="BU223" s="3"/>
      <c r="BV223" s="3"/>
      <c r="BW223" s="3"/>
      <c r="BX223" s="3"/>
    </row>
    <row r="224" spans="1:76" ht="15">
      <c r="A224" s="64" t="s">
        <v>476</v>
      </c>
      <c r="B224" s="65"/>
      <c r="C224" s="65" t="s">
        <v>64</v>
      </c>
      <c r="D224" s="66">
        <v>165.19906777333304</v>
      </c>
      <c r="E224" s="68"/>
      <c r="F224" s="100" t="s">
        <v>3252</v>
      </c>
      <c r="G224" s="65"/>
      <c r="H224" s="69" t="s">
        <v>476</v>
      </c>
      <c r="I224" s="70"/>
      <c r="J224" s="70"/>
      <c r="K224" s="69" t="s">
        <v>3781</v>
      </c>
      <c r="L224" s="73">
        <v>1</v>
      </c>
      <c r="M224" s="74">
        <v>8196.0615234375</v>
      </c>
      <c r="N224" s="74">
        <v>2782.07470703125</v>
      </c>
      <c r="O224" s="75"/>
      <c r="P224" s="76"/>
      <c r="Q224" s="76"/>
      <c r="R224" s="86"/>
      <c r="S224" s="48">
        <v>1</v>
      </c>
      <c r="T224" s="48">
        <v>0</v>
      </c>
      <c r="U224" s="49">
        <v>0</v>
      </c>
      <c r="V224" s="49">
        <v>1</v>
      </c>
      <c r="W224" s="49">
        <v>0</v>
      </c>
      <c r="X224" s="49">
        <v>0.999998</v>
      </c>
      <c r="Y224" s="49">
        <v>0</v>
      </c>
      <c r="Z224" s="49">
        <v>0</v>
      </c>
      <c r="AA224" s="71">
        <v>224</v>
      </c>
      <c r="AB224" s="71"/>
      <c r="AC224" s="72"/>
      <c r="AD224" s="78" t="s">
        <v>2238</v>
      </c>
      <c r="AE224" s="78">
        <v>146</v>
      </c>
      <c r="AF224" s="78">
        <v>3699</v>
      </c>
      <c r="AG224" s="78">
        <v>5292</v>
      </c>
      <c r="AH224" s="78">
        <v>1040</v>
      </c>
      <c r="AI224" s="78">
        <v>-28800</v>
      </c>
      <c r="AJ224" s="78" t="s">
        <v>2506</v>
      </c>
      <c r="AK224" s="78"/>
      <c r="AL224" s="83" t="s">
        <v>2855</v>
      </c>
      <c r="AM224" s="78" t="s">
        <v>2903</v>
      </c>
      <c r="AN224" s="80">
        <v>40723.68472222222</v>
      </c>
      <c r="AO224" s="83" t="s">
        <v>3089</v>
      </c>
      <c r="AP224" s="78" t="b">
        <v>0</v>
      </c>
      <c r="AQ224" s="78" t="b">
        <v>0</v>
      </c>
      <c r="AR224" s="78" t="b">
        <v>0</v>
      </c>
      <c r="AS224" s="78" t="s">
        <v>1948</v>
      </c>
      <c r="AT224" s="78">
        <v>123</v>
      </c>
      <c r="AU224" s="83" t="s">
        <v>3163</v>
      </c>
      <c r="AV224" s="78" t="b">
        <v>0</v>
      </c>
      <c r="AW224" s="78" t="s">
        <v>3276</v>
      </c>
      <c r="AX224" s="83" t="s">
        <v>3498</v>
      </c>
      <c r="AY224" s="78" t="s">
        <v>65</v>
      </c>
      <c r="AZ224" s="78" t="str">
        <f>REPLACE(INDEX(GroupVertices[Group],MATCH(Vertices[[#This Row],[Vertex]],GroupVertices[Vertex],0)),1,1,"")</f>
        <v>35</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369</v>
      </c>
      <c r="B225" s="65"/>
      <c r="C225" s="65" t="s">
        <v>64</v>
      </c>
      <c r="D225" s="66">
        <v>169.83369233215686</v>
      </c>
      <c r="E225" s="68"/>
      <c r="F225" s="100" t="s">
        <v>1239</v>
      </c>
      <c r="G225" s="65"/>
      <c r="H225" s="69" t="s">
        <v>369</v>
      </c>
      <c r="I225" s="70"/>
      <c r="J225" s="70"/>
      <c r="K225" s="69" t="s">
        <v>3782</v>
      </c>
      <c r="L225" s="73">
        <v>1</v>
      </c>
      <c r="M225" s="74">
        <v>7806.236328125</v>
      </c>
      <c r="N225" s="74">
        <v>4834.810546875</v>
      </c>
      <c r="O225" s="75"/>
      <c r="P225" s="76"/>
      <c r="Q225" s="76"/>
      <c r="R225" s="86"/>
      <c r="S225" s="48">
        <v>0</v>
      </c>
      <c r="T225" s="48">
        <v>1</v>
      </c>
      <c r="U225" s="49">
        <v>0</v>
      </c>
      <c r="V225" s="49">
        <v>0.333333</v>
      </c>
      <c r="W225" s="49">
        <v>0</v>
      </c>
      <c r="X225" s="49">
        <v>0.638297</v>
      </c>
      <c r="Y225" s="49">
        <v>0</v>
      </c>
      <c r="Z225" s="49">
        <v>0</v>
      </c>
      <c r="AA225" s="71">
        <v>225</v>
      </c>
      <c r="AB225" s="71"/>
      <c r="AC225" s="72"/>
      <c r="AD225" s="78" t="s">
        <v>2239</v>
      </c>
      <c r="AE225" s="78">
        <v>9349</v>
      </c>
      <c r="AF225" s="78">
        <v>9055</v>
      </c>
      <c r="AG225" s="78">
        <v>331482</v>
      </c>
      <c r="AH225" s="78">
        <v>254826</v>
      </c>
      <c r="AI225" s="78"/>
      <c r="AJ225" s="78" t="s">
        <v>2507</v>
      </c>
      <c r="AK225" s="78"/>
      <c r="AL225" s="78"/>
      <c r="AM225" s="78"/>
      <c r="AN225" s="80">
        <v>42612.849340277775</v>
      </c>
      <c r="AO225" s="83" t="s">
        <v>3090</v>
      </c>
      <c r="AP225" s="78" t="b">
        <v>0</v>
      </c>
      <c r="AQ225" s="78" t="b">
        <v>0</v>
      </c>
      <c r="AR225" s="78" t="b">
        <v>1</v>
      </c>
      <c r="AS225" s="78"/>
      <c r="AT225" s="78">
        <v>168</v>
      </c>
      <c r="AU225" s="83" t="s">
        <v>3148</v>
      </c>
      <c r="AV225" s="78" t="b">
        <v>0</v>
      </c>
      <c r="AW225" s="78" t="s">
        <v>3276</v>
      </c>
      <c r="AX225" s="83" t="s">
        <v>3499</v>
      </c>
      <c r="AY225" s="78" t="s">
        <v>66</v>
      </c>
      <c r="AZ225" s="78" t="str">
        <f>REPLACE(INDEX(GroupVertices[Group],MATCH(Vertices[[#This Row],[Vertex]],GroupVertices[Vertex],0)),1,1,"")</f>
        <v>25</v>
      </c>
      <c r="BA225" s="48"/>
      <c r="BB225" s="48"/>
      <c r="BC225" s="48"/>
      <c r="BD225" s="48"/>
      <c r="BE225" s="48"/>
      <c r="BF225" s="48"/>
      <c r="BG225" s="116" t="s">
        <v>4609</v>
      </c>
      <c r="BH225" s="116" t="s">
        <v>4609</v>
      </c>
      <c r="BI225" s="116" t="s">
        <v>4769</v>
      </c>
      <c r="BJ225" s="116" t="s">
        <v>4769</v>
      </c>
      <c r="BK225" s="116">
        <v>1</v>
      </c>
      <c r="BL225" s="120">
        <v>3.7037037037037037</v>
      </c>
      <c r="BM225" s="116">
        <v>0</v>
      </c>
      <c r="BN225" s="120">
        <v>0</v>
      </c>
      <c r="BO225" s="116">
        <v>0</v>
      </c>
      <c r="BP225" s="120">
        <v>0</v>
      </c>
      <c r="BQ225" s="116">
        <v>26</v>
      </c>
      <c r="BR225" s="120">
        <v>96.29629629629629</v>
      </c>
      <c r="BS225" s="116">
        <v>27</v>
      </c>
      <c r="BT225" s="2"/>
      <c r="BU225" s="3"/>
      <c r="BV225" s="3"/>
      <c r="BW225" s="3"/>
      <c r="BX225" s="3"/>
    </row>
    <row r="226" spans="1:76" ht="15">
      <c r="A226" s="64" t="s">
        <v>370</v>
      </c>
      <c r="B226" s="65"/>
      <c r="C226" s="65" t="s">
        <v>64</v>
      </c>
      <c r="D226" s="66">
        <v>173.63328838103578</v>
      </c>
      <c r="E226" s="68"/>
      <c r="F226" s="100" t="s">
        <v>1240</v>
      </c>
      <c r="G226" s="65"/>
      <c r="H226" s="69" t="s">
        <v>370</v>
      </c>
      <c r="I226" s="70"/>
      <c r="J226" s="70"/>
      <c r="K226" s="69" t="s">
        <v>3783</v>
      </c>
      <c r="L226" s="73">
        <v>2.9358461340498208</v>
      </c>
      <c r="M226" s="74">
        <v>6622.14501953125</v>
      </c>
      <c r="N226" s="74">
        <v>1835.110595703125</v>
      </c>
      <c r="O226" s="75"/>
      <c r="P226" s="76"/>
      <c r="Q226" s="76"/>
      <c r="R226" s="86"/>
      <c r="S226" s="48">
        <v>0</v>
      </c>
      <c r="T226" s="48">
        <v>2</v>
      </c>
      <c r="U226" s="49">
        <v>2</v>
      </c>
      <c r="V226" s="49">
        <v>0.5</v>
      </c>
      <c r="W226" s="49">
        <v>0</v>
      </c>
      <c r="X226" s="49">
        <v>1.459457</v>
      </c>
      <c r="Y226" s="49">
        <v>0</v>
      </c>
      <c r="Z226" s="49">
        <v>0</v>
      </c>
      <c r="AA226" s="71">
        <v>226</v>
      </c>
      <c r="AB226" s="71"/>
      <c r="AC226" s="72"/>
      <c r="AD226" s="78" t="s">
        <v>2240</v>
      </c>
      <c r="AE226" s="78">
        <v>571</v>
      </c>
      <c r="AF226" s="78">
        <v>13446</v>
      </c>
      <c r="AG226" s="78">
        <v>11088</v>
      </c>
      <c r="AH226" s="78">
        <v>2657</v>
      </c>
      <c r="AI226" s="78"/>
      <c r="AJ226" s="78" t="s">
        <v>2508</v>
      </c>
      <c r="AK226" s="78" t="s">
        <v>2577</v>
      </c>
      <c r="AL226" s="83" t="s">
        <v>2856</v>
      </c>
      <c r="AM226" s="78"/>
      <c r="AN226" s="80">
        <v>40493.41333333333</v>
      </c>
      <c r="AO226" s="83" t="s">
        <v>3091</v>
      </c>
      <c r="AP226" s="78" t="b">
        <v>0</v>
      </c>
      <c r="AQ226" s="78" t="b">
        <v>0</v>
      </c>
      <c r="AR226" s="78" t="b">
        <v>1</v>
      </c>
      <c r="AS226" s="78"/>
      <c r="AT226" s="78">
        <v>204</v>
      </c>
      <c r="AU226" s="83" t="s">
        <v>3149</v>
      </c>
      <c r="AV226" s="78" t="b">
        <v>0</v>
      </c>
      <c r="AW226" s="78" t="s">
        <v>3276</v>
      </c>
      <c r="AX226" s="83" t="s">
        <v>3500</v>
      </c>
      <c r="AY226" s="78" t="s">
        <v>66</v>
      </c>
      <c r="AZ226" s="78" t="str">
        <f>REPLACE(INDEX(GroupVertices[Group],MATCH(Vertices[[#This Row],[Vertex]],GroupVertices[Vertex],0)),1,1,"")</f>
        <v>24</v>
      </c>
      <c r="BA226" s="48" t="s">
        <v>784</v>
      </c>
      <c r="BB226" s="48" t="s">
        <v>784</v>
      </c>
      <c r="BC226" s="48" t="s">
        <v>867</v>
      </c>
      <c r="BD226" s="48" t="s">
        <v>867</v>
      </c>
      <c r="BE226" s="48" t="s">
        <v>978</v>
      </c>
      <c r="BF226" s="48" t="s">
        <v>978</v>
      </c>
      <c r="BG226" s="116" t="s">
        <v>4627</v>
      </c>
      <c r="BH226" s="116" t="s">
        <v>4627</v>
      </c>
      <c r="BI226" s="116" t="s">
        <v>4786</v>
      </c>
      <c r="BJ226" s="116" t="s">
        <v>4786</v>
      </c>
      <c r="BK226" s="116">
        <v>0</v>
      </c>
      <c r="BL226" s="120">
        <v>0</v>
      </c>
      <c r="BM226" s="116">
        <v>1</v>
      </c>
      <c r="BN226" s="120">
        <v>2.5641025641025643</v>
      </c>
      <c r="BO226" s="116">
        <v>0</v>
      </c>
      <c r="BP226" s="120">
        <v>0</v>
      </c>
      <c r="BQ226" s="116">
        <v>38</v>
      </c>
      <c r="BR226" s="120">
        <v>97.43589743589743</v>
      </c>
      <c r="BS226" s="116">
        <v>39</v>
      </c>
      <c r="BT226" s="2"/>
      <c r="BU226" s="3"/>
      <c r="BV226" s="3"/>
      <c r="BW226" s="3"/>
      <c r="BX226" s="3"/>
    </row>
    <row r="227" spans="1:76" ht="15">
      <c r="A227" s="64" t="s">
        <v>477</v>
      </c>
      <c r="B227" s="65"/>
      <c r="C227" s="65" t="s">
        <v>64</v>
      </c>
      <c r="D227" s="66">
        <v>162.1851773068686</v>
      </c>
      <c r="E227" s="68"/>
      <c r="F227" s="100" t="s">
        <v>3253</v>
      </c>
      <c r="G227" s="65"/>
      <c r="H227" s="69" t="s">
        <v>477</v>
      </c>
      <c r="I227" s="70"/>
      <c r="J227" s="70"/>
      <c r="K227" s="69" t="s">
        <v>3784</v>
      </c>
      <c r="L227" s="73">
        <v>1</v>
      </c>
      <c r="M227" s="74">
        <v>6622.14501953125</v>
      </c>
      <c r="N227" s="74">
        <v>2282.124755859375</v>
      </c>
      <c r="O227" s="75"/>
      <c r="P227" s="76"/>
      <c r="Q227" s="76"/>
      <c r="R227" s="86"/>
      <c r="S227" s="48">
        <v>1</v>
      </c>
      <c r="T227" s="48">
        <v>0</v>
      </c>
      <c r="U227" s="49">
        <v>0</v>
      </c>
      <c r="V227" s="49">
        <v>0.333333</v>
      </c>
      <c r="W227" s="49">
        <v>0</v>
      </c>
      <c r="X227" s="49">
        <v>0.770269</v>
      </c>
      <c r="Y227" s="49">
        <v>0</v>
      </c>
      <c r="Z227" s="49">
        <v>0</v>
      </c>
      <c r="AA227" s="71">
        <v>227</v>
      </c>
      <c r="AB227" s="71"/>
      <c r="AC227" s="72"/>
      <c r="AD227" s="78" t="s">
        <v>2241</v>
      </c>
      <c r="AE227" s="78">
        <v>77</v>
      </c>
      <c r="AF227" s="78">
        <v>216</v>
      </c>
      <c r="AG227" s="78">
        <v>106</v>
      </c>
      <c r="AH227" s="78">
        <v>78</v>
      </c>
      <c r="AI227" s="78"/>
      <c r="AJ227" s="78" t="s">
        <v>2509</v>
      </c>
      <c r="AK227" s="78"/>
      <c r="AL227" s="83" t="s">
        <v>2857</v>
      </c>
      <c r="AM227" s="78"/>
      <c r="AN227" s="80">
        <v>43328.490277777775</v>
      </c>
      <c r="AO227" s="83" t="s">
        <v>3092</v>
      </c>
      <c r="AP227" s="78" t="b">
        <v>0</v>
      </c>
      <c r="AQ227" s="78" t="b">
        <v>0</v>
      </c>
      <c r="AR227" s="78" t="b">
        <v>0</v>
      </c>
      <c r="AS227" s="78"/>
      <c r="AT227" s="78">
        <v>4</v>
      </c>
      <c r="AU227" s="83" t="s">
        <v>3148</v>
      </c>
      <c r="AV227" s="78" t="b">
        <v>0</v>
      </c>
      <c r="AW227" s="78" t="s">
        <v>3276</v>
      </c>
      <c r="AX227" s="83" t="s">
        <v>3501</v>
      </c>
      <c r="AY227" s="78" t="s">
        <v>65</v>
      </c>
      <c r="AZ227" s="78" t="str">
        <f>REPLACE(INDEX(GroupVertices[Group],MATCH(Vertices[[#This Row],[Vertex]],GroupVertices[Vertex],0)),1,1,"")</f>
        <v>24</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478</v>
      </c>
      <c r="B228" s="65"/>
      <c r="C228" s="65" t="s">
        <v>64</v>
      </c>
      <c r="D228" s="66">
        <v>162.35477895241183</v>
      </c>
      <c r="E228" s="68"/>
      <c r="F228" s="100" t="s">
        <v>3254</v>
      </c>
      <c r="G228" s="65"/>
      <c r="H228" s="69" t="s">
        <v>478</v>
      </c>
      <c r="I228" s="70"/>
      <c r="J228" s="70"/>
      <c r="K228" s="69" t="s">
        <v>3785</v>
      </c>
      <c r="L228" s="73">
        <v>1</v>
      </c>
      <c r="M228" s="74">
        <v>6924.2587890625</v>
      </c>
      <c r="N228" s="74">
        <v>2282.124755859375</v>
      </c>
      <c r="O228" s="75"/>
      <c r="P228" s="76"/>
      <c r="Q228" s="76"/>
      <c r="R228" s="86"/>
      <c r="S228" s="48">
        <v>1</v>
      </c>
      <c r="T228" s="48">
        <v>0</v>
      </c>
      <c r="U228" s="49">
        <v>0</v>
      </c>
      <c r="V228" s="49">
        <v>0.333333</v>
      </c>
      <c r="W228" s="49">
        <v>0</v>
      </c>
      <c r="X228" s="49">
        <v>0.770269</v>
      </c>
      <c r="Y228" s="49">
        <v>0</v>
      </c>
      <c r="Z228" s="49">
        <v>0</v>
      </c>
      <c r="AA228" s="71">
        <v>228</v>
      </c>
      <c r="AB228" s="71"/>
      <c r="AC228" s="72"/>
      <c r="AD228" s="78" t="s">
        <v>2242</v>
      </c>
      <c r="AE228" s="78">
        <v>100</v>
      </c>
      <c r="AF228" s="78">
        <v>412</v>
      </c>
      <c r="AG228" s="78">
        <v>231</v>
      </c>
      <c r="AH228" s="78">
        <v>133</v>
      </c>
      <c r="AI228" s="78"/>
      <c r="AJ228" s="78" t="s">
        <v>2510</v>
      </c>
      <c r="AK228" s="78"/>
      <c r="AL228" s="83" t="s">
        <v>2858</v>
      </c>
      <c r="AM228" s="78"/>
      <c r="AN228" s="80">
        <v>43285.48449074074</v>
      </c>
      <c r="AO228" s="83" t="s">
        <v>3093</v>
      </c>
      <c r="AP228" s="78" t="b">
        <v>0</v>
      </c>
      <c r="AQ228" s="78" t="b">
        <v>0</v>
      </c>
      <c r="AR228" s="78" t="b">
        <v>0</v>
      </c>
      <c r="AS228" s="78"/>
      <c r="AT228" s="78">
        <v>4</v>
      </c>
      <c r="AU228" s="83" t="s">
        <v>3148</v>
      </c>
      <c r="AV228" s="78" t="b">
        <v>0</v>
      </c>
      <c r="AW228" s="78" t="s">
        <v>3276</v>
      </c>
      <c r="AX228" s="83" t="s">
        <v>3502</v>
      </c>
      <c r="AY228" s="78" t="s">
        <v>65</v>
      </c>
      <c r="AZ228" s="78" t="str">
        <f>REPLACE(INDEX(GroupVertices[Group],MATCH(Vertices[[#This Row],[Vertex]],GroupVertices[Vertex],0)),1,1,"")</f>
        <v>24</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371</v>
      </c>
      <c r="B229" s="65"/>
      <c r="C229" s="65" t="s">
        <v>64</v>
      </c>
      <c r="D229" s="66">
        <v>163.36806225308075</v>
      </c>
      <c r="E229" s="68"/>
      <c r="F229" s="100" t="s">
        <v>1241</v>
      </c>
      <c r="G229" s="65"/>
      <c r="H229" s="69" t="s">
        <v>371</v>
      </c>
      <c r="I229" s="70"/>
      <c r="J229" s="70"/>
      <c r="K229" s="69" t="s">
        <v>3786</v>
      </c>
      <c r="L229" s="73">
        <v>1</v>
      </c>
      <c r="M229" s="74">
        <v>3036.08349609375</v>
      </c>
      <c r="N229" s="74">
        <v>8594.4345703125</v>
      </c>
      <c r="O229" s="75"/>
      <c r="P229" s="76"/>
      <c r="Q229" s="76"/>
      <c r="R229" s="86"/>
      <c r="S229" s="48">
        <v>1</v>
      </c>
      <c r="T229" s="48">
        <v>1</v>
      </c>
      <c r="U229" s="49">
        <v>0</v>
      </c>
      <c r="V229" s="49">
        <v>0</v>
      </c>
      <c r="W229" s="49">
        <v>0</v>
      </c>
      <c r="X229" s="49">
        <v>0.999998</v>
      </c>
      <c r="Y229" s="49">
        <v>0</v>
      </c>
      <c r="Z229" s="49" t="s">
        <v>3948</v>
      </c>
      <c r="AA229" s="71">
        <v>229</v>
      </c>
      <c r="AB229" s="71"/>
      <c r="AC229" s="72"/>
      <c r="AD229" s="78" t="s">
        <v>2243</v>
      </c>
      <c r="AE229" s="78">
        <v>625</v>
      </c>
      <c r="AF229" s="78">
        <v>1583</v>
      </c>
      <c r="AG229" s="78">
        <v>13504</v>
      </c>
      <c r="AH229" s="78">
        <v>5672</v>
      </c>
      <c r="AI229" s="78"/>
      <c r="AJ229" s="78" t="s">
        <v>2511</v>
      </c>
      <c r="AK229" s="78" t="s">
        <v>2685</v>
      </c>
      <c r="AL229" s="78"/>
      <c r="AM229" s="78"/>
      <c r="AN229" s="80">
        <v>39924.04576388889</v>
      </c>
      <c r="AO229" s="83" t="s">
        <v>3094</v>
      </c>
      <c r="AP229" s="78" t="b">
        <v>0</v>
      </c>
      <c r="AQ229" s="78" t="b">
        <v>0</v>
      </c>
      <c r="AR229" s="78" t="b">
        <v>1</v>
      </c>
      <c r="AS229" s="78"/>
      <c r="AT229" s="78">
        <v>38</v>
      </c>
      <c r="AU229" s="83" t="s">
        <v>3157</v>
      </c>
      <c r="AV229" s="78" t="b">
        <v>0</v>
      </c>
      <c r="AW229" s="78" t="s">
        <v>3276</v>
      </c>
      <c r="AX229" s="83" t="s">
        <v>3503</v>
      </c>
      <c r="AY229" s="78" t="s">
        <v>66</v>
      </c>
      <c r="AZ229" s="78" t="str">
        <f>REPLACE(INDEX(GroupVertices[Group],MATCH(Vertices[[#This Row],[Vertex]],GroupVertices[Vertex],0)),1,1,"")</f>
        <v>3</v>
      </c>
      <c r="BA229" s="48"/>
      <c r="BB229" s="48"/>
      <c r="BC229" s="48"/>
      <c r="BD229" s="48"/>
      <c r="BE229" s="48" t="s">
        <v>979</v>
      </c>
      <c r="BF229" s="48" t="s">
        <v>979</v>
      </c>
      <c r="BG229" s="116" t="s">
        <v>4628</v>
      </c>
      <c r="BH229" s="116" t="s">
        <v>4628</v>
      </c>
      <c r="BI229" s="116" t="s">
        <v>4787</v>
      </c>
      <c r="BJ229" s="116" t="s">
        <v>4787</v>
      </c>
      <c r="BK229" s="116">
        <v>2</v>
      </c>
      <c r="BL229" s="120">
        <v>11.764705882352942</v>
      </c>
      <c r="BM229" s="116">
        <v>0</v>
      </c>
      <c r="BN229" s="120">
        <v>0</v>
      </c>
      <c r="BO229" s="116">
        <v>0</v>
      </c>
      <c r="BP229" s="120">
        <v>0</v>
      </c>
      <c r="BQ229" s="116">
        <v>15</v>
      </c>
      <c r="BR229" s="120">
        <v>88.23529411764706</v>
      </c>
      <c r="BS229" s="116">
        <v>17</v>
      </c>
      <c r="BT229" s="2"/>
      <c r="BU229" s="3"/>
      <c r="BV229" s="3"/>
      <c r="BW229" s="3"/>
      <c r="BX229" s="3"/>
    </row>
    <row r="230" spans="1:76" ht="15">
      <c r="A230" s="64" t="s">
        <v>372</v>
      </c>
      <c r="B230" s="65"/>
      <c r="C230" s="65" t="s">
        <v>64</v>
      </c>
      <c r="D230" s="66">
        <v>163.0452999378378</v>
      </c>
      <c r="E230" s="68"/>
      <c r="F230" s="100" t="s">
        <v>3255</v>
      </c>
      <c r="G230" s="65"/>
      <c r="H230" s="69" t="s">
        <v>372</v>
      </c>
      <c r="I230" s="70"/>
      <c r="J230" s="70"/>
      <c r="K230" s="69" t="s">
        <v>3787</v>
      </c>
      <c r="L230" s="73">
        <v>898.2646831320919</v>
      </c>
      <c r="M230" s="74">
        <v>5139.5771484375</v>
      </c>
      <c r="N230" s="74">
        <v>3293.23828125</v>
      </c>
      <c r="O230" s="75"/>
      <c r="P230" s="76"/>
      <c r="Q230" s="76"/>
      <c r="R230" s="86"/>
      <c r="S230" s="48">
        <v>3</v>
      </c>
      <c r="T230" s="48">
        <v>3</v>
      </c>
      <c r="U230" s="49">
        <v>927</v>
      </c>
      <c r="V230" s="49">
        <v>0.002551</v>
      </c>
      <c r="W230" s="49">
        <v>0.013373</v>
      </c>
      <c r="X230" s="49">
        <v>1.838456</v>
      </c>
      <c r="Y230" s="49">
        <v>0.1</v>
      </c>
      <c r="Z230" s="49">
        <v>0.2</v>
      </c>
      <c r="AA230" s="71">
        <v>230</v>
      </c>
      <c r="AB230" s="71"/>
      <c r="AC230" s="72"/>
      <c r="AD230" s="78" t="s">
        <v>2244</v>
      </c>
      <c r="AE230" s="78">
        <v>688</v>
      </c>
      <c r="AF230" s="78">
        <v>1210</v>
      </c>
      <c r="AG230" s="78">
        <v>1504</v>
      </c>
      <c r="AH230" s="78">
        <v>872</v>
      </c>
      <c r="AI230" s="78"/>
      <c r="AJ230" s="78" t="s">
        <v>2512</v>
      </c>
      <c r="AK230" s="78" t="s">
        <v>2686</v>
      </c>
      <c r="AL230" s="78"/>
      <c r="AM230" s="78"/>
      <c r="AN230" s="80">
        <v>40653.19702546296</v>
      </c>
      <c r="AO230" s="83" t="s">
        <v>3095</v>
      </c>
      <c r="AP230" s="78" t="b">
        <v>0</v>
      </c>
      <c r="AQ230" s="78" t="b">
        <v>0</v>
      </c>
      <c r="AR230" s="78" t="b">
        <v>1</v>
      </c>
      <c r="AS230" s="78"/>
      <c r="AT230" s="78">
        <v>12</v>
      </c>
      <c r="AU230" s="83" t="s">
        <v>3148</v>
      </c>
      <c r="AV230" s="78" t="b">
        <v>0</v>
      </c>
      <c r="AW230" s="78" t="s">
        <v>3276</v>
      </c>
      <c r="AX230" s="83" t="s">
        <v>3504</v>
      </c>
      <c r="AY230" s="78" t="s">
        <v>66</v>
      </c>
      <c r="AZ230" s="78" t="str">
        <f>REPLACE(INDEX(GroupVertices[Group],MATCH(Vertices[[#This Row],[Vertex]],GroupVertices[Vertex],0)),1,1,"")</f>
        <v>9</v>
      </c>
      <c r="BA230" s="48"/>
      <c r="BB230" s="48"/>
      <c r="BC230" s="48"/>
      <c r="BD230" s="48"/>
      <c r="BE230" s="48" t="s">
        <v>893</v>
      </c>
      <c r="BF230" s="48" t="s">
        <v>893</v>
      </c>
      <c r="BG230" s="116" t="s">
        <v>4170</v>
      </c>
      <c r="BH230" s="116" t="s">
        <v>4170</v>
      </c>
      <c r="BI230" s="116" t="s">
        <v>4311</v>
      </c>
      <c r="BJ230" s="116" t="s">
        <v>4311</v>
      </c>
      <c r="BK230" s="116">
        <v>1</v>
      </c>
      <c r="BL230" s="120">
        <v>5</v>
      </c>
      <c r="BM230" s="116">
        <v>0</v>
      </c>
      <c r="BN230" s="120">
        <v>0</v>
      </c>
      <c r="BO230" s="116">
        <v>0</v>
      </c>
      <c r="BP230" s="120">
        <v>0</v>
      </c>
      <c r="BQ230" s="116">
        <v>19</v>
      </c>
      <c r="BR230" s="120">
        <v>95</v>
      </c>
      <c r="BS230" s="116">
        <v>20</v>
      </c>
      <c r="BT230" s="2"/>
      <c r="BU230" s="3"/>
      <c r="BV230" s="3"/>
      <c r="BW230" s="3"/>
      <c r="BX230" s="3"/>
    </row>
    <row r="231" spans="1:76" ht="15">
      <c r="A231" s="64" t="s">
        <v>479</v>
      </c>
      <c r="B231" s="65"/>
      <c r="C231" s="65" t="s">
        <v>64</v>
      </c>
      <c r="D231" s="66">
        <v>162.79089746952297</v>
      </c>
      <c r="E231" s="68"/>
      <c r="F231" s="100" t="s">
        <v>3256</v>
      </c>
      <c r="G231" s="65"/>
      <c r="H231" s="69" t="s">
        <v>479</v>
      </c>
      <c r="I231" s="70"/>
      <c r="J231" s="70"/>
      <c r="K231" s="69" t="s">
        <v>3788</v>
      </c>
      <c r="L231" s="73">
        <v>1</v>
      </c>
      <c r="M231" s="74">
        <v>5425.05859375</v>
      </c>
      <c r="N231" s="74">
        <v>3929.018798828125</v>
      </c>
      <c r="O231" s="75"/>
      <c r="P231" s="76"/>
      <c r="Q231" s="76"/>
      <c r="R231" s="86"/>
      <c r="S231" s="48">
        <v>1</v>
      </c>
      <c r="T231" s="48">
        <v>0</v>
      </c>
      <c r="U231" s="49">
        <v>0</v>
      </c>
      <c r="V231" s="49">
        <v>0.001961</v>
      </c>
      <c r="W231" s="49">
        <v>0.001826</v>
      </c>
      <c r="X231" s="49">
        <v>0.462537</v>
      </c>
      <c r="Y231" s="49">
        <v>0</v>
      </c>
      <c r="Z231" s="49">
        <v>0</v>
      </c>
      <c r="AA231" s="71">
        <v>231</v>
      </c>
      <c r="AB231" s="71"/>
      <c r="AC231" s="72"/>
      <c r="AD231" s="78" t="s">
        <v>2245</v>
      </c>
      <c r="AE231" s="78">
        <v>968</v>
      </c>
      <c r="AF231" s="78">
        <v>916</v>
      </c>
      <c r="AG231" s="78">
        <v>2590</v>
      </c>
      <c r="AH231" s="78">
        <v>2500</v>
      </c>
      <c r="AI231" s="78"/>
      <c r="AJ231" s="78" t="s">
        <v>2513</v>
      </c>
      <c r="AK231" s="78" t="s">
        <v>2687</v>
      </c>
      <c r="AL231" s="83" t="s">
        <v>2859</v>
      </c>
      <c r="AM231" s="78"/>
      <c r="AN231" s="80">
        <v>43181.304027777776</v>
      </c>
      <c r="AO231" s="83" t="s">
        <v>3096</v>
      </c>
      <c r="AP231" s="78" t="b">
        <v>0</v>
      </c>
      <c r="AQ231" s="78" t="b">
        <v>0</v>
      </c>
      <c r="AR231" s="78" t="b">
        <v>0</v>
      </c>
      <c r="AS231" s="78"/>
      <c r="AT231" s="78">
        <v>4</v>
      </c>
      <c r="AU231" s="83" t="s">
        <v>3148</v>
      </c>
      <c r="AV231" s="78" t="b">
        <v>0</v>
      </c>
      <c r="AW231" s="78" t="s">
        <v>3276</v>
      </c>
      <c r="AX231" s="83" t="s">
        <v>3505</v>
      </c>
      <c r="AY231" s="78" t="s">
        <v>65</v>
      </c>
      <c r="AZ231" s="78" t="str">
        <f>REPLACE(INDEX(GroupVertices[Group],MATCH(Vertices[[#This Row],[Vertex]],GroupVertices[Vertex],0)),1,1,"")</f>
        <v>9</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374</v>
      </c>
      <c r="B232" s="65"/>
      <c r="C232" s="65" t="s">
        <v>64</v>
      </c>
      <c r="D232" s="66">
        <v>169.41661073444345</v>
      </c>
      <c r="E232" s="68"/>
      <c r="F232" s="100" t="s">
        <v>1243</v>
      </c>
      <c r="G232" s="65"/>
      <c r="H232" s="69" t="s">
        <v>374</v>
      </c>
      <c r="I232" s="70"/>
      <c r="J232" s="70"/>
      <c r="K232" s="69" t="s">
        <v>3789</v>
      </c>
      <c r="L232" s="73">
        <v>1</v>
      </c>
      <c r="M232" s="74">
        <v>5202.94140625</v>
      </c>
      <c r="N232" s="74">
        <v>2317.415283203125</v>
      </c>
      <c r="O232" s="75"/>
      <c r="P232" s="76"/>
      <c r="Q232" s="76"/>
      <c r="R232" s="86"/>
      <c r="S232" s="48">
        <v>1</v>
      </c>
      <c r="T232" s="48">
        <v>2</v>
      </c>
      <c r="U232" s="49">
        <v>0</v>
      </c>
      <c r="V232" s="49">
        <v>0.001965</v>
      </c>
      <c r="W232" s="49">
        <v>0.002156</v>
      </c>
      <c r="X232" s="49">
        <v>0.781896</v>
      </c>
      <c r="Y232" s="49">
        <v>0.5</v>
      </c>
      <c r="Z232" s="49">
        <v>0.5</v>
      </c>
      <c r="AA232" s="71">
        <v>232</v>
      </c>
      <c r="AB232" s="71"/>
      <c r="AC232" s="72"/>
      <c r="AD232" s="78" t="s">
        <v>2246</v>
      </c>
      <c r="AE232" s="78">
        <v>433</v>
      </c>
      <c r="AF232" s="78">
        <v>8573</v>
      </c>
      <c r="AG232" s="78">
        <v>5373</v>
      </c>
      <c r="AH232" s="78">
        <v>267</v>
      </c>
      <c r="AI232" s="78"/>
      <c r="AJ232" s="78" t="s">
        <v>2514</v>
      </c>
      <c r="AK232" s="78"/>
      <c r="AL232" s="78"/>
      <c r="AM232" s="78"/>
      <c r="AN232" s="80">
        <v>40804.847662037035</v>
      </c>
      <c r="AO232" s="83" t="s">
        <v>3097</v>
      </c>
      <c r="AP232" s="78" t="b">
        <v>0</v>
      </c>
      <c r="AQ232" s="78" t="b">
        <v>0</v>
      </c>
      <c r="AR232" s="78" t="b">
        <v>1</v>
      </c>
      <c r="AS232" s="78"/>
      <c r="AT232" s="78">
        <v>214</v>
      </c>
      <c r="AU232" s="83" t="s">
        <v>3148</v>
      </c>
      <c r="AV232" s="78" t="b">
        <v>0</v>
      </c>
      <c r="AW232" s="78" t="s">
        <v>3276</v>
      </c>
      <c r="AX232" s="83" t="s">
        <v>3506</v>
      </c>
      <c r="AY232" s="78" t="s">
        <v>66</v>
      </c>
      <c r="AZ232" s="78" t="str">
        <f>REPLACE(INDEX(GroupVertices[Group],MATCH(Vertices[[#This Row],[Vertex]],GroupVertices[Vertex],0)),1,1,"")</f>
        <v>9</v>
      </c>
      <c r="BA232" s="48"/>
      <c r="BB232" s="48"/>
      <c r="BC232" s="48"/>
      <c r="BD232" s="48"/>
      <c r="BE232" s="48" t="s">
        <v>893</v>
      </c>
      <c r="BF232" s="48" t="s">
        <v>893</v>
      </c>
      <c r="BG232" s="116" t="s">
        <v>4629</v>
      </c>
      <c r="BH232" s="116" t="s">
        <v>4629</v>
      </c>
      <c r="BI232" s="116" t="s">
        <v>4788</v>
      </c>
      <c r="BJ232" s="116" t="s">
        <v>4788</v>
      </c>
      <c r="BK232" s="116">
        <v>1</v>
      </c>
      <c r="BL232" s="120">
        <v>5.882352941176471</v>
      </c>
      <c r="BM232" s="116">
        <v>0</v>
      </c>
      <c r="BN232" s="120">
        <v>0</v>
      </c>
      <c r="BO232" s="116">
        <v>0</v>
      </c>
      <c r="BP232" s="120">
        <v>0</v>
      </c>
      <c r="BQ232" s="116">
        <v>16</v>
      </c>
      <c r="BR232" s="120">
        <v>94.11764705882354</v>
      </c>
      <c r="BS232" s="116">
        <v>17</v>
      </c>
      <c r="BT232" s="2"/>
      <c r="BU232" s="3"/>
      <c r="BV232" s="3"/>
      <c r="BW232" s="3"/>
      <c r="BX232" s="3"/>
    </row>
    <row r="233" spans="1:76" ht="15">
      <c r="A233" s="64" t="s">
        <v>480</v>
      </c>
      <c r="B233" s="65"/>
      <c r="C233" s="65" t="s">
        <v>64</v>
      </c>
      <c r="D233" s="66">
        <v>162.92588653434308</v>
      </c>
      <c r="E233" s="68"/>
      <c r="F233" s="100" t="s">
        <v>3257</v>
      </c>
      <c r="G233" s="65"/>
      <c r="H233" s="69" t="s">
        <v>480</v>
      </c>
      <c r="I233" s="70"/>
      <c r="J233" s="70"/>
      <c r="K233" s="69" t="s">
        <v>3790</v>
      </c>
      <c r="L233" s="73">
        <v>1.9679230670249104</v>
      </c>
      <c r="M233" s="74">
        <v>4881.1884765625</v>
      </c>
      <c r="N233" s="74">
        <v>2717.796142578125</v>
      </c>
      <c r="O233" s="75"/>
      <c r="P233" s="76"/>
      <c r="Q233" s="76"/>
      <c r="R233" s="86"/>
      <c r="S233" s="48">
        <v>3</v>
      </c>
      <c r="T233" s="48">
        <v>0</v>
      </c>
      <c r="U233" s="49">
        <v>1</v>
      </c>
      <c r="V233" s="49">
        <v>0.001969</v>
      </c>
      <c r="W233" s="49">
        <v>0.002415</v>
      </c>
      <c r="X233" s="49">
        <v>1.127149</v>
      </c>
      <c r="Y233" s="49">
        <v>0.5</v>
      </c>
      <c r="Z233" s="49">
        <v>0</v>
      </c>
      <c r="AA233" s="71">
        <v>233</v>
      </c>
      <c r="AB233" s="71"/>
      <c r="AC233" s="72"/>
      <c r="AD233" s="78" t="s">
        <v>2247</v>
      </c>
      <c r="AE233" s="78">
        <v>452</v>
      </c>
      <c r="AF233" s="78">
        <v>1072</v>
      </c>
      <c r="AG233" s="78">
        <v>979</v>
      </c>
      <c r="AH233" s="78">
        <v>597</v>
      </c>
      <c r="AI233" s="78"/>
      <c r="AJ233" s="78" t="s">
        <v>2515</v>
      </c>
      <c r="AK233" s="78" t="s">
        <v>2688</v>
      </c>
      <c r="AL233" s="83" t="s">
        <v>2860</v>
      </c>
      <c r="AM233" s="78"/>
      <c r="AN233" s="80">
        <v>42571.19835648148</v>
      </c>
      <c r="AO233" s="83" t="s">
        <v>3098</v>
      </c>
      <c r="AP233" s="78" t="b">
        <v>1</v>
      </c>
      <c r="AQ233" s="78" t="b">
        <v>0</v>
      </c>
      <c r="AR233" s="78" t="b">
        <v>0</v>
      </c>
      <c r="AS233" s="78"/>
      <c r="AT233" s="78">
        <v>7</v>
      </c>
      <c r="AU233" s="78"/>
      <c r="AV233" s="78" t="b">
        <v>0</v>
      </c>
      <c r="AW233" s="78" t="s">
        <v>3276</v>
      </c>
      <c r="AX233" s="83" t="s">
        <v>3507</v>
      </c>
      <c r="AY233" s="78" t="s">
        <v>65</v>
      </c>
      <c r="AZ233" s="78" t="str">
        <f>REPLACE(INDEX(GroupVertices[Group],MATCH(Vertices[[#This Row],[Vertex]],GroupVertices[Vertex],0)),1,1,"")</f>
        <v>9</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375</v>
      </c>
      <c r="B234" s="65"/>
      <c r="C234" s="65" t="s">
        <v>64</v>
      </c>
      <c r="D234" s="66">
        <v>162.4715964123523</v>
      </c>
      <c r="E234" s="68"/>
      <c r="F234" s="100" t="s">
        <v>1244</v>
      </c>
      <c r="G234" s="65"/>
      <c r="H234" s="69" t="s">
        <v>375</v>
      </c>
      <c r="I234" s="70"/>
      <c r="J234" s="70"/>
      <c r="K234" s="69" t="s">
        <v>3791</v>
      </c>
      <c r="L234" s="73">
        <v>1</v>
      </c>
      <c r="M234" s="74">
        <v>4030.27685546875</v>
      </c>
      <c r="N234" s="74">
        <v>1926.984375</v>
      </c>
      <c r="O234" s="75"/>
      <c r="P234" s="76"/>
      <c r="Q234" s="76"/>
      <c r="R234" s="86"/>
      <c r="S234" s="48">
        <v>0</v>
      </c>
      <c r="T234" s="48">
        <v>3</v>
      </c>
      <c r="U234" s="49">
        <v>0</v>
      </c>
      <c r="V234" s="49">
        <v>0.047619</v>
      </c>
      <c r="W234" s="49">
        <v>0</v>
      </c>
      <c r="X234" s="49">
        <v>0.683355</v>
      </c>
      <c r="Y234" s="49">
        <v>1</v>
      </c>
      <c r="Z234" s="49">
        <v>0</v>
      </c>
      <c r="AA234" s="71">
        <v>234</v>
      </c>
      <c r="AB234" s="71"/>
      <c r="AC234" s="72"/>
      <c r="AD234" s="78" t="s">
        <v>2248</v>
      </c>
      <c r="AE234" s="78">
        <v>474</v>
      </c>
      <c r="AF234" s="78">
        <v>547</v>
      </c>
      <c r="AG234" s="78">
        <v>2801</v>
      </c>
      <c r="AH234" s="78">
        <v>2643</v>
      </c>
      <c r="AI234" s="78"/>
      <c r="AJ234" s="78" t="s">
        <v>2516</v>
      </c>
      <c r="AK234" s="78"/>
      <c r="AL234" s="83" t="s">
        <v>2861</v>
      </c>
      <c r="AM234" s="78"/>
      <c r="AN234" s="80">
        <v>41079.47162037037</v>
      </c>
      <c r="AO234" s="83" t="s">
        <v>3099</v>
      </c>
      <c r="AP234" s="78" t="b">
        <v>0</v>
      </c>
      <c r="AQ234" s="78" t="b">
        <v>0</v>
      </c>
      <c r="AR234" s="78" t="b">
        <v>1</v>
      </c>
      <c r="AS234" s="78"/>
      <c r="AT234" s="78">
        <v>20</v>
      </c>
      <c r="AU234" s="83" t="s">
        <v>3164</v>
      </c>
      <c r="AV234" s="78" t="b">
        <v>0</v>
      </c>
      <c r="AW234" s="78" t="s">
        <v>3276</v>
      </c>
      <c r="AX234" s="83" t="s">
        <v>3508</v>
      </c>
      <c r="AY234" s="78" t="s">
        <v>66</v>
      </c>
      <c r="AZ234" s="78" t="str">
        <f>REPLACE(INDEX(GroupVertices[Group],MATCH(Vertices[[#This Row],[Vertex]],GroupVertices[Vertex],0)),1,1,"")</f>
        <v>5</v>
      </c>
      <c r="BA234" s="48"/>
      <c r="BB234" s="48"/>
      <c r="BC234" s="48"/>
      <c r="BD234" s="48"/>
      <c r="BE234" s="48"/>
      <c r="BF234" s="48"/>
      <c r="BG234" s="116" t="s">
        <v>4167</v>
      </c>
      <c r="BH234" s="116" t="s">
        <v>4167</v>
      </c>
      <c r="BI234" s="116" t="s">
        <v>4789</v>
      </c>
      <c r="BJ234" s="116" t="s">
        <v>4789</v>
      </c>
      <c r="BK234" s="116">
        <v>0</v>
      </c>
      <c r="BL234" s="120">
        <v>0</v>
      </c>
      <c r="BM234" s="116">
        <v>2</v>
      </c>
      <c r="BN234" s="120">
        <v>9.523809523809524</v>
      </c>
      <c r="BO234" s="116">
        <v>0</v>
      </c>
      <c r="BP234" s="120">
        <v>0</v>
      </c>
      <c r="BQ234" s="116">
        <v>19</v>
      </c>
      <c r="BR234" s="120">
        <v>90.47619047619048</v>
      </c>
      <c r="BS234" s="116">
        <v>21</v>
      </c>
      <c r="BT234" s="2"/>
      <c r="BU234" s="3"/>
      <c r="BV234" s="3"/>
      <c r="BW234" s="3"/>
      <c r="BX234" s="3"/>
    </row>
    <row r="235" spans="1:76" ht="15">
      <c r="A235" s="64" t="s">
        <v>389</v>
      </c>
      <c r="B235" s="65"/>
      <c r="C235" s="65" t="s">
        <v>64</v>
      </c>
      <c r="D235" s="66">
        <v>191.06504934770982</v>
      </c>
      <c r="E235" s="68"/>
      <c r="F235" s="100" t="s">
        <v>1255</v>
      </c>
      <c r="G235" s="65"/>
      <c r="H235" s="69" t="s">
        <v>389</v>
      </c>
      <c r="I235" s="70"/>
      <c r="J235" s="70"/>
      <c r="K235" s="69" t="s">
        <v>3792</v>
      </c>
      <c r="L235" s="73">
        <v>14.550922938348744</v>
      </c>
      <c r="M235" s="74">
        <v>4066.380126953125</v>
      </c>
      <c r="N235" s="74">
        <v>1114.4853515625</v>
      </c>
      <c r="O235" s="75"/>
      <c r="P235" s="76"/>
      <c r="Q235" s="76"/>
      <c r="R235" s="86"/>
      <c r="S235" s="48">
        <v>9</v>
      </c>
      <c r="T235" s="48">
        <v>2</v>
      </c>
      <c r="U235" s="49">
        <v>14</v>
      </c>
      <c r="V235" s="49">
        <v>0.066667</v>
      </c>
      <c r="W235" s="49">
        <v>0</v>
      </c>
      <c r="X235" s="49">
        <v>1.862748</v>
      </c>
      <c r="Y235" s="49">
        <v>0.2222222222222222</v>
      </c>
      <c r="Z235" s="49">
        <v>0.2222222222222222</v>
      </c>
      <c r="AA235" s="71">
        <v>235</v>
      </c>
      <c r="AB235" s="71"/>
      <c r="AC235" s="72"/>
      <c r="AD235" s="78" t="s">
        <v>2249</v>
      </c>
      <c r="AE235" s="78">
        <v>1494</v>
      </c>
      <c r="AF235" s="78">
        <v>33591</v>
      </c>
      <c r="AG235" s="78">
        <v>47576</v>
      </c>
      <c r="AH235" s="78">
        <v>6054</v>
      </c>
      <c r="AI235" s="78"/>
      <c r="AJ235" s="78" t="s">
        <v>2517</v>
      </c>
      <c r="AK235" s="78"/>
      <c r="AL235" s="83" t="s">
        <v>2862</v>
      </c>
      <c r="AM235" s="78"/>
      <c r="AN235" s="80">
        <v>39778.416909722226</v>
      </c>
      <c r="AO235" s="83" t="s">
        <v>3100</v>
      </c>
      <c r="AP235" s="78" t="b">
        <v>0</v>
      </c>
      <c r="AQ235" s="78" t="b">
        <v>0</v>
      </c>
      <c r="AR235" s="78" t="b">
        <v>1</v>
      </c>
      <c r="AS235" s="78"/>
      <c r="AT235" s="78">
        <v>491</v>
      </c>
      <c r="AU235" s="83" t="s">
        <v>3148</v>
      </c>
      <c r="AV235" s="78" t="b">
        <v>1</v>
      </c>
      <c r="AW235" s="78" t="s">
        <v>3276</v>
      </c>
      <c r="AX235" s="83" t="s">
        <v>3509</v>
      </c>
      <c r="AY235" s="78" t="s">
        <v>66</v>
      </c>
      <c r="AZ235" s="78" t="str">
        <f>REPLACE(INDEX(GroupVertices[Group],MATCH(Vertices[[#This Row],[Vertex]],GroupVertices[Vertex],0)),1,1,"")</f>
        <v>5</v>
      </c>
      <c r="BA235" s="48"/>
      <c r="BB235" s="48"/>
      <c r="BC235" s="48"/>
      <c r="BD235" s="48"/>
      <c r="BE235" s="48"/>
      <c r="BF235" s="48"/>
      <c r="BG235" s="116" t="s">
        <v>4167</v>
      </c>
      <c r="BH235" s="116" t="s">
        <v>4167</v>
      </c>
      <c r="BI235" s="116" t="s">
        <v>4789</v>
      </c>
      <c r="BJ235" s="116" t="s">
        <v>4789</v>
      </c>
      <c r="BK235" s="116">
        <v>0</v>
      </c>
      <c r="BL235" s="120">
        <v>0</v>
      </c>
      <c r="BM235" s="116">
        <v>2</v>
      </c>
      <c r="BN235" s="120">
        <v>9.523809523809524</v>
      </c>
      <c r="BO235" s="116">
        <v>0</v>
      </c>
      <c r="BP235" s="120">
        <v>0</v>
      </c>
      <c r="BQ235" s="116">
        <v>19</v>
      </c>
      <c r="BR235" s="120">
        <v>90.47619047619048</v>
      </c>
      <c r="BS235" s="116">
        <v>21</v>
      </c>
      <c r="BT235" s="2"/>
      <c r="BU235" s="3"/>
      <c r="BV235" s="3"/>
      <c r="BW235" s="3"/>
      <c r="BX235" s="3"/>
    </row>
    <row r="236" spans="1:76" ht="15">
      <c r="A236" s="64" t="s">
        <v>390</v>
      </c>
      <c r="B236" s="65"/>
      <c r="C236" s="65" t="s">
        <v>64</v>
      </c>
      <c r="D236" s="66">
        <v>166.51348052629297</v>
      </c>
      <c r="E236" s="68"/>
      <c r="F236" s="100" t="s">
        <v>1256</v>
      </c>
      <c r="G236" s="65"/>
      <c r="H236" s="69" t="s">
        <v>390</v>
      </c>
      <c r="I236" s="70"/>
      <c r="J236" s="70"/>
      <c r="K236" s="69" t="s">
        <v>3793</v>
      </c>
      <c r="L236" s="73">
        <v>14.550922938348744</v>
      </c>
      <c r="M236" s="74">
        <v>3912.180419921875</v>
      </c>
      <c r="N236" s="74">
        <v>932.8505859375</v>
      </c>
      <c r="O236" s="75"/>
      <c r="P236" s="76"/>
      <c r="Q236" s="76"/>
      <c r="R236" s="86"/>
      <c r="S236" s="48">
        <v>9</v>
      </c>
      <c r="T236" s="48">
        <v>2</v>
      </c>
      <c r="U236" s="49">
        <v>14</v>
      </c>
      <c r="V236" s="49">
        <v>0.066667</v>
      </c>
      <c r="W236" s="49">
        <v>0</v>
      </c>
      <c r="X236" s="49">
        <v>1.862748</v>
      </c>
      <c r="Y236" s="49">
        <v>0.2222222222222222</v>
      </c>
      <c r="Z236" s="49">
        <v>0.2222222222222222</v>
      </c>
      <c r="AA236" s="71">
        <v>236</v>
      </c>
      <c r="AB236" s="71"/>
      <c r="AC236" s="72"/>
      <c r="AD236" s="78" t="s">
        <v>2250</v>
      </c>
      <c r="AE236" s="78">
        <v>2228</v>
      </c>
      <c r="AF236" s="78">
        <v>5218</v>
      </c>
      <c r="AG236" s="78">
        <v>4642</v>
      </c>
      <c r="AH236" s="78">
        <v>6351</v>
      </c>
      <c r="AI236" s="78"/>
      <c r="AJ236" s="78" t="s">
        <v>2518</v>
      </c>
      <c r="AK236" s="78" t="s">
        <v>2689</v>
      </c>
      <c r="AL236" s="83" t="s">
        <v>2863</v>
      </c>
      <c r="AM236" s="78"/>
      <c r="AN236" s="80">
        <v>41076.63947916667</v>
      </c>
      <c r="AO236" s="83" t="s">
        <v>3101</v>
      </c>
      <c r="AP236" s="78" t="b">
        <v>0</v>
      </c>
      <c r="AQ236" s="78" t="b">
        <v>0</v>
      </c>
      <c r="AR236" s="78" t="b">
        <v>1</v>
      </c>
      <c r="AS236" s="78"/>
      <c r="AT236" s="78">
        <v>58</v>
      </c>
      <c r="AU236" s="83" t="s">
        <v>3148</v>
      </c>
      <c r="AV236" s="78" t="b">
        <v>0</v>
      </c>
      <c r="AW236" s="78" t="s">
        <v>3276</v>
      </c>
      <c r="AX236" s="83" t="s">
        <v>3510</v>
      </c>
      <c r="AY236" s="78" t="s">
        <v>66</v>
      </c>
      <c r="AZ236" s="78" t="str">
        <f>REPLACE(INDEX(GroupVertices[Group],MATCH(Vertices[[#This Row],[Vertex]],GroupVertices[Vertex],0)),1,1,"")</f>
        <v>5</v>
      </c>
      <c r="BA236" s="48"/>
      <c r="BB236" s="48"/>
      <c r="BC236" s="48"/>
      <c r="BD236" s="48"/>
      <c r="BE236" s="48"/>
      <c r="BF236" s="48"/>
      <c r="BG236" s="116" t="s">
        <v>4167</v>
      </c>
      <c r="BH236" s="116" t="s">
        <v>4167</v>
      </c>
      <c r="BI236" s="116" t="s">
        <v>4789</v>
      </c>
      <c r="BJ236" s="116" t="s">
        <v>4789</v>
      </c>
      <c r="BK236" s="116">
        <v>0</v>
      </c>
      <c r="BL236" s="120">
        <v>0</v>
      </c>
      <c r="BM236" s="116">
        <v>2</v>
      </c>
      <c r="BN236" s="120">
        <v>9.523809523809524</v>
      </c>
      <c r="BO236" s="116">
        <v>0</v>
      </c>
      <c r="BP236" s="120">
        <v>0</v>
      </c>
      <c r="BQ236" s="116">
        <v>19</v>
      </c>
      <c r="BR236" s="120">
        <v>90.47619047619048</v>
      </c>
      <c r="BS236" s="116">
        <v>21</v>
      </c>
      <c r="BT236" s="2"/>
      <c r="BU236" s="3"/>
      <c r="BV236" s="3"/>
      <c r="BW236" s="3"/>
      <c r="BX236" s="3"/>
    </row>
    <row r="237" spans="1:76" ht="15">
      <c r="A237" s="64" t="s">
        <v>376</v>
      </c>
      <c r="B237" s="65"/>
      <c r="C237" s="65" t="s">
        <v>64</v>
      </c>
      <c r="D237" s="66">
        <v>162.17306290361552</v>
      </c>
      <c r="E237" s="68"/>
      <c r="F237" s="100" t="s">
        <v>1245</v>
      </c>
      <c r="G237" s="65"/>
      <c r="H237" s="69" t="s">
        <v>376</v>
      </c>
      <c r="I237" s="70"/>
      <c r="J237" s="70"/>
      <c r="K237" s="69" t="s">
        <v>3794</v>
      </c>
      <c r="L237" s="73">
        <v>1</v>
      </c>
      <c r="M237" s="74">
        <v>4403.068359375</v>
      </c>
      <c r="N237" s="74">
        <v>8594.4345703125</v>
      </c>
      <c r="O237" s="75"/>
      <c r="P237" s="76"/>
      <c r="Q237" s="76"/>
      <c r="R237" s="86"/>
      <c r="S237" s="48">
        <v>1</v>
      </c>
      <c r="T237" s="48">
        <v>1</v>
      </c>
      <c r="U237" s="49">
        <v>0</v>
      </c>
      <c r="V237" s="49">
        <v>0</v>
      </c>
      <c r="W237" s="49">
        <v>0</v>
      </c>
      <c r="X237" s="49">
        <v>0.999998</v>
      </c>
      <c r="Y237" s="49">
        <v>0</v>
      </c>
      <c r="Z237" s="49" t="s">
        <v>3948</v>
      </c>
      <c r="AA237" s="71">
        <v>237</v>
      </c>
      <c r="AB237" s="71"/>
      <c r="AC237" s="72"/>
      <c r="AD237" s="78" t="s">
        <v>2251</v>
      </c>
      <c r="AE237" s="78">
        <v>95</v>
      </c>
      <c r="AF237" s="78">
        <v>202</v>
      </c>
      <c r="AG237" s="78">
        <v>818</v>
      </c>
      <c r="AH237" s="78">
        <v>1</v>
      </c>
      <c r="AI237" s="78"/>
      <c r="AJ237" s="78" t="s">
        <v>2519</v>
      </c>
      <c r="AK237" s="78" t="s">
        <v>2690</v>
      </c>
      <c r="AL237" s="83" t="s">
        <v>2864</v>
      </c>
      <c r="AM237" s="78"/>
      <c r="AN237" s="80">
        <v>40625.89944444445</v>
      </c>
      <c r="AO237" s="78"/>
      <c r="AP237" s="78" t="b">
        <v>0</v>
      </c>
      <c r="AQ237" s="78" t="b">
        <v>0</v>
      </c>
      <c r="AR237" s="78" t="b">
        <v>0</v>
      </c>
      <c r="AS237" s="78"/>
      <c r="AT237" s="78">
        <v>7</v>
      </c>
      <c r="AU237" s="83" t="s">
        <v>3158</v>
      </c>
      <c r="AV237" s="78" t="b">
        <v>0</v>
      </c>
      <c r="AW237" s="78" t="s">
        <v>3276</v>
      </c>
      <c r="AX237" s="83" t="s">
        <v>3511</v>
      </c>
      <c r="AY237" s="78" t="s">
        <v>66</v>
      </c>
      <c r="AZ237" s="78" t="str">
        <f>REPLACE(INDEX(GroupVertices[Group],MATCH(Vertices[[#This Row],[Vertex]],GroupVertices[Vertex],0)),1,1,"")</f>
        <v>3</v>
      </c>
      <c r="BA237" s="48" t="s">
        <v>786</v>
      </c>
      <c r="BB237" s="48" t="s">
        <v>786</v>
      </c>
      <c r="BC237" s="48" t="s">
        <v>837</v>
      </c>
      <c r="BD237" s="48" t="s">
        <v>837</v>
      </c>
      <c r="BE237" s="48" t="s">
        <v>981</v>
      </c>
      <c r="BF237" s="48" t="s">
        <v>981</v>
      </c>
      <c r="BG237" s="116" t="s">
        <v>4630</v>
      </c>
      <c r="BH237" s="116" t="s">
        <v>4630</v>
      </c>
      <c r="BI237" s="116" t="s">
        <v>4790</v>
      </c>
      <c r="BJ237" s="116" t="s">
        <v>4790</v>
      </c>
      <c r="BK237" s="116">
        <v>2</v>
      </c>
      <c r="BL237" s="120">
        <v>7.6923076923076925</v>
      </c>
      <c r="BM237" s="116">
        <v>0</v>
      </c>
      <c r="BN237" s="120">
        <v>0</v>
      </c>
      <c r="BO237" s="116">
        <v>0</v>
      </c>
      <c r="BP237" s="120">
        <v>0</v>
      </c>
      <c r="BQ237" s="116">
        <v>24</v>
      </c>
      <c r="BR237" s="120">
        <v>92.3076923076923</v>
      </c>
      <c r="BS237" s="116">
        <v>26</v>
      </c>
      <c r="BT237" s="2"/>
      <c r="BU237" s="3"/>
      <c r="BV237" s="3"/>
      <c r="BW237" s="3"/>
      <c r="BX237" s="3"/>
    </row>
    <row r="238" spans="1:76" ht="15">
      <c r="A238" s="64" t="s">
        <v>377</v>
      </c>
      <c r="B238" s="65"/>
      <c r="C238" s="65" t="s">
        <v>64</v>
      </c>
      <c r="D238" s="66">
        <v>162.0346125807231</v>
      </c>
      <c r="E238" s="68"/>
      <c r="F238" s="100" t="s">
        <v>1246</v>
      </c>
      <c r="G238" s="65"/>
      <c r="H238" s="69" t="s">
        <v>377</v>
      </c>
      <c r="I238" s="70"/>
      <c r="J238" s="70"/>
      <c r="K238" s="69" t="s">
        <v>3795</v>
      </c>
      <c r="L238" s="73">
        <v>1</v>
      </c>
      <c r="M238" s="74">
        <v>4768.85400390625</v>
      </c>
      <c r="N238" s="74">
        <v>3584.55859375</v>
      </c>
      <c r="O238" s="75"/>
      <c r="P238" s="76"/>
      <c r="Q238" s="76"/>
      <c r="R238" s="86"/>
      <c r="S238" s="48">
        <v>0</v>
      </c>
      <c r="T238" s="48">
        <v>2</v>
      </c>
      <c r="U238" s="49">
        <v>0</v>
      </c>
      <c r="V238" s="49">
        <v>0.001965</v>
      </c>
      <c r="W238" s="49">
        <v>0.002156</v>
      </c>
      <c r="X238" s="49">
        <v>0.781896</v>
      </c>
      <c r="Y238" s="49">
        <v>0.5</v>
      </c>
      <c r="Z238" s="49">
        <v>0</v>
      </c>
      <c r="AA238" s="71">
        <v>238</v>
      </c>
      <c r="AB238" s="71"/>
      <c r="AC238" s="72"/>
      <c r="AD238" s="78" t="s">
        <v>2252</v>
      </c>
      <c r="AE238" s="78">
        <v>239</v>
      </c>
      <c r="AF238" s="78">
        <v>42</v>
      </c>
      <c r="AG238" s="78">
        <v>154</v>
      </c>
      <c r="AH238" s="78">
        <v>92</v>
      </c>
      <c r="AI238" s="78"/>
      <c r="AJ238" s="78" t="s">
        <v>2520</v>
      </c>
      <c r="AK238" s="78" t="s">
        <v>2577</v>
      </c>
      <c r="AL238" s="78"/>
      <c r="AM238" s="78"/>
      <c r="AN238" s="80">
        <v>43423.76053240741</v>
      </c>
      <c r="AO238" s="83" t="s">
        <v>3102</v>
      </c>
      <c r="AP238" s="78" t="b">
        <v>0</v>
      </c>
      <c r="AQ238" s="78" t="b">
        <v>0</v>
      </c>
      <c r="AR238" s="78" t="b">
        <v>0</v>
      </c>
      <c r="AS238" s="78"/>
      <c r="AT238" s="78">
        <v>0</v>
      </c>
      <c r="AU238" s="83" t="s">
        <v>3148</v>
      </c>
      <c r="AV238" s="78" t="b">
        <v>0</v>
      </c>
      <c r="AW238" s="78" t="s">
        <v>3276</v>
      </c>
      <c r="AX238" s="83" t="s">
        <v>3512</v>
      </c>
      <c r="AY238" s="78" t="s">
        <v>66</v>
      </c>
      <c r="AZ238" s="78" t="str">
        <f>REPLACE(INDEX(GroupVertices[Group],MATCH(Vertices[[#This Row],[Vertex]],GroupVertices[Vertex],0)),1,1,"")</f>
        <v>9</v>
      </c>
      <c r="BA238" s="48"/>
      <c r="BB238" s="48"/>
      <c r="BC238" s="48"/>
      <c r="BD238" s="48"/>
      <c r="BE238" s="48" t="s">
        <v>893</v>
      </c>
      <c r="BF238" s="48" t="s">
        <v>893</v>
      </c>
      <c r="BG238" s="116" t="s">
        <v>4629</v>
      </c>
      <c r="BH238" s="116" t="s">
        <v>4629</v>
      </c>
      <c r="BI238" s="116" t="s">
        <v>4788</v>
      </c>
      <c r="BJ238" s="116" t="s">
        <v>4788</v>
      </c>
      <c r="BK238" s="116">
        <v>1</v>
      </c>
      <c r="BL238" s="120">
        <v>5.882352941176471</v>
      </c>
      <c r="BM238" s="116">
        <v>0</v>
      </c>
      <c r="BN238" s="120">
        <v>0</v>
      </c>
      <c r="BO238" s="116">
        <v>0</v>
      </c>
      <c r="BP238" s="120">
        <v>0</v>
      </c>
      <c r="BQ238" s="116">
        <v>16</v>
      </c>
      <c r="BR238" s="120">
        <v>94.11764705882354</v>
      </c>
      <c r="BS238" s="116">
        <v>17</v>
      </c>
      <c r="BT238" s="2"/>
      <c r="BU238" s="3"/>
      <c r="BV238" s="3"/>
      <c r="BW238" s="3"/>
      <c r="BX238" s="3"/>
    </row>
    <row r="239" spans="1:76" ht="15">
      <c r="A239" s="64" t="s">
        <v>378</v>
      </c>
      <c r="B239" s="65"/>
      <c r="C239" s="65" t="s">
        <v>64</v>
      </c>
      <c r="D239" s="66">
        <v>163.5584314470578</v>
      </c>
      <c r="E239" s="68"/>
      <c r="F239" s="100" t="s">
        <v>1247</v>
      </c>
      <c r="G239" s="65"/>
      <c r="H239" s="69" t="s">
        <v>378</v>
      </c>
      <c r="I239" s="70"/>
      <c r="J239" s="70"/>
      <c r="K239" s="69" t="s">
        <v>3796</v>
      </c>
      <c r="L239" s="73">
        <v>1</v>
      </c>
      <c r="M239" s="74">
        <v>2099.326416015625</v>
      </c>
      <c r="N239" s="74">
        <v>6075.63818359375</v>
      </c>
      <c r="O239" s="75"/>
      <c r="P239" s="76"/>
      <c r="Q239" s="76"/>
      <c r="R239" s="86"/>
      <c r="S239" s="48">
        <v>0</v>
      </c>
      <c r="T239" s="48">
        <v>2</v>
      </c>
      <c r="U239" s="49">
        <v>0</v>
      </c>
      <c r="V239" s="49">
        <v>0.002439</v>
      </c>
      <c r="W239" s="49">
        <v>0.010135</v>
      </c>
      <c r="X239" s="49">
        <v>0.670666</v>
      </c>
      <c r="Y239" s="49">
        <v>1</v>
      </c>
      <c r="Z239" s="49">
        <v>0</v>
      </c>
      <c r="AA239" s="71">
        <v>239</v>
      </c>
      <c r="AB239" s="71"/>
      <c r="AC239" s="72"/>
      <c r="AD239" s="78" t="s">
        <v>2253</v>
      </c>
      <c r="AE239" s="78">
        <v>1083</v>
      </c>
      <c r="AF239" s="78">
        <v>1803</v>
      </c>
      <c r="AG239" s="78">
        <v>2440</v>
      </c>
      <c r="AH239" s="78">
        <v>973</v>
      </c>
      <c r="AI239" s="78"/>
      <c r="AJ239" s="78" t="s">
        <v>2521</v>
      </c>
      <c r="AK239" s="78" t="s">
        <v>2607</v>
      </c>
      <c r="AL239" s="83" t="s">
        <v>2865</v>
      </c>
      <c r="AM239" s="78"/>
      <c r="AN239" s="80">
        <v>40799.756516203706</v>
      </c>
      <c r="AO239" s="83" t="s">
        <v>3103</v>
      </c>
      <c r="AP239" s="78" t="b">
        <v>0</v>
      </c>
      <c r="AQ239" s="78" t="b">
        <v>0</v>
      </c>
      <c r="AR239" s="78" t="b">
        <v>0</v>
      </c>
      <c r="AS239" s="78"/>
      <c r="AT239" s="78">
        <v>16</v>
      </c>
      <c r="AU239" s="83" t="s">
        <v>3148</v>
      </c>
      <c r="AV239" s="78" t="b">
        <v>0</v>
      </c>
      <c r="AW239" s="78" t="s">
        <v>3276</v>
      </c>
      <c r="AX239" s="83" t="s">
        <v>3513</v>
      </c>
      <c r="AY239" s="78" t="s">
        <v>66</v>
      </c>
      <c r="AZ239" s="78" t="str">
        <f>REPLACE(INDEX(GroupVertices[Group],MATCH(Vertices[[#This Row],[Vertex]],GroupVertices[Vertex],0)),1,1,"")</f>
        <v>1</v>
      </c>
      <c r="BA239" s="48"/>
      <c r="BB239" s="48"/>
      <c r="BC239" s="48"/>
      <c r="BD239" s="48"/>
      <c r="BE239" s="48"/>
      <c r="BF239" s="48"/>
      <c r="BG239" s="116" t="s">
        <v>4561</v>
      </c>
      <c r="BH239" s="116" t="s">
        <v>4561</v>
      </c>
      <c r="BI239" s="116" t="s">
        <v>4721</v>
      </c>
      <c r="BJ239" s="116" t="s">
        <v>4721</v>
      </c>
      <c r="BK239" s="116">
        <v>0</v>
      </c>
      <c r="BL239" s="120">
        <v>0</v>
      </c>
      <c r="BM239" s="116">
        <v>0</v>
      </c>
      <c r="BN239" s="120">
        <v>0</v>
      </c>
      <c r="BO239" s="116">
        <v>0</v>
      </c>
      <c r="BP239" s="120">
        <v>0</v>
      </c>
      <c r="BQ239" s="116">
        <v>20</v>
      </c>
      <c r="BR239" s="120">
        <v>100</v>
      </c>
      <c r="BS239" s="116">
        <v>20</v>
      </c>
      <c r="BT239" s="2"/>
      <c r="BU239" s="3"/>
      <c r="BV239" s="3"/>
      <c r="BW239" s="3"/>
      <c r="BX239" s="3"/>
    </row>
    <row r="240" spans="1:76" ht="15">
      <c r="A240" s="64" t="s">
        <v>379</v>
      </c>
      <c r="B240" s="65"/>
      <c r="C240" s="65" t="s">
        <v>64</v>
      </c>
      <c r="D240" s="66">
        <v>162.98472792157236</v>
      </c>
      <c r="E240" s="68"/>
      <c r="F240" s="100" t="s">
        <v>1248</v>
      </c>
      <c r="G240" s="65"/>
      <c r="H240" s="69" t="s">
        <v>379</v>
      </c>
      <c r="I240" s="70"/>
      <c r="J240" s="70"/>
      <c r="K240" s="69" t="s">
        <v>3797</v>
      </c>
      <c r="L240" s="73">
        <v>1</v>
      </c>
      <c r="M240" s="74">
        <v>3378.44482421875</v>
      </c>
      <c r="N240" s="74">
        <v>525.9569702148438</v>
      </c>
      <c r="O240" s="75"/>
      <c r="P240" s="76"/>
      <c r="Q240" s="76"/>
      <c r="R240" s="86"/>
      <c r="S240" s="48">
        <v>0</v>
      </c>
      <c r="T240" s="48">
        <v>3</v>
      </c>
      <c r="U240" s="49">
        <v>0</v>
      </c>
      <c r="V240" s="49">
        <v>0.047619</v>
      </c>
      <c r="W240" s="49">
        <v>0</v>
      </c>
      <c r="X240" s="49">
        <v>0.683355</v>
      </c>
      <c r="Y240" s="49">
        <v>1</v>
      </c>
      <c r="Z240" s="49">
        <v>0</v>
      </c>
      <c r="AA240" s="71">
        <v>240</v>
      </c>
      <c r="AB240" s="71"/>
      <c r="AC240" s="72"/>
      <c r="AD240" s="78" t="s">
        <v>2254</v>
      </c>
      <c r="AE240" s="78">
        <v>1300</v>
      </c>
      <c r="AF240" s="78">
        <v>1140</v>
      </c>
      <c r="AG240" s="78">
        <v>19911</v>
      </c>
      <c r="AH240" s="78">
        <v>3313</v>
      </c>
      <c r="AI240" s="78"/>
      <c r="AJ240" s="78" t="s">
        <v>2522</v>
      </c>
      <c r="AK240" s="78" t="s">
        <v>2691</v>
      </c>
      <c r="AL240" s="83" t="s">
        <v>2866</v>
      </c>
      <c r="AM240" s="78"/>
      <c r="AN240" s="80">
        <v>40274.61609953704</v>
      </c>
      <c r="AO240" s="83" t="s">
        <v>3104</v>
      </c>
      <c r="AP240" s="78" t="b">
        <v>0</v>
      </c>
      <c r="AQ240" s="78" t="b">
        <v>0</v>
      </c>
      <c r="AR240" s="78" t="b">
        <v>1</v>
      </c>
      <c r="AS240" s="78"/>
      <c r="AT240" s="78">
        <v>58</v>
      </c>
      <c r="AU240" s="83" t="s">
        <v>3148</v>
      </c>
      <c r="AV240" s="78" t="b">
        <v>0</v>
      </c>
      <c r="AW240" s="78" t="s">
        <v>3276</v>
      </c>
      <c r="AX240" s="83" t="s">
        <v>3514</v>
      </c>
      <c r="AY240" s="78" t="s">
        <v>66</v>
      </c>
      <c r="AZ240" s="78" t="str">
        <f>REPLACE(INDEX(GroupVertices[Group],MATCH(Vertices[[#This Row],[Vertex]],GroupVertices[Vertex],0)),1,1,"")</f>
        <v>5</v>
      </c>
      <c r="BA240" s="48"/>
      <c r="BB240" s="48"/>
      <c r="BC240" s="48"/>
      <c r="BD240" s="48"/>
      <c r="BE240" s="48"/>
      <c r="BF240" s="48"/>
      <c r="BG240" s="116" t="s">
        <v>4167</v>
      </c>
      <c r="BH240" s="116" t="s">
        <v>4167</v>
      </c>
      <c r="BI240" s="116" t="s">
        <v>4789</v>
      </c>
      <c r="BJ240" s="116" t="s">
        <v>4789</v>
      </c>
      <c r="BK240" s="116">
        <v>0</v>
      </c>
      <c r="BL240" s="120">
        <v>0</v>
      </c>
      <c r="BM240" s="116">
        <v>2</v>
      </c>
      <c r="BN240" s="120">
        <v>9.523809523809524</v>
      </c>
      <c r="BO240" s="116">
        <v>0</v>
      </c>
      <c r="BP240" s="120">
        <v>0</v>
      </c>
      <c r="BQ240" s="116">
        <v>19</v>
      </c>
      <c r="BR240" s="120">
        <v>90.47619047619048</v>
      </c>
      <c r="BS240" s="116">
        <v>21</v>
      </c>
      <c r="BT240" s="2"/>
      <c r="BU240" s="3"/>
      <c r="BV240" s="3"/>
      <c r="BW240" s="3"/>
      <c r="BX240" s="3"/>
    </row>
    <row r="241" spans="1:76" ht="15">
      <c r="A241" s="64" t="s">
        <v>380</v>
      </c>
      <c r="B241" s="65"/>
      <c r="C241" s="65" t="s">
        <v>64</v>
      </c>
      <c r="D241" s="66">
        <v>162.88521675199343</v>
      </c>
      <c r="E241" s="68"/>
      <c r="F241" s="100" t="s">
        <v>1249</v>
      </c>
      <c r="G241" s="65"/>
      <c r="H241" s="69" t="s">
        <v>380</v>
      </c>
      <c r="I241" s="70"/>
      <c r="J241" s="70"/>
      <c r="K241" s="69" t="s">
        <v>3798</v>
      </c>
      <c r="L241" s="73">
        <v>1</v>
      </c>
      <c r="M241" s="74">
        <v>6622.14501953125</v>
      </c>
      <c r="N241" s="74">
        <v>4796.5791015625</v>
      </c>
      <c r="O241" s="75"/>
      <c r="P241" s="76"/>
      <c r="Q241" s="76"/>
      <c r="R241" s="86"/>
      <c r="S241" s="48">
        <v>0</v>
      </c>
      <c r="T241" s="48">
        <v>1</v>
      </c>
      <c r="U241" s="49">
        <v>0</v>
      </c>
      <c r="V241" s="49">
        <v>0.333333</v>
      </c>
      <c r="W241" s="49">
        <v>0</v>
      </c>
      <c r="X241" s="49">
        <v>0.638297</v>
      </c>
      <c r="Y241" s="49">
        <v>0</v>
      </c>
      <c r="Z241" s="49">
        <v>0</v>
      </c>
      <c r="AA241" s="71">
        <v>241</v>
      </c>
      <c r="AB241" s="71"/>
      <c r="AC241" s="72"/>
      <c r="AD241" s="78" t="s">
        <v>2255</v>
      </c>
      <c r="AE241" s="78">
        <v>1346</v>
      </c>
      <c r="AF241" s="78">
        <v>1025</v>
      </c>
      <c r="AG241" s="78">
        <v>1358</v>
      </c>
      <c r="AH241" s="78">
        <v>948</v>
      </c>
      <c r="AI241" s="78"/>
      <c r="AJ241" s="78" t="s">
        <v>2523</v>
      </c>
      <c r="AK241" s="78" t="s">
        <v>2692</v>
      </c>
      <c r="AL241" s="78"/>
      <c r="AM241" s="78"/>
      <c r="AN241" s="80">
        <v>40961.6319212963</v>
      </c>
      <c r="AO241" s="83" t="s">
        <v>3105</v>
      </c>
      <c r="AP241" s="78" t="b">
        <v>0</v>
      </c>
      <c r="AQ241" s="78" t="b">
        <v>0</v>
      </c>
      <c r="AR241" s="78" t="b">
        <v>1</v>
      </c>
      <c r="AS241" s="78"/>
      <c r="AT241" s="78">
        <v>56</v>
      </c>
      <c r="AU241" s="83" t="s">
        <v>3161</v>
      </c>
      <c r="AV241" s="78" t="b">
        <v>0</v>
      </c>
      <c r="AW241" s="78" t="s">
        <v>3276</v>
      </c>
      <c r="AX241" s="83" t="s">
        <v>3515</v>
      </c>
      <c r="AY241" s="78" t="s">
        <v>66</v>
      </c>
      <c r="AZ241" s="78" t="str">
        <f>REPLACE(INDEX(GroupVertices[Group],MATCH(Vertices[[#This Row],[Vertex]],GroupVertices[Vertex],0)),1,1,"")</f>
        <v>23</v>
      </c>
      <c r="BA241" s="48"/>
      <c r="BB241" s="48"/>
      <c r="BC241" s="48"/>
      <c r="BD241" s="48"/>
      <c r="BE241" s="48"/>
      <c r="BF241" s="48"/>
      <c r="BG241" s="116" t="s">
        <v>4631</v>
      </c>
      <c r="BH241" s="116" t="s">
        <v>4631</v>
      </c>
      <c r="BI241" s="116" t="s">
        <v>4791</v>
      </c>
      <c r="BJ241" s="116" t="s">
        <v>4791</v>
      </c>
      <c r="BK241" s="116">
        <v>0</v>
      </c>
      <c r="BL241" s="120">
        <v>0</v>
      </c>
      <c r="BM241" s="116">
        <v>0</v>
      </c>
      <c r="BN241" s="120">
        <v>0</v>
      </c>
      <c r="BO241" s="116">
        <v>0</v>
      </c>
      <c r="BP241" s="120">
        <v>0</v>
      </c>
      <c r="BQ241" s="116">
        <v>20</v>
      </c>
      <c r="BR241" s="120">
        <v>100</v>
      </c>
      <c r="BS241" s="116">
        <v>20</v>
      </c>
      <c r="BT241" s="2"/>
      <c r="BU241" s="3"/>
      <c r="BV241" s="3"/>
      <c r="BW241" s="3"/>
      <c r="BX241" s="3"/>
    </row>
    <row r="242" spans="1:76" ht="15">
      <c r="A242" s="64" t="s">
        <v>382</v>
      </c>
      <c r="B242" s="65"/>
      <c r="C242" s="65" t="s">
        <v>64</v>
      </c>
      <c r="D242" s="66">
        <v>162.36170146855645</v>
      </c>
      <c r="E242" s="68"/>
      <c r="F242" s="100" t="s">
        <v>3258</v>
      </c>
      <c r="G242" s="65"/>
      <c r="H242" s="69" t="s">
        <v>382</v>
      </c>
      <c r="I242" s="70"/>
      <c r="J242" s="70"/>
      <c r="K242" s="69" t="s">
        <v>3799</v>
      </c>
      <c r="L242" s="73">
        <v>2.9358461340498208</v>
      </c>
      <c r="M242" s="74">
        <v>6622.14501953125</v>
      </c>
      <c r="N242" s="74">
        <v>4343.68310546875</v>
      </c>
      <c r="O242" s="75"/>
      <c r="P242" s="76"/>
      <c r="Q242" s="76"/>
      <c r="R242" s="86"/>
      <c r="S242" s="48">
        <v>3</v>
      </c>
      <c r="T242" s="48">
        <v>1</v>
      </c>
      <c r="U242" s="49">
        <v>2</v>
      </c>
      <c r="V242" s="49">
        <v>0.5</v>
      </c>
      <c r="W242" s="49">
        <v>0</v>
      </c>
      <c r="X242" s="49">
        <v>1.723401</v>
      </c>
      <c r="Y242" s="49">
        <v>0</v>
      </c>
      <c r="Z242" s="49">
        <v>0</v>
      </c>
      <c r="AA242" s="71">
        <v>242</v>
      </c>
      <c r="AB242" s="71"/>
      <c r="AC242" s="72"/>
      <c r="AD242" s="78" t="s">
        <v>2256</v>
      </c>
      <c r="AE242" s="78">
        <v>417</v>
      </c>
      <c r="AF242" s="78">
        <v>420</v>
      </c>
      <c r="AG242" s="78">
        <v>102</v>
      </c>
      <c r="AH242" s="78">
        <v>121</v>
      </c>
      <c r="AI242" s="78"/>
      <c r="AJ242" s="78" t="s">
        <v>2524</v>
      </c>
      <c r="AK242" s="78" t="s">
        <v>2693</v>
      </c>
      <c r="AL242" s="83" t="s">
        <v>2867</v>
      </c>
      <c r="AM242" s="78"/>
      <c r="AN242" s="80">
        <v>43660.42109953704</v>
      </c>
      <c r="AO242" s="83" t="s">
        <v>3106</v>
      </c>
      <c r="AP242" s="78" t="b">
        <v>0</v>
      </c>
      <c r="AQ242" s="78" t="b">
        <v>0</v>
      </c>
      <c r="AR242" s="78" t="b">
        <v>0</v>
      </c>
      <c r="AS242" s="78"/>
      <c r="AT242" s="78">
        <v>1</v>
      </c>
      <c r="AU242" s="83" t="s">
        <v>3148</v>
      </c>
      <c r="AV242" s="78" t="b">
        <v>0</v>
      </c>
      <c r="AW242" s="78" t="s">
        <v>3276</v>
      </c>
      <c r="AX242" s="83" t="s">
        <v>3516</v>
      </c>
      <c r="AY242" s="78" t="s">
        <v>66</v>
      </c>
      <c r="AZ242" s="78" t="str">
        <f>REPLACE(INDEX(GroupVertices[Group],MATCH(Vertices[[#This Row],[Vertex]],GroupVertices[Vertex],0)),1,1,"")</f>
        <v>23</v>
      </c>
      <c r="BA242" s="48" t="s">
        <v>787</v>
      </c>
      <c r="BB242" s="48" t="s">
        <v>787</v>
      </c>
      <c r="BC242" s="48" t="s">
        <v>869</v>
      </c>
      <c r="BD242" s="48" t="s">
        <v>869</v>
      </c>
      <c r="BE242" s="48" t="s">
        <v>4073</v>
      </c>
      <c r="BF242" s="48" t="s">
        <v>4521</v>
      </c>
      <c r="BG242" s="116" t="s">
        <v>4632</v>
      </c>
      <c r="BH242" s="116" t="s">
        <v>4675</v>
      </c>
      <c r="BI242" s="116" t="s">
        <v>4792</v>
      </c>
      <c r="BJ242" s="116" t="s">
        <v>4792</v>
      </c>
      <c r="BK242" s="116">
        <v>1</v>
      </c>
      <c r="BL242" s="120">
        <v>1.2658227848101267</v>
      </c>
      <c r="BM242" s="116">
        <v>0</v>
      </c>
      <c r="BN242" s="120">
        <v>0</v>
      </c>
      <c r="BO242" s="116">
        <v>0</v>
      </c>
      <c r="BP242" s="120">
        <v>0</v>
      </c>
      <c r="BQ242" s="116">
        <v>78</v>
      </c>
      <c r="BR242" s="120">
        <v>98.73417721518987</v>
      </c>
      <c r="BS242" s="116">
        <v>79</v>
      </c>
      <c r="BT242" s="2"/>
      <c r="BU242" s="3"/>
      <c r="BV242" s="3"/>
      <c r="BW242" s="3"/>
      <c r="BX242" s="3"/>
    </row>
    <row r="243" spans="1:76" ht="15">
      <c r="A243" s="64" t="s">
        <v>381</v>
      </c>
      <c r="B243" s="65"/>
      <c r="C243" s="65" t="s">
        <v>64</v>
      </c>
      <c r="D243" s="66">
        <v>164.20395607754375</v>
      </c>
      <c r="E243" s="68"/>
      <c r="F243" s="100" t="s">
        <v>1250</v>
      </c>
      <c r="G243" s="65"/>
      <c r="H243" s="69" t="s">
        <v>381</v>
      </c>
      <c r="I243" s="70"/>
      <c r="J243" s="70"/>
      <c r="K243" s="69" t="s">
        <v>3800</v>
      </c>
      <c r="L243" s="73">
        <v>1</v>
      </c>
      <c r="M243" s="74">
        <v>3196.130615234375</v>
      </c>
      <c r="N243" s="74">
        <v>945.6968383789062</v>
      </c>
      <c r="O243" s="75"/>
      <c r="P243" s="76"/>
      <c r="Q243" s="76"/>
      <c r="R243" s="86"/>
      <c r="S243" s="48">
        <v>0</v>
      </c>
      <c r="T243" s="48">
        <v>3</v>
      </c>
      <c r="U243" s="49">
        <v>0</v>
      </c>
      <c r="V243" s="49">
        <v>0.047619</v>
      </c>
      <c r="W243" s="49">
        <v>0</v>
      </c>
      <c r="X243" s="49">
        <v>0.683355</v>
      </c>
      <c r="Y243" s="49">
        <v>1</v>
      </c>
      <c r="Z243" s="49">
        <v>0</v>
      </c>
      <c r="AA243" s="71">
        <v>243</v>
      </c>
      <c r="AB243" s="71"/>
      <c r="AC243" s="72"/>
      <c r="AD243" s="78" t="s">
        <v>2257</v>
      </c>
      <c r="AE243" s="78">
        <v>1397</v>
      </c>
      <c r="AF243" s="78">
        <v>2549</v>
      </c>
      <c r="AG243" s="78">
        <v>9870</v>
      </c>
      <c r="AH243" s="78">
        <v>796</v>
      </c>
      <c r="AI243" s="78"/>
      <c r="AJ243" s="78" t="s">
        <v>2525</v>
      </c>
      <c r="AK243" s="78" t="s">
        <v>2691</v>
      </c>
      <c r="AL243" s="83" t="s">
        <v>2868</v>
      </c>
      <c r="AM243" s="78"/>
      <c r="AN243" s="80">
        <v>41178.49989583333</v>
      </c>
      <c r="AO243" s="83" t="s">
        <v>3107</v>
      </c>
      <c r="AP243" s="78" t="b">
        <v>0</v>
      </c>
      <c r="AQ243" s="78" t="b">
        <v>0</v>
      </c>
      <c r="AR243" s="78" t="b">
        <v>1</v>
      </c>
      <c r="AS243" s="78"/>
      <c r="AT243" s="78">
        <v>66</v>
      </c>
      <c r="AU243" s="83" t="s">
        <v>3148</v>
      </c>
      <c r="AV243" s="78" t="b">
        <v>0</v>
      </c>
      <c r="AW243" s="78" t="s">
        <v>3276</v>
      </c>
      <c r="AX243" s="83" t="s">
        <v>3517</v>
      </c>
      <c r="AY243" s="78" t="s">
        <v>66</v>
      </c>
      <c r="AZ243" s="78" t="str">
        <f>REPLACE(INDEX(GroupVertices[Group],MATCH(Vertices[[#This Row],[Vertex]],GroupVertices[Vertex],0)),1,1,"")</f>
        <v>5</v>
      </c>
      <c r="BA243" s="48"/>
      <c r="BB243" s="48"/>
      <c r="BC243" s="48"/>
      <c r="BD243" s="48"/>
      <c r="BE243" s="48"/>
      <c r="BF243" s="48"/>
      <c r="BG243" s="116" t="s">
        <v>4167</v>
      </c>
      <c r="BH243" s="116" t="s">
        <v>4167</v>
      </c>
      <c r="BI243" s="116" t="s">
        <v>4789</v>
      </c>
      <c r="BJ243" s="116" t="s">
        <v>4789</v>
      </c>
      <c r="BK243" s="116">
        <v>0</v>
      </c>
      <c r="BL243" s="120">
        <v>0</v>
      </c>
      <c r="BM243" s="116">
        <v>2</v>
      </c>
      <c r="BN243" s="120">
        <v>9.523809523809524</v>
      </c>
      <c r="BO243" s="116">
        <v>0</v>
      </c>
      <c r="BP243" s="120">
        <v>0</v>
      </c>
      <c r="BQ243" s="116">
        <v>19</v>
      </c>
      <c r="BR243" s="120">
        <v>90.47619047619048</v>
      </c>
      <c r="BS243" s="116">
        <v>21</v>
      </c>
      <c r="BT243" s="2"/>
      <c r="BU243" s="3"/>
      <c r="BV243" s="3"/>
      <c r="BW243" s="3"/>
      <c r="BX243" s="3"/>
    </row>
    <row r="244" spans="1:76" ht="15">
      <c r="A244" s="64" t="s">
        <v>383</v>
      </c>
      <c r="B244" s="65"/>
      <c r="C244" s="65" t="s">
        <v>64</v>
      </c>
      <c r="D244" s="66">
        <v>162.44909823488229</v>
      </c>
      <c r="E244" s="68"/>
      <c r="F244" s="100" t="s">
        <v>1251</v>
      </c>
      <c r="G244" s="65"/>
      <c r="H244" s="69" t="s">
        <v>383</v>
      </c>
      <c r="I244" s="70"/>
      <c r="J244" s="70"/>
      <c r="K244" s="69" t="s">
        <v>3801</v>
      </c>
      <c r="L244" s="73">
        <v>1</v>
      </c>
      <c r="M244" s="74">
        <v>6924.2587890625</v>
      </c>
      <c r="N244" s="74">
        <v>4796.5791015625</v>
      </c>
      <c r="O244" s="75"/>
      <c r="P244" s="76"/>
      <c r="Q244" s="76"/>
      <c r="R244" s="86"/>
      <c r="S244" s="48">
        <v>0</v>
      </c>
      <c r="T244" s="48">
        <v>1</v>
      </c>
      <c r="U244" s="49">
        <v>0</v>
      </c>
      <c r="V244" s="49">
        <v>0.333333</v>
      </c>
      <c r="W244" s="49">
        <v>0</v>
      </c>
      <c r="X244" s="49">
        <v>0.638297</v>
      </c>
      <c r="Y244" s="49">
        <v>0</v>
      </c>
      <c r="Z244" s="49">
        <v>0</v>
      </c>
      <c r="AA244" s="71">
        <v>244</v>
      </c>
      <c r="AB244" s="71"/>
      <c r="AC244" s="72"/>
      <c r="AD244" s="78" t="s">
        <v>2258</v>
      </c>
      <c r="AE244" s="78">
        <v>211</v>
      </c>
      <c r="AF244" s="78">
        <v>521</v>
      </c>
      <c r="AG244" s="78">
        <v>7313</v>
      </c>
      <c r="AH244" s="78">
        <v>14134</v>
      </c>
      <c r="AI244" s="78"/>
      <c r="AJ244" s="78" t="s">
        <v>2526</v>
      </c>
      <c r="AK244" s="78" t="s">
        <v>2694</v>
      </c>
      <c r="AL244" s="78"/>
      <c r="AM244" s="78"/>
      <c r="AN244" s="80">
        <v>43581.77943287037</v>
      </c>
      <c r="AO244" s="83" t="s">
        <v>3108</v>
      </c>
      <c r="AP244" s="78" t="b">
        <v>1</v>
      </c>
      <c r="AQ244" s="78" t="b">
        <v>0</v>
      </c>
      <c r="AR244" s="78" t="b">
        <v>0</v>
      </c>
      <c r="AS244" s="78"/>
      <c r="AT244" s="78">
        <v>2</v>
      </c>
      <c r="AU244" s="78"/>
      <c r="AV244" s="78" t="b">
        <v>0</v>
      </c>
      <c r="AW244" s="78" t="s">
        <v>3276</v>
      </c>
      <c r="AX244" s="83" t="s">
        <v>3518</v>
      </c>
      <c r="AY244" s="78" t="s">
        <v>66</v>
      </c>
      <c r="AZ244" s="78" t="str">
        <f>REPLACE(INDEX(GroupVertices[Group],MATCH(Vertices[[#This Row],[Vertex]],GroupVertices[Vertex],0)),1,1,"")</f>
        <v>23</v>
      </c>
      <c r="BA244" s="48"/>
      <c r="BB244" s="48"/>
      <c r="BC244" s="48"/>
      <c r="BD244" s="48"/>
      <c r="BE244" s="48"/>
      <c r="BF244" s="48"/>
      <c r="BG244" s="116" t="s">
        <v>4633</v>
      </c>
      <c r="BH244" s="116" t="s">
        <v>4633</v>
      </c>
      <c r="BI244" s="116" t="s">
        <v>4793</v>
      </c>
      <c r="BJ244" s="116" t="s">
        <v>4793</v>
      </c>
      <c r="BK244" s="116">
        <v>1</v>
      </c>
      <c r="BL244" s="120">
        <v>4.166666666666667</v>
      </c>
      <c r="BM244" s="116">
        <v>0</v>
      </c>
      <c r="BN244" s="120">
        <v>0</v>
      </c>
      <c r="BO244" s="116">
        <v>0</v>
      </c>
      <c r="BP244" s="120">
        <v>0</v>
      </c>
      <c r="BQ244" s="116">
        <v>23</v>
      </c>
      <c r="BR244" s="120">
        <v>95.83333333333333</v>
      </c>
      <c r="BS244" s="116">
        <v>24</v>
      </c>
      <c r="BT244" s="2"/>
      <c r="BU244" s="3"/>
      <c r="BV244" s="3"/>
      <c r="BW244" s="3"/>
      <c r="BX244" s="3"/>
    </row>
    <row r="245" spans="1:76" ht="15">
      <c r="A245" s="64" t="s">
        <v>384</v>
      </c>
      <c r="B245" s="65"/>
      <c r="C245" s="65" t="s">
        <v>64</v>
      </c>
      <c r="D245" s="66">
        <v>163.3966176321773</v>
      </c>
      <c r="E245" s="68"/>
      <c r="F245" s="100" t="s">
        <v>1252</v>
      </c>
      <c r="G245" s="65"/>
      <c r="H245" s="69" t="s">
        <v>384</v>
      </c>
      <c r="I245" s="70"/>
      <c r="J245" s="70"/>
      <c r="K245" s="69" t="s">
        <v>3802</v>
      </c>
      <c r="L245" s="73">
        <v>1</v>
      </c>
      <c r="M245" s="74">
        <v>4405.90576171875</v>
      </c>
      <c r="N245" s="74">
        <v>1734.1197509765625</v>
      </c>
      <c r="O245" s="75"/>
      <c r="P245" s="76"/>
      <c r="Q245" s="76"/>
      <c r="R245" s="86"/>
      <c r="S245" s="48">
        <v>0</v>
      </c>
      <c r="T245" s="48">
        <v>3</v>
      </c>
      <c r="U245" s="49">
        <v>0</v>
      </c>
      <c r="V245" s="49">
        <v>0.047619</v>
      </c>
      <c r="W245" s="49">
        <v>0</v>
      </c>
      <c r="X245" s="49">
        <v>0.683355</v>
      </c>
      <c r="Y245" s="49">
        <v>1</v>
      </c>
      <c r="Z245" s="49">
        <v>0</v>
      </c>
      <c r="AA245" s="71">
        <v>245</v>
      </c>
      <c r="AB245" s="71"/>
      <c r="AC245" s="72"/>
      <c r="AD245" s="78" t="s">
        <v>2259</v>
      </c>
      <c r="AE245" s="78">
        <v>394</v>
      </c>
      <c r="AF245" s="78">
        <v>1616</v>
      </c>
      <c r="AG245" s="78">
        <v>853</v>
      </c>
      <c r="AH245" s="78">
        <v>994</v>
      </c>
      <c r="AI245" s="78"/>
      <c r="AJ245" s="78" t="s">
        <v>2527</v>
      </c>
      <c r="AK245" s="78"/>
      <c r="AL245" s="83" t="s">
        <v>2869</v>
      </c>
      <c r="AM245" s="78"/>
      <c r="AN245" s="80">
        <v>41415.77324074074</v>
      </c>
      <c r="AO245" s="83" t="s">
        <v>3109</v>
      </c>
      <c r="AP245" s="78" t="b">
        <v>1</v>
      </c>
      <c r="AQ245" s="78" t="b">
        <v>0</v>
      </c>
      <c r="AR245" s="78" t="b">
        <v>0</v>
      </c>
      <c r="AS245" s="78"/>
      <c r="AT245" s="78">
        <v>18</v>
      </c>
      <c r="AU245" s="83" t="s">
        <v>3148</v>
      </c>
      <c r="AV245" s="78" t="b">
        <v>0</v>
      </c>
      <c r="AW245" s="78" t="s">
        <v>3276</v>
      </c>
      <c r="AX245" s="83" t="s">
        <v>3519</v>
      </c>
      <c r="AY245" s="78" t="s">
        <v>66</v>
      </c>
      <c r="AZ245" s="78" t="str">
        <f>REPLACE(INDEX(GroupVertices[Group],MATCH(Vertices[[#This Row],[Vertex]],GroupVertices[Vertex],0)),1,1,"")</f>
        <v>5</v>
      </c>
      <c r="BA245" s="48"/>
      <c r="BB245" s="48"/>
      <c r="BC245" s="48"/>
      <c r="BD245" s="48"/>
      <c r="BE245" s="48"/>
      <c r="BF245" s="48"/>
      <c r="BG245" s="116" t="s">
        <v>4167</v>
      </c>
      <c r="BH245" s="116" t="s">
        <v>4167</v>
      </c>
      <c r="BI245" s="116" t="s">
        <v>4789</v>
      </c>
      <c r="BJ245" s="116" t="s">
        <v>4789</v>
      </c>
      <c r="BK245" s="116">
        <v>0</v>
      </c>
      <c r="BL245" s="120">
        <v>0</v>
      </c>
      <c r="BM245" s="116">
        <v>2</v>
      </c>
      <c r="BN245" s="120">
        <v>9.523809523809524</v>
      </c>
      <c r="BO245" s="116">
        <v>0</v>
      </c>
      <c r="BP245" s="120">
        <v>0</v>
      </c>
      <c r="BQ245" s="116">
        <v>19</v>
      </c>
      <c r="BR245" s="120">
        <v>90.47619047619048</v>
      </c>
      <c r="BS245" s="116">
        <v>21</v>
      </c>
      <c r="BT245" s="2"/>
      <c r="BU245" s="3"/>
      <c r="BV245" s="3"/>
      <c r="BW245" s="3"/>
      <c r="BX245" s="3"/>
    </row>
    <row r="246" spans="1:76" ht="15">
      <c r="A246" s="64" t="s">
        <v>385</v>
      </c>
      <c r="B246" s="65"/>
      <c r="C246" s="65" t="s">
        <v>64</v>
      </c>
      <c r="D246" s="66">
        <v>163.64236695531136</v>
      </c>
      <c r="E246" s="68"/>
      <c r="F246" s="100" t="s">
        <v>1253</v>
      </c>
      <c r="G246" s="65"/>
      <c r="H246" s="69" t="s">
        <v>385</v>
      </c>
      <c r="I246" s="70"/>
      <c r="J246" s="70"/>
      <c r="K246" s="69" t="s">
        <v>3803</v>
      </c>
      <c r="L246" s="73">
        <v>1</v>
      </c>
      <c r="M246" s="74">
        <v>4573.94140625</v>
      </c>
      <c r="N246" s="74">
        <v>1224.08203125</v>
      </c>
      <c r="O246" s="75"/>
      <c r="P246" s="76"/>
      <c r="Q246" s="76"/>
      <c r="R246" s="86"/>
      <c r="S246" s="48">
        <v>0</v>
      </c>
      <c r="T246" s="48">
        <v>3</v>
      </c>
      <c r="U246" s="49">
        <v>0</v>
      </c>
      <c r="V246" s="49">
        <v>0.047619</v>
      </c>
      <c r="W246" s="49">
        <v>0</v>
      </c>
      <c r="X246" s="49">
        <v>0.683355</v>
      </c>
      <c r="Y246" s="49">
        <v>1</v>
      </c>
      <c r="Z246" s="49">
        <v>0</v>
      </c>
      <c r="AA246" s="71">
        <v>246</v>
      </c>
      <c r="AB246" s="71"/>
      <c r="AC246" s="72"/>
      <c r="AD246" s="78" t="s">
        <v>2260</v>
      </c>
      <c r="AE246" s="78">
        <v>263</v>
      </c>
      <c r="AF246" s="78">
        <v>1900</v>
      </c>
      <c r="AG246" s="78">
        <v>1452</v>
      </c>
      <c r="AH246" s="78">
        <v>1137</v>
      </c>
      <c r="AI246" s="78"/>
      <c r="AJ246" s="78" t="s">
        <v>2528</v>
      </c>
      <c r="AK246" s="78"/>
      <c r="AL246" s="83" t="s">
        <v>2870</v>
      </c>
      <c r="AM246" s="78"/>
      <c r="AN246" s="80">
        <v>41113.545648148145</v>
      </c>
      <c r="AO246" s="83" t="s">
        <v>3110</v>
      </c>
      <c r="AP246" s="78" t="b">
        <v>0</v>
      </c>
      <c r="AQ246" s="78" t="b">
        <v>0</v>
      </c>
      <c r="AR246" s="78" t="b">
        <v>1</v>
      </c>
      <c r="AS246" s="78"/>
      <c r="AT246" s="78">
        <v>21</v>
      </c>
      <c r="AU246" s="83" t="s">
        <v>3148</v>
      </c>
      <c r="AV246" s="78" t="b">
        <v>0</v>
      </c>
      <c r="AW246" s="78" t="s">
        <v>3276</v>
      </c>
      <c r="AX246" s="83" t="s">
        <v>3520</v>
      </c>
      <c r="AY246" s="78" t="s">
        <v>66</v>
      </c>
      <c r="AZ246" s="78" t="str">
        <f>REPLACE(INDEX(GroupVertices[Group],MATCH(Vertices[[#This Row],[Vertex]],GroupVertices[Vertex],0)),1,1,"")</f>
        <v>5</v>
      </c>
      <c r="BA246" s="48"/>
      <c r="BB246" s="48"/>
      <c r="BC246" s="48"/>
      <c r="BD246" s="48"/>
      <c r="BE246" s="48"/>
      <c r="BF246" s="48"/>
      <c r="BG246" s="116" t="s">
        <v>4167</v>
      </c>
      <c r="BH246" s="116" t="s">
        <v>4167</v>
      </c>
      <c r="BI246" s="116" t="s">
        <v>4789</v>
      </c>
      <c r="BJ246" s="116" t="s">
        <v>4789</v>
      </c>
      <c r="BK246" s="116">
        <v>0</v>
      </c>
      <c r="BL246" s="120">
        <v>0</v>
      </c>
      <c r="BM246" s="116">
        <v>2</v>
      </c>
      <c r="BN246" s="120">
        <v>9.523809523809524</v>
      </c>
      <c r="BO246" s="116">
        <v>0</v>
      </c>
      <c r="BP246" s="120">
        <v>0</v>
      </c>
      <c r="BQ246" s="116">
        <v>19</v>
      </c>
      <c r="BR246" s="120">
        <v>90.47619047619048</v>
      </c>
      <c r="BS246" s="116">
        <v>21</v>
      </c>
      <c r="BT246" s="2"/>
      <c r="BU246" s="3"/>
      <c r="BV246" s="3"/>
      <c r="BW246" s="3"/>
      <c r="BX246" s="3"/>
    </row>
    <row r="247" spans="1:76" ht="15">
      <c r="A247" s="64" t="s">
        <v>386</v>
      </c>
      <c r="B247" s="65"/>
      <c r="C247" s="65" t="s">
        <v>64</v>
      </c>
      <c r="D247" s="66">
        <v>164.12348182736253</v>
      </c>
      <c r="E247" s="68"/>
      <c r="F247" s="100" t="s">
        <v>3259</v>
      </c>
      <c r="G247" s="65"/>
      <c r="H247" s="69" t="s">
        <v>386</v>
      </c>
      <c r="I247" s="70"/>
      <c r="J247" s="70"/>
      <c r="K247" s="69" t="s">
        <v>3804</v>
      </c>
      <c r="L247" s="73">
        <v>1</v>
      </c>
      <c r="M247" s="74">
        <v>3036.08349609375</v>
      </c>
      <c r="N247" s="74">
        <v>7893.328125</v>
      </c>
      <c r="O247" s="75"/>
      <c r="P247" s="76"/>
      <c r="Q247" s="76"/>
      <c r="R247" s="86"/>
      <c r="S247" s="48">
        <v>1</v>
      </c>
      <c r="T247" s="48">
        <v>1</v>
      </c>
      <c r="U247" s="49">
        <v>0</v>
      </c>
      <c r="V247" s="49">
        <v>0</v>
      </c>
      <c r="W247" s="49">
        <v>0</v>
      </c>
      <c r="X247" s="49">
        <v>0.999998</v>
      </c>
      <c r="Y247" s="49">
        <v>0</v>
      </c>
      <c r="Z247" s="49" t="s">
        <v>3948</v>
      </c>
      <c r="AA247" s="71">
        <v>247</v>
      </c>
      <c r="AB247" s="71"/>
      <c r="AC247" s="72"/>
      <c r="AD247" s="78" t="s">
        <v>2261</v>
      </c>
      <c r="AE247" s="78">
        <v>278</v>
      </c>
      <c r="AF247" s="78">
        <v>2456</v>
      </c>
      <c r="AG247" s="78">
        <v>664</v>
      </c>
      <c r="AH247" s="78">
        <v>157</v>
      </c>
      <c r="AI247" s="78"/>
      <c r="AJ247" s="78" t="s">
        <v>2529</v>
      </c>
      <c r="AK247" s="78" t="s">
        <v>2577</v>
      </c>
      <c r="AL247" s="83" t="s">
        <v>2871</v>
      </c>
      <c r="AM247" s="78"/>
      <c r="AN247" s="80">
        <v>40909.696018518516</v>
      </c>
      <c r="AO247" s="83" t="s">
        <v>3111</v>
      </c>
      <c r="AP247" s="78" t="b">
        <v>1</v>
      </c>
      <c r="AQ247" s="78" t="b">
        <v>0</v>
      </c>
      <c r="AR247" s="78" t="b">
        <v>0</v>
      </c>
      <c r="AS247" s="78"/>
      <c r="AT247" s="78">
        <v>29</v>
      </c>
      <c r="AU247" s="83" t="s">
        <v>3148</v>
      </c>
      <c r="AV247" s="78" t="b">
        <v>0</v>
      </c>
      <c r="AW247" s="78" t="s">
        <v>3276</v>
      </c>
      <c r="AX247" s="83" t="s">
        <v>3521</v>
      </c>
      <c r="AY247" s="78" t="s">
        <v>66</v>
      </c>
      <c r="AZ247" s="78" t="str">
        <f>REPLACE(INDEX(GroupVertices[Group],MATCH(Vertices[[#This Row],[Vertex]],GroupVertices[Vertex],0)),1,1,"")</f>
        <v>3</v>
      </c>
      <c r="BA247" s="48"/>
      <c r="BB247" s="48"/>
      <c r="BC247" s="48"/>
      <c r="BD247" s="48"/>
      <c r="BE247" s="48" t="s">
        <v>984</v>
      </c>
      <c r="BF247" s="48" t="s">
        <v>984</v>
      </c>
      <c r="BG247" s="116" t="s">
        <v>4634</v>
      </c>
      <c r="BH247" s="116" t="s">
        <v>4634</v>
      </c>
      <c r="BI247" s="116" t="s">
        <v>4794</v>
      </c>
      <c r="BJ247" s="116" t="s">
        <v>4794</v>
      </c>
      <c r="BK247" s="116">
        <v>5</v>
      </c>
      <c r="BL247" s="120">
        <v>9.090909090909092</v>
      </c>
      <c r="BM247" s="116">
        <v>0</v>
      </c>
      <c r="BN247" s="120">
        <v>0</v>
      </c>
      <c r="BO247" s="116">
        <v>0</v>
      </c>
      <c r="BP247" s="120">
        <v>0</v>
      </c>
      <c r="BQ247" s="116">
        <v>50</v>
      </c>
      <c r="BR247" s="120">
        <v>90.9090909090909</v>
      </c>
      <c r="BS247" s="116">
        <v>55</v>
      </c>
      <c r="BT247" s="2"/>
      <c r="BU247" s="3"/>
      <c r="BV247" s="3"/>
      <c r="BW247" s="3"/>
      <c r="BX247" s="3"/>
    </row>
    <row r="248" spans="1:76" ht="15">
      <c r="A248" s="64" t="s">
        <v>387</v>
      </c>
      <c r="B248" s="65"/>
      <c r="C248" s="65" t="s">
        <v>64</v>
      </c>
      <c r="D248" s="66">
        <v>164.76900645784843</v>
      </c>
      <c r="E248" s="68"/>
      <c r="F248" s="100" t="s">
        <v>3260</v>
      </c>
      <c r="G248" s="65"/>
      <c r="H248" s="69" t="s">
        <v>387</v>
      </c>
      <c r="I248" s="70"/>
      <c r="J248" s="70"/>
      <c r="K248" s="69" t="s">
        <v>3805</v>
      </c>
      <c r="L248" s="73">
        <v>2.9358461340498208</v>
      </c>
      <c r="M248" s="74">
        <v>6622.14501953125</v>
      </c>
      <c r="N248" s="74">
        <v>3084.985595703125</v>
      </c>
      <c r="O248" s="75"/>
      <c r="P248" s="76"/>
      <c r="Q248" s="76"/>
      <c r="R248" s="86"/>
      <c r="S248" s="48">
        <v>0</v>
      </c>
      <c r="T248" s="48">
        <v>2</v>
      </c>
      <c r="U248" s="49">
        <v>2</v>
      </c>
      <c r="V248" s="49">
        <v>0.5</v>
      </c>
      <c r="W248" s="49">
        <v>0</v>
      </c>
      <c r="X248" s="49">
        <v>1.459457</v>
      </c>
      <c r="Y248" s="49">
        <v>0</v>
      </c>
      <c r="Z248" s="49">
        <v>0</v>
      </c>
      <c r="AA248" s="71">
        <v>248</v>
      </c>
      <c r="AB248" s="71"/>
      <c r="AC248" s="72"/>
      <c r="AD248" s="78" t="s">
        <v>2262</v>
      </c>
      <c r="AE248" s="78">
        <v>4876</v>
      </c>
      <c r="AF248" s="78">
        <v>3202</v>
      </c>
      <c r="AG248" s="78">
        <v>6556</v>
      </c>
      <c r="AH248" s="78">
        <v>1686</v>
      </c>
      <c r="AI248" s="78"/>
      <c r="AJ248" s="78" t="s">
        <v>2530</v>
      </c>
      <c r="AK248" s="78" t="s">
        <v>2695</v>
      </c>
      <c r="AL248" s="83" t="s">
        <v>2872</v>
      </c>
      <c r="AM248" s="78"/>
      <c r="AN248" s="80">
        <v>40584.8100462963</v>
      </c>
      <c r="AO248" s="83" t="s">
        <v>3112</v>
      </c>
      <c r="AP248" s="78" t="b">
        <v>0</v>
      </c>
      <c r="AQ248" s="78" t="b">
        <v>0</v>
      </c>
      <c r="AR248" s="78" t="b">
        <v>0</v>
      </c>
      <c r="AS248" s="78"/>
      <c r="AT248" s="78">
        <v>150</v>
      </c>
      <c r="AU248" s="83" t="s">
        <v>3148</v>
      </c>
      <c r="AV248" s="78" t="b">
        <v>0</v>
      </c>
      <c r="AW248" s="78" t="s">
        <v>3276</v>
      </c>
      <c r="AX248" s="83" t="s">
        <v>3522</v>
      </c>
      <c r="AY248" s="78" t="s">
        <v>66</v>
      </c>
      <c r="AZ248" s="78" t="str">
        <f>REPLACE(INDEX(GroupVertices[Group],MATCH(Vertices[[#This Row],[Vertex]],GroupVertices[Vertex],0)),1,1,"")</f>
        <v>22</v>
      </c>
      <c r="BA248" s="48" t="s">
        <v>788</v>
      </c>
      <c r="BB248" s="48" t="s">
        <v>788</v>
      </c>
      <c r="BC248" s="48" t="s">
        <v>870</v>
      </c>
      <c r="BD248" s="48" t="s">
        <v>870</v>
      </c>
      <c r="BE248" s="48" t="s">
        <v>965</v>
      </c>
      <c r="BF248" s="48" t="s">
        <v>965</v>
      </c>
      <c r="BG248" s="116" t="s">
        <v>4635</v>
      </c>
      <c r="BH248" s="116" t="s">
        <v>4635</v>
      </c>
      <c r="BI248" s="116" t="s">
        <v>4795</v>
      </c>
      <c r="BJ248" s="116" t="s">
        <v>4795</v>
      </c>
      <c r="BK248" s="116">
        <v>1</v>
      </c>
      <c r="BL248" s="120">
        <v>5</v>
      </c>
      <c r="BM248" s="116">
        <v>1</v>
      </c>
      <c r="BN248" s="120">
        <v>5</v>
      </c>
      <c r="BO248" s="116">
        <v>0</v>
      </c>
      <c r="BP248" s="120">
        <v>0</v>
      </c>
      <c r="BQ248" s="116">
        <v>18</v>
      </c>
      <c r="BR248" s="120">
        <v>90</v>
      </c>
      <c r="BS248" s="116">
        <v>20</v>
      </c>
      <c r="BT248" s="2"/>
      <c r="BU248" s="3"/>
      <c r="BV248" s="3"/>
      <c r="BW248" s="3"/>
      <c r="BX248" s="3"/>
    </row>
    <row r="249" spans="1:76" ht="15">
      <c r="A249" s="64" t="s">
        <v>481</v>
      </c>
      <c r="B249" s="65"/>
      <c r="C249" s="65" t="s">
        <v>64</v>
      </c>
      <c r="D249" s="66">
        <v>172.98084123440523</v>
      </c>
      <c r="E249" s="68"/>
      <c r="F249" s="100" t="s">
        <v>3261</v>
      </c>
      <c r="G249" s="65"/>
      <c r="H249" s="69" t="s">
        <v>481</v>
      </c>
      <c r="I249" s="70"/>
      <c r="J249" s="70"/>
      <c r="K249" s="69" t="s">
        <v>3806</v>
      </c>
      <c r="L249" s="73">
        <v>1</v>
      </c>
      <c r="M249" s="74">
        <v>6622.14501953125</v>
      </c>
      <c r="N249" s="74">
        <v>3537.881591796875</v>
      </c>
      <c r="O249" s="75"/>
      <c r="P249" s="76"/>
      <c r="Q249" s="76"/>
      <c r="R249" s="86"/>
      <c r="S249" s="48">
        <v>1</v>
      </c>
      <c r="T249" s="48">
        <v>0</v>
      </c>
      <c r="U249" s="49">
        <v>0</v>
      </c>
      <c r="V249" s="49">
        <v>0.333333</v>
      </c>
      <c r="W249" s="49">
        <v>0</v>
      </c>
      <c r="X249" s="49">
        <v>0.770269</v>
      </c>
      <c r="Y249" s="49">
        <v>0</v>
      </c>
      <c r="Z249" s="49">
        <v>0</v>
      </c>
      <c r="AA249" s="71">
        <v>249</v>
      </c>
      <c r="AB249" s="71"/>
      <c r="AC249" s="72"/>
      <c r="AD249" s="78" t="s">
        <v>2263</v>
      </c>
      <c r="AE249" s="78">
        <v>645</v>
      </c>
      <c r="AF249" s="78">
        <v>12692</v>
      </c>
      <c r="AG249" s="78">
        <v>940</v>
      </c>
      <c r="AH249" s="78">
        <v>256</v>
      </c>
      <c r="AI249" s="78"/>
      <c r="AJ249" s="78" t="s">
        <v>2531</v>
      </c>
      <c r="AK249" s="78"/>
      <c r="AL249" s="83" t="s">
        <v>2873</v>
      </c>
      <c r="AM249" s="78"/>
      <c r="AN249" s="80">
        <v>39995.894282407404</v>
      </c>
      <c r="AO249" s="83" t="s">
        <v>3113</v>
      </c>
      <c r="AP249" s="78" t="b">
        <v>0</v>
      </c>
      <c r="AQ249" s="78" t="b">
        <v>0</v>
      </c>
      <c r="AR249" s="78" t="b">
        <v>0</v>
      </c>
      <c r="AS249" s="78"/>
      <c r="AT249" s="78">
        <v>275</v>
      </c>
      <c r="AU249" s="83" t="s">
        <v>3148</v>
      </c>
      <c r="AV249" s="78" t="b">
        <v>0</v>
      </c>
      <c r="AW249" s="78" t="s">
        <v>3276</v>
      </c>
      <c r="AX249" s="83" t="s">
        <v>3523</v>
      </c>
      <c r="AY249" s="78" t="s">
        <v>65</v>
      </c>
      <c r="AZ249" s="78" t="str">
        <f>REPLACE(INDEX(GroupVertices[Group],MATCH(Vertices[[#This Row],[Vertex]],GroupVertices[Vertex],0)),1,1,"")</f>
        <v>22</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482</v>
      </c>
      <c r="B250" s="65"/>
      <c r="C250" s="65" t="s">
        <v>64</v>
      </c>
      <c r="D250" s="66">
        <v>1000</v>
      </c>
      <c r="E250" s="68"/>
      <c r="F250" s="100" t="s">
        <v>3262</v>
      </c>
      <c r="G250" s="65"/>
      <c r="H250" s="69" t="s">
        <v>482</v>
      </c>
      <c r="I250" s="70"/>
      <c r="J250" s="70"/>
      <c r="K250" s="69" t="s">
        <v>3807</v>
      </c>
      <c r="L250" s="73">
        <v>1</v>
      </c>
      <c r="M250" s="74">
        <v>6924.2587890625</v>
      </c>
      <c r="N250" s="74">
        <v>3537.881591796875</v>
      </c>
      <c r="O250" s="75"/>
      <c r="P250" s="76"/>
      <c r="Q250" s="76"/>
      <c r="R250" s="86"/>
      <c r="S250" s="48">
        <v>1</v>
      </c>
      <c r="T250" s="48">
        <v>0</v>
      </c>
      <c r="U250" s="49">
        <v>0</v>
      </c>
      <c r="V250" s="49">
        <v>0.333333</v>
      </c>
      <c r="W250" s="49">
        <v>0</v>
      </c>
      <c r="X250" s="49">
        <v>0.770269</v>
      </c>
      <c r="Y250" s="49">
        <v>0</v>
      </c>
      <c r="Z250" s="49">
        <v>0</v>
      </c>
      <c r="AA250" s="71">
        <v>250</v>
      </c>
      <c r="AB250" s="71"/>
      <c r="AC250" s="72"/>
      <c r="AD250" s="78" t="s">
        <v>2264</v>
      </c>
      <c r="AE250" s="78">
        <v>1538</v>
      </c>
      <c r="AF250" s="78">
        <v>14012819</v>
      </c>
      <c r="AG250" s="78">
        <v>326617</v>
      </c>
      <c r="AH250" s="78">
        <v>4583</v>
      </c>
      <c r="AI250" s="78"/>
      <c r="AJ250" s="78" t="s">
        <v>2532</v>
      </c>
      <c r="AK250" s="78" t="s">
        <v>2578</v>
      </c>
      <c r="AL250" s="83" t="s">
        <v>2874</v>
      </c>
      <c r="AM250" s="78"/>
      <c r="AN250" s="80">
        <v>39168.471979166665</v>
      </c>
      <c r="AO250" s="83" t="s">
        <v>3114</v>
      </c>
      <c r="AP250" s="78" t="b">
        <v>0</v>
      </c>
      <c r="AQ250" s="78" t="b">
        <v>0</v>
      </c>
      <c r="AR250" s="78" t="b">
        <v>1</v>
      </c>
      <c r="AS250" s="78"/>
      <c r="AT250" s="78">
        <v>90533</v>
      </c>
      <c r="AU250" s="83" t="s">
        <v>3148</v>
      </c>
      <c r="AV250" s="78" t="b">
        <v>1</v>
      </c>
      <c r="AW250" s="78" t="s">
        <v>3276</v>
      </c>
      <c r="AX250" s="83" t="s">
        <v>3524</v>
      </c>
      <c r="AY250" s="78" t="s">
        <v>65</v>
      </c>
      <c r="AZ250" s="78" t="str">
        <f>REPLACE(INDEX(GroupVertices[Group],MATCH(Vertices[[#This Row],[Vertex]],GroupVertices[Vertex],0)),1,1,"")</f>
        <v>22</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388</v>
      </c>
      <c r="B251" s="65"/>
      <c r="C251" s="65" t="s">
        <v>64</v>
      </c>
      <c r="D251" s="66">
        <v>163.14308047838057</v>
      </c>
      <c r="E251" s="68"/>
      <c r="F251" s="100" t="s">
        <v>1254</v>
      </c>
      <c r="G251" s="65"/>
      <c r="H251" s="69" t="s">
        <v>388</v>
      </c>
      <c r="I251" s="70"/>
      <c r="J251" s="70"/>
      <c r="K251" s="69" t="s">
        <v>3808</v>
      </c>
      <c r="L251" s="73">
        <v>1</v>
      </c>
      <c r="M251" s="74">
        <v>4368.09765625</v>
      </c>
      <c r="N251" s="74">
        <v>607.4874877929688</v>
      </c>
      <c r="O251" s="75"/>
      <c r="P251" s="76"/>
      <c r="Q251" s="76"/>
      <c r="R251" s="86"/>
      <c r="S251" s="48">
        <v>0</v>
      </c>
      <c r="T251" s="48">
        <v>3</v>
      </c>
      <c r="U251" s="49">
        <v>0</v>
      </c>
      <c r="V251" s="49">
        <v>0.047619</v>
      </c>
      <c r="W251" s="49">
        <v>0</v>
      </c>
      <c r="X251" s="49">
        <v>0.683355</v>
      </c>
      <c r="Y251" s="49">
        <v>1</v>
      </c>
      <c r="Z251" s="49">
        <v>0</v>
      </c>
      <c r="AA251" s="71">
        <v>251</v>
      </c>
      <c r="AB251" s="71"/>
      <c r="AC251" s="72"/>
      <c r="AD251" s="78" t="s">
        <v>2265</v>
      </c>
      <c r="AE251" s="78">
        <v>223</v>
      </c>
      <c r="AF251" s="78">
        <v>1323</v>
      </c>
      <c r="AG251" s="78">
        <v>673</v>
      </c>
      <c r="AH251" s="78">
        <v>707</v>
      </c>
      <c r="AI251" s="78"/>
      <c r="AJ251" s="78" t="s">
        <v>2533</v>
      </c>
      <c r="AK251" s="78" t="s">
        <v>2696</v>
      </c>
      <c r="AL251" s="83" t="s">
        <v>2875</v>
      </c>
      <c r="AM251" s="78"/>
      <c r="AN251" s="80">
        <v>41565.72672453704</v>
      </c>
      <c r="AO251" s="83" t="s">
        <v>3115</v>
      </c>
      <c r="AP251" s="78" t="b">
        <v>1</v>
      </c>
      <c r="AQ251" s="78" t="b">
        <v>0</v>
      </c>
      <c r="AR251" s="78" t="b">
        <v>0</v>
      </c>
      <c r="AS251" s="78"/>
      <c r="AT251" s="78">
        <v>12</v>
      </c>
      <c r="AU251" s="83" t="s">
        <v>3148</v>
      </c>
      <c r="AV251" s="78" t="b">
        <v>0</v>
      </c>
      <c r="AW251" s="78" t="s">
        <v>3276</v>
      </c>
      <c r="AX251" s="83" t="s">
        <v>3525</v>
      </c>
      <c r="AY251" s="78" t="s">
        <v>66</v>
      </c>
      <c r="AZ251" s="78" t="str">
        <f>REPLACE(INDEX(GroupVertices[Group],MATCH(Vertices[[#This Row],[Vertex]],GroupVertices[Vertex],0)),1,1,"")</f>
        <v>5</v>
      </c>
      <c r="BA251" s="48"/>
      <c r="BB251" s="48"/>
      <c r="BC251" s="48"/>
      <c r="BD251" s="48"/>
      <c r="BE251" s="48"/>
      <c r="BF251" s="48"/>
      <c r="BG251" s="116" t="s">
        <v>4167</v>
      </c>
      <c r="BH251" s="116" t="s">
        <v>4167</v>
      </c>
      <c r="BI251" s="116" t="s">
        <v>4789</v>
      </c>
      <c r="BJ251" s="116" t="s">
        <v>4789</v>
      </c>
      <c r="BK251" s="116">
        <v>0</v>
      </c>
      <c r="BL251" s="120">
        <v>0</v>
      </c>
      <c r="BM251" s="116">
        <v>2</v>
      </c>
      <c r="BN251" s="120">
        <v>9.523809523809524</v>
      </c>
      <c r="BO251" s="116">
        <v>0</v>
      </c>
      <c r="BP251" s="120">
        <v>0</v>
      </c>
      <c r="BQ251" s="116">
        <v>19</v>
      </c>
      <c r="BR251" s="120">
        <v>90.47619047619048</v>
      </c>
      <c r="BS251" s="116">
        <v>21</v>
      </c>
      <c r="BT251" s="2"/>
      <c r="BU251" s="3"/>
      <c r="BV251" s="3"/>
      <c r="BW251" s="3"/>
      <c r="BX251" s="3"/>
    </row>
    <row r="252" spans="1:76" ht="15">
      <c r="A252" s="64" t="s">
        <v>391</v>
      </c>
      <c r="B252" s="65"/>
      <c r="C252" s="65" t="s">
        <v>64</v>
      </c>
      <c r="D252" s="66">
        <v>164.22731956953183</v>
      </c>
      <c r="E252" s="68"/>
      <c r="F252" s="100" t="s">
        <v>1257</v>
      </c>
      <c r="G252" s="65"/>
      <c r="H252" s="69" t="s">
        <v>391</v>
      </c>
      <c r="I252" s="70"/>
      <c r="J252" s="70"/>
      <c r="K252" s="69" t="s">
        <v>3809</v>
      </c>
      <c r="L252" s="73">
        <v>1</v>
      </c>
      <c r="M252" s="74">
        <v>3832.854736328125</v>
      </c>
      <c r="N252" s="74">
        <v>352.9058837890625</v>
      </c>
      <c r="O252" s="75"/>
      <c r="P252" s="76"/>
      <c r="Q252" s="76"/>
      <c r="R252" s="86"/>
      <c r="S252" s="48">
        <v>0</v>
      </c>
      <c r="T252" s="48">
        <v>3</v>
      </c>
      <c r="U252" s="49">
        <v>0</v>
      </c>
      <c r="V252" s="49">
        <v>0.047619</v>
      </c>
      <c r="W252" s="49">
        <v>0</v>
      </c>
      <c r="X252" s="49">
        <v>0.683355</v>
      </c>
      <c r="Y252" s="49">
        <v>1</v>
      </c>
      <c r="Z252" s="49">
        <v>0</v>
      </c>
      <c r="AA252" s="71">
        <v>252</v>
      </c>
      <c r="AB252" s="71"/>
      <c r="AC252" s="72"/>
      <c r="AD252" s="78" t="s">
        <v>2266</v>
      </c>
      <c r="AE252" s="78">
        <v>1301</v>
      </c>
      <c r="AF252" s="78">
        <v>2576</v>
      </c>
      <c r="AG252" s="78">
        <v>2544</v>
      </c>
      <c r="AH252" s="78">
        <v>1280</v>
      </c>
      <c r="AI252" s="78"/>
      <c r="AJ252" s="78" t="s">
        <v>2534</v>
      </c>
      <c r="AK252" s="78" t="s">
        <v>2697</v>
      </c>
      <c r="AL252" s="83" t="s">
        <v>2876</v>
      </c>
      <c r="AM252" s="78"/>
      <c r="AN252" s="80">
        <v>41522.38123842593</v>
      </c>
      <c r="AO252" s="83" t="s">
        <v>3116</v>
      </c>
      <c r="AP252" s="78" t="b">
        <v>0</v>
      </c>
      <c r="AQ252" s="78" t="b">
        <v>0</v>
      </c>
      <c r="AR252" s="78" t="b">
        <v>0</v>
      </c>
      <c r="AS252" s="78"/>
      <c r="AT252" s="78">
        <v>18</v>
      </c>
      <c r="AU252" s="83" t="s">
        <v>3149</v>
      </c>
      <c r="AV252" s="78" t="b">
        <v>0</v>
      </c>
      <c r="AW252" s="78" t="s">
        <v>3276</v>
      </c>
      <c r="AX252" s="83" t="s">
        <v>3526</v>
      </c>
      <c r="AY252" s="78" t="s">
        <v>66</v>
      </c>
      <c r="AZ252" s="78" t="str">
        <f>REPLACE(INDEX(GroupVertices[Group],MATCH(Vertices[[#This Row],[Vertex]],GroupVertices[Vertex],0)),1,1,"")</f>
        <v>5</v>
      </c>
      <c r="BA252" s="48"/>
      <c r="BB252" s="48"/>
      <c r="BC252" s="48"/>
      <c r="BD252" s="48"/>
      <c r="BE252" s="48"/>
      <c r="BF252" s="48"/>
      <c r="BG252" s="116" t="s">
        <v>4167</v>
      </c>
      <c r="BH252" s="116" t="s">
        <v>4167</v>
      </c>
      <c r="BI252" s="116" t="s">
        <v>4789</v>
      </c>
      <c r="BJ252" s="116" t="s">
        <v>4789</v>
      </c>
      <c r="BK252" s="116">
        <v>0</v>
      </c>
      <c r="BL252" s="120">
        <v>0</v>
      </c>
      <c r="BM252" s="116">
        <v>2</v>
      </c>
      <c r="BN252" s="120">
        <v>9.523809523809524</v>
      </c>
      <c r="BO252" s="116">
        <v>0</v>
      </c>
      <c r="BP252" s="120">
        <v>0</v>
      </c>
      <c r="BQ252" s="116">
        <v>19</v>
      </c>
      <c r="BR252" s="120">
        <v>90.47619047619048</v>
      </c>
      <c r="BS252" s="116">
        <v>21</v>
      </c>
      <c r="BT252" s="2"/>
      <c r="BU252" s="3"/>
      <c r="BV252" s="3"/>
      <c r="BW252" s="3"/>
      <c r="BX252" s="3"/>
    </row>
    <row r="253" spans="1:76" ht="15">
      <c r="A253" s="64" t="s">
        <v>392</v>
      </c>
      <c r="B253" s="65"/>
      <c r="C253" s="65" t="s">
        <v>64</v>
      </c>
      <c r="D253" s="66">
        <v>163.5134350921178</v>
      </c>
      <c r="E253" s="68"/>
      <c r="F253" s="100" t="s">
        <v>1258</v>
      </c>
      <c r="G253" s="65"/>
      <c r="H253" s="69" t="s">
        <v>392</v>
      </c>
      <c r="I253" s="70"/>
      <c r="J253" s="70"/>
      <c r="K253" s="69" t="s">
        <v>3810</v>
      </c>
      <c r="L253" s="73">
        <v>1</v>
      </c>
      <c r="M253" s="74">
        <v>4061.322021484375</v>
      </c>
      <c r="N253" s="74">
        <v>8594.4345703125</v>
      </c>
      <c r="O253" s="75"/>
      <c r="P253" s="76"/>
      <c r="Q253" s="76"/>
      <c r="R253" s="86"/>
      <c r="S253" s="48">
        <v>1</v>
      </c>
      <c r="T253" s="48">
        <v>1</v>
      </c>
      <c r="U253" s="49">
        <v>0</v>
      </c>
      <c r="V253" s="49">
        <v>0</v>
      </c>
      <c r="W253" s="49">
        <v>0</v>
      </c>
      <c r="X253" s="49">
        <v>0.999998</v>
      </c>
      <c r="Y253" s="49">
        <v>0</v>
      </c>
      <c r="Z253" s="49" t="s">
        <v>3948</v>
      </c>
      <c r="AA253" s="71">
        <v>253</v>
      </c>
      <c r="AB253" s="71"/>
      <c r="AC253" s="72"/>
      <c r="AD253" s="78" t="s">
        <v>2267</v>
      </c>
      <c r="AE253" s="78">
        <v>1948</v>
      </c>
      <c r="AF253" s="78">
        <v>1751</v>
      </c>
      <c r="AG253" s="78">
        <v>2847</v>
      </c>
      <c r="AH253" s="78">
        <v>594</v>
      </c>
      <c r="AI253" s="78"/>
      <c r="AJ253" s="78" t="s">
        <v>2535</v>
      </c>
      <c r="AK253" s="78" t="s">
        <v>1993</v>
      </c>
      <c r="AL253" s="83" t="s">
        <v>2877</v>
      </c>
      <c r="AM253" s="78"/>
      <c r="AN253" s="80">
        <v>40421.244722222225</v>
      </c>
      <c r="AO253" s="83" t="s">
        <v>3117</v>
      </c>
      <c r="AP253" s="78" t="b">
        <v>0</v>
      </c>
      <c r="AQ253" s="78" t="b">
        <v>0</v>
      </c>
      <c r="AR253" s="78" t="b">
        <v>1</v>
      </c>
      <c r="AS253" s="78"/>
      <c r="AT253" s="78">
        <v>17</v>
      </c>
      <c r="AU253" s="83" t="s">
        <v>3158</v>
      </c>
      <c r="AV253" s="78" t="b">
        <v>0</v>
      </c>
      <c r="AW253" s="78" t="s">
        <v>3276</v>
      </c>
      <c r="AX253" s="83" t="s">
        <v>3527</v>
      </c>
      <c r="AY253" s="78" t="s">
        <v>66</v>
      </c>
      <c r="AZ253" s="78" t="str">
        <f>REPLACE(INDEX(GroupVertices[Group],MATCH(Vertices[[#This Row],[Vertex]],GroupVertices[Vertex],0)),1,1,"")</f>
        <v>3</v>
      </c>
      <c r="BA253" s="48" t="s">
        <v>4462</v>
      </c>
      <c r="BB253" s="48" t="s">
        <v>4462</v>
      </c>
      <c r="BC253" s="48" t="s">
        <v>4477</v>
      </c>
      <c r="BD253" s="48" t="s">
        <v>4477</v>
      </c>
      <c r="BE253" s="48" t="s">
        <v>986</v>
      </c>
      <c r="BF253" s="48" t="s">
        <v>986</v>
      </c>
      <c r="BG253" s="116" t="s">
        <v>4636</v>
      </c>
      <c r="BH253" s="116" t="s">
        <v>4676</v>
      </c>
      <c r="BI253" s="116" t="s">
        <v>4796</v>
      </c>
      <c r="BJ253" s="116" t="s">
        <v>4823</v>
      </c>
      <c r="BK253" s="116">
        <v>2</v>
      </c>
      <c r="BL253" s="120">
        <v>2.3529411764705883</v>
      </c>
      <c r="BM253" s="116">
        <v>3</v>
      </c>
      <c r="BN253" s="120">
        <v>3.5294117647058822</v>
      </c>
      <c r="BO253" s="116">
        <v>0</v>
      </c>
      <c r="BP253" s="120">
        <v>0</v>
      </c>
      <c r="BQ253" s="116">
        <v>80</v>
      </c>
      <c r="BR253" s="120">
        <v>94.11764705882354</v>
      </c>
      <c r="BS253" s="116">
        <v>85</v>
      </c>
      <c r="BT253" s="2"/>
      <c r="BU253" s="3"/>
      <c r="BV253" s="3"/>
      <c r="BW253" s="3"/>
      <c r="BX253" s="3"/>
    </row>
    <row r="254" spans="1:76" ht="15">
      <c r="A254" s="64" t="s">
        <v>393</v>
      </c>
      <c r="B254" s="65"/>
      <c r="C254" s="65" t="s">
        <v>64</v>
      </c>
      <c r="D254" s="66">
        <v>162.85233480030647</v>
      </c>
      <c r="E254" s="68"/>
      <c r="F254" s="100" t="s">
        <v>1259</v>
      </c>
      <c r="G254" s="65"/>
      <c r="H254" s="69" t="s">
        <v>393</v>
      </c>
      <c r="I254" s="70"/>
      <c r="J254" s="70"/>
      <c r="K254" s="69" t="s">
        <v>3811</v>
      </c>
      <c r="L254" s="73">
        <v>1</v>
      </c>
      <c r="M254" s="74">
        <v>8878.2548828125</v>
      </c>
      <c r="N254" s="74">
        <v>2782.07470703125</v>
      </c>
      <c r="O254" s="75"/>
      <c r="P254" s="76"/>
      <c r="Q254" s="76"/>
      <c r="R254" s="86"/>
      <c r="S254" s="48">
        <v>0</v>
      </c>
      <c r="T254" s="48">
        <v>1</v>
      </c>
      <c r="U254" s="49">
        <v>0</v>
      </c>
      <c r="V254" s="49">
        <v>1</v>
      </c>
      <c r="W254" s="49">
        <v>0</v>
      </c>
      <c r="X254" s="49">
        <v>0.701753</v>
      </c>
      <c r="Y254" s="49">
        <v>0</v>
      </c>
      <c r="Z254" s="49">
        <v>0</v>
      </c>
      <c r="AA254" s="71">
        <v>254</v>
      </c>
      <c r="AB254" s="71"/>
      <c r="AC254" s="72"/>
      <c r="AD254" s="78" t="s">
        <v>2268</v>
      </c>
      <c r="AE254" s="78">
        <v>487</v>
      </c>
      <c r="AF254" s="78">
        <v>987</v>
      </c>
      <c r="AG254" s="78">
        <v>30365</v>
      </c>
      <c r="AH254" s="78">
        <v>18148</v>
      </c>
      <c r="AI254" s="78"/>
      <c r="AJ254" s="78" t="s">
        <v>2536</v>
      </c>
      <c r="AK254" s="78"/>
      <c r="AL254" s="83" t="s">
        <v>2878</v>
      </c>
      <c r="AM254" s="78"/>
      <c r="AN254" s="80">
        <v>42677.16144675926</v>
      </c>
      <c r="AO254" s="83" t="s">
        <v>3118</v>
      </c>
      <c r="AP254" s="78" t="b">
        <v>1</v>
      </c>
      <c r="AQ254" s="78" t="b">
        <v>0</v>
      </c>
      <c r="AR254" s="78" t="b">
        <v>0</v>
      </c>
      <c r="AS254" s="78"/>
      <c r="AT254" s="78">
        <v>29</v>
      </c>
      <c r="AU254" s="78"/>
      <c r="AV254" s="78" t="b">
        <v>0</v>
      </c>
      <c r="AW254" s="78" t="s">
        <v>3276</v>
      </c>
      <c r="AX254" s="83" t="s">
        <v>3528</v>
      </c>
      <c r="AY254" s="78" t="s">
        <v>66</v>
      </c>
      <c r="AZ254" s="78" t="str">
        <f>REPLACE(INDEX(GroupVertices[Group],MATCH(Vertices[[#This Row],[Vertex]],GroupVertices[Vertex],0)),1,1,"")</f>
        <v>34</v>
      </c>
      <c r="BA254" s="48" t="s">
        <v>792</v>
      </c>
      <c r="BB254" s="48" t="s">
        <v>792</v>
      </c>
      <c r="BC254" s="48" t="s">
        <v>837</v>
      </c>
      <c r="BD254" s="48" t="s">
        <v>837</v>
      </c>
      <c r="BE254" s="48" t="s">
        <v>987</v>
      </c>
      <c r="BF254" s="48" t="s">
        <v>987</v>
      </c>
      <c r="BG254" s="116" t="s">
        <v>4637</v>
      </c>
      <c r="BH254" s="116" t="s">
        <v>4637</v>
      </c>
      <c r="BI254" s="116" t="s">
        <v>4797</v>
      </c>
      <c r="BJ254" s="116" t="s">
        <v>4797</v>
      </c>
      <c r="BK254" s="116">
        <v>1</v>
      </c>
      <c r="BL254" s="120">
        <v>6.25</v>
      </c>
      <c r="BM254" s="116">
        <v>0</v>
      </c>
      <c r="BN254" s="120">
        <v>0</v>
      </c>
      <c r="BO254" s="116">
        <v>0</v>
      </c>
      <c r="BP254" s="120">
        <v>0</v>
      </c>
      <c r="BQ254" s="116">
        <v>15</v>
      </c>
      <c r="BR254" s="120">
        <v>93.75</v>
      </c>
      <c r="BS254" s="116">
        <v>16</v>
      </c>
      <c r="BT254" s="2"/>
      <c r="BU254" s="3"/>
      <c r="BV254" s="3"/>
      <c r="BW254" s="3"/>
      <c r="BX254" s="3"/>
    </row>
    <row r="255" spans="1:76" ht="15">
      <c r="A255" s="64" t="s">
        <v>416</v>
      </c>
      <c r="B255" s="65"/>
      <c r="C255" s="65" t="s">
        <v>64</v>
      </c>
      <c r="D255" s="66">
        <v>164.7517001674869</v>
      </c>
      <c r="E255" s="68"/>
      <c r="F255" s="100" t="s">
        <v>1280</v>
      </c>
      <c r="G255" s="65"/>
      <c r="H255" s="69" t="s">
        <v>416</v>
      </c>
      <c r="I255" s="70"/>
      <c r="J255" s="70"/>
      <c r="K255" s="69" t="s">
        <v>3812</v>
      </c>
      <c r="L255" s="73">
        <v>1</v>
      </c>
      <c r="M255" s="74">
        <v>8878.2548828125</v>
      </c>
      <c r="N255" s="74">
        <v>2464.45947265625</v>
      </c>
      <c r="O255" s="75"/>
      <c r="P255" s="76"/>
      <c r="Q255" s="76"/>
      <c r="R255" s="86"/>
      <c r="S255" s="48">
        <v>2</v>
      </c>
      <c r="T255" s="48">
        <v>1</v>
      </c>
      <c r="U255" s="49">
        <v>0</v>
      </c>
      <c r="V255" s="49">
        <v>1</v>
      </c>
      <c r="W255" s="49">
        <v>0</v>
      </c>
      <c r="X255" s="49">
        <v>1.298243</v>
      </c>
      <c r="Y255" s="49">
        <v>0</v>
      </c>
      <c r="Z255" s="49">
        <v>0</v>
      </c>
      <c r="AA255" s="71">
        <v>255</v>
      </c>
      <c r="AB255" s="71"/>
      <c r="AC255" s="72"/>
      <c r="AD255" s="78" t="s">
        <v>2269</v>
      </c>
      <c r="AE255" s="78">
        <v>2510</v>
      </c>
      <c r="AF255" s="78">
        <v>3182</v>
      </c>
      <c r="AG255" s="78">
        <v>24646</v>
      </c>
      <c r="AH255" s="78">
        <v>496</v>
      </c>
      <c r="AI255" s="78"/>
      <c r="AJ255" s="78" t="s">
        <v>2537</v>
      </c>
      <c r="AK255" s="78" t="s">
        <v>2698</v>
      </c>
      <c r="AL255" s="83" t="s">
        <v>2879</v>
      </c>
      <c r="AM255" s="78"/>
      <c r="AN255" s="80">
        <v>40255.040243055555</v>
      </c>
      <c r="AO255" s="83" t="s">
        <v>3119</v>
      </c>
      <c r="AP255" s="78" t="b">
        <v>0</v>
      </c>
      <c r="AQ255" s="78" t="b">
        <v>0</v>
      </c>
      <c r="AR255" s="78" t="b">
        <v>1</v>
      </c>
      <c r="AS255" s="78"/>
      <c r="AT255" s="78">
        <v>138</v>
      </c>
      <c r="AU255" s="83" t="s">
        <v>3149</v>
      </c>
      <c r="AV255" s="78" t="b">
        <v>0</v>
      </c>
      <c r="AW255" s="78" t="s">
        <v>3276</v>
      </c>
      <c r="AX255" s="83" t="s">
        <v>3529</v>
      </c>
      <c r="AY255" s="78" t="s">
        <v>66</v>
      </c>
      <c r="AZ255" s="78" t="str">
        <f>REPLACE(INDEX(GroupVertices[Group],MATCH(Vertices[[#This Row],[Vertex]],GroupVertices[Vertex],0)),1,1,"")</f>
        <v>34</v>
      </c>
      <c r="BA255" s="48" t="s">
        <v>3984</v>
      </c>
      <c r="BB255" s="48" t="s">
        <v>4470</v>
      </c>
      <c r="BC255" s="48" t="s">
        <v>837</v>
      </c>
      <c r="BD255" s="48" t="s">
        <v>837</v>
      </c>
      <c r="BE255" s="48" t="s">
        <v>4074</v>
      </c>
      <c r="BF255" s="48" t="s">
        <v>1010</v>
      </c>
      <c r="BG255" s="116" t="s">
        <v>4193</v>
      </c>
      <c r="BH255" s="116" t="s">
        <v>4677</v>
      </c>
      <c r="BI255" s="116" t="s">
        <v>4333</v>
      </c>
      <c r="BJ255" s="116" t="s">
        <v>4824</v>
      </c>
      <c r="BK255" s="116">
        <v>2</v>
      </c>
      <c r="BL255" s="120">
        <v>1.4492753623188406</v>
      </c>
      <c r="BM255" s="116">
        <v>0</v>
      </c>
      <c r="BN255" s="120">
        <v>0</v>
      </c>
      <c r="BO255" s="116">
        <v>0</v>
      </c>
      <c r="BP255" s="120">
        <v>0</v>
      </c>
      <c r="BQ255" s="116">
        <v>136</v>
      </c>
      <c r="BR255" s="120">
        <v>98.55072463768116</v>
      </c>
      <c r="BS255" s="116">
        <v>138</v>
      </c>
      <c r="BT255" s="2"/>
      <c r="BU255" s="3"/>
      <c r="BV255" s="3"/>
      <c r="BW255" s="3"/>
      <c r="BX255" s="3"/>
    </row>
    <row r="256" spans="1:76" ht="15">
      <c r="A256" s="64" t="s">
        <v>394</v>
      </c>
      <c r="B256" s="65"/>
      <c r="C256" s="65" t="s">
        <v>64</v>
      </c>
      <c r="D256" s="66">
        <v>162.67840658217287</v>
      </c>
      <c r="E256" s="68"/>
      <c r="F256" s="100" t="s">
        <v>1260</v>
      </c>
      <c r="G256" s="65"/>
      <c r="H256" s="69" t="s">
        <v>394</v>
      </c>
      <c r="I256" s="70"/>
      <c r="J256" s="70"/>
      <c r="K256" s="69" t="s">
        <v>3813</v>
      </c>
      <c r="L256" s="73">
        <v>1</v>
      </c>
      <c r="M256" s="74">
        <v>6776.2880859375</v>
      </c>
      <c r="N256" s="74">
        <v>9540.28125</v>
      </c>
      <c r="O256" s="75"/>
      <c r="P256" s="76"/>
      <c r="Q256" s="76"/>
      <c r="R256" s="86"/>
      <c r="S256" s="48">
        <v>0</v>
      </c>
      <c r="T256" s="48">
        <v>1</v>
      </c>
      <c r="U256" s="49">
        <v>0</v>
      </c>
      <c r="V256" s="49">
        <v>0.001825</v>
      </c>
      <c r="W256" s="49">
        <v>0.000719</v>
      </c>
      <c r="X256" s="49">
        <v>0.487903</v>
      </c>
      <c r="Y256" s="49">
        <v>0</v>
      </c>
      <c r="Z256" s="49">
        <v>0</v>
      </c>
      <c r="AA256" s="71">
        <v>256</v>
      </c>
      <c r="AB256" s="71"/>
      <c r="AC256" s="72"/>
      <c r="AD256" s="78" t="s">
        <v>2270</v>
      </c>
      <c r="AE256" s="78">
        <v>677</v>
      </c>
      <c r="AF256" s="78">
        <v>786</v>
      </c>
      <c r="AG256" s="78">
        <v>4359</v>
      </c>
      <c r="AH256" s="78">
        <v>3790</v>
      </c>
      <c r="AI256" s="78"/>
      <c r="AJ256" s="78" t="s">
        <v>2538</v>
      </c>
      <c r="AK256" s="78" t="s">
        <v>2699</v>
      </c>
      <c r="AL256" s="83" t="s">
        <v>2880</v>
      </c>
      <c r="AM256" s="78"/>
      <c r="AN256" s="80">
        <v>42914.8741087963</v>
      </c>
      <c r="AO256" s="83" t="s">
        <v>3120</v>
      </c>
      <c r="AP256" s="78" t="b">
        <v>0</v>
      </c>
      <c r="AQ256" s="78" t="b">
        <v>0</v>
      </c>
      <c r="AR256" s="78" t="b">
        <v>0</v>
      </c>
      <c r="AS256" s="78"/>
      <c r="AT256" s="78">
        <v>1</v>
      </c>
      <c r="AU256" s="83" t="s">
        <v>3148</v>
      </c>
      <c r="AV256" s="78" t="b">
        <v>0</v>
      </c>
      <c r="AW256" s="78" t="s">
        <v>3276</v>
      </c>
      <c r="AX256" s="83" t="s">
        <v>3530</v>
      </c>
      <c r="AY256" s="78" t="s">
        <v>66</v>
      </c>
      <c r="AZ256" s="78" t="str">
        <f>REPLACE(INDEX(GroupVertices[Group],MATCH(Vertices[[#This Row],[Vertex]],GroupVertices[Vertex],0)),1,1,"")</f>
        <v>6</v>
      </c>
      <c r="BA256" s="48" t="s">
        <v>793</v>
      </c>
      <c r="BB256" s="48" t="s">
        <v>793</v>
      </c>
      <c r="BC256" s="48" t="s">
        <v>871</v>
      </c>
      <c r="BD256" s="48" t="s">
        <v>871</v>
      </c>
      <c r="BE256" s="48" t="s">
        <v>988</v>
      </c>
      <c r="BF256" s="48" t="s">
        <v>988</v>
      </c>
      <c r="BG256" s="116" t="s">
        <v>4638</v>
      </c>
      <c r="BH256" s="116" t="s">
        <v>4638</v>
      </c>
      <c r="BI256" s="116" t="s">
        <v>4716</v>
      </c>
      <c r="BJ256" s="116" t="s">
        <v>4716</v>
      </c>
      <c r="BK256" s="116">
        <v>1</v>
      </c>
      <c r="BL256" s="120">
        <v>7.6923076923076925</v>
      </c>
      <c r="BM256" s="116">
        <v>0</v>
      </c>
      <c r="BN256" s="120">
        <v>0</v>
      </c>
      <c r="BO256" s="116">
        <v>0</v>
      </c>
      <c r="BP256" s="120">
        <v>0</v>
      </c>
      <c r="BQ256" s="116">
        <v>12</v>
      </c>
      <c r="BR256" s="120">
        <v>92.3076923076923</v>
      </c>
      <c r="BS256" s="116">
        <v>13</v>
      </c>
      <c r="BT256" s="2"/>
      <c r="BU256" s="3"/>
      <c r="BV256" s="3"/>
      <c r="BW256" s="3"/>
      <c r="BX256" s="3"/>
    </row>
    <row r="257" spans="1:76" ht="15">
      <c r="A257" s="64" t="s">
        <v>395</v>
      </c>
      <c r="B257" s="65"/>
      <c r="C257" s="65" t="s">
        <v>64</v>
      </c>
      <c r="D257" s="66">
        <v>162.0380738387954</v>
      </c>
      <c r="E257" s="68"/>
      <c r="F257" s="100" t="s">
        <v>1261</v>
      </c>
      <c r="G257" s="65"/>
      <c r="H257" s="69" t="s">
        <v>395</v>
      </c>
      <c r="I257" s="70"/>
      <c r="J257" s="70"/>
      <c r="K257" s="69" t="s">
        <v>3814</v>
      </c>
      <c r="L257" s="73">
        <v>1</v>
      </c>
      <c r="M257" s="74">
        <v>3377.830078125</v>
      </c>
      <c r="N257" s="74">
        <v>8594.4345703125</v>
      </c>
      <c r="O257" s="75"/>
      <c r="P257" s="76"/>
      <c r="Q257" s="76"/>
      <c r="R257" s="86"/>
      <c r="S257" s="48">
        <v>1</v>
      </c>
      <c r="T257" s="48">
        <v>1</v>
      </c>
      <c r="U257" s="49">
        <v>0</v>
      </c>
      <c r="V257" s="49">
        <v>0</v>
      </c>
      <c r="W257" s="49">
        <v>0</v>
      </c>
      <c r="X257" s="49">
        <v>0.999998</v>
      </c>
      <c r="Y257" s="49">
        <v>0</v>
      </c>
      <c r="Z257" s="49" t="s">
        <v>3948</v>
      </c>
      <c r="AA257" s="71">
        <v>257</v>
      </c>
      <c r="AB257" s="71"/>
      <c r="AC257" s="72"/>
      <c r="AD257" s="78" t="s">
        <v>2271</v>
      </c>
      <c r="AE257" s="78">
        <v>3</v>
      </c>
      <c r="AF257" s="78">
        <v>46</v>
      </c>
      <c r="AG257" s="78">
        <v>321</v>
      </c>
      <c r="AH257" s="78">
        <v>23</v>
      </c>
      <c r="AI257" s="78"/>
      <c r="AJ257" s="78" t="s">
        <v>2539</v>
      </c>
      <c r="AK257" s="78" t="s">
        <v>2676</v>
      </c>
      <c r="AL257" s="83" t="s">
        <v>2881</v>
      </c>
      <c r="AM257" s="78"/>
      <c r="AN257" s="80">
        <v>42961.752650462964</v>
      </c>
      <c r="AO257" s="83" t="s">
        <v>3121</v>
      </c>
      <c r="AP257" s="78" t="b">
        <v>1</v>
      </c>
      <c r="AQ257" s="78" t="b">
        <v>0</v>
      </c>
      <c r="AR257" s="78" t="b">
        <v>1</v>
      </c>
      <c r="AS257" s="78"/>
      <c r="AT257" s="78">
        <v>1</v>
      </c>
      <c r="AU257" s="78"/>
      <c r="AV257" s="78" t="b">
        <v>0</v>
      </c>
      <c r="AW257" s="78" t="s">
        <v>3276</v>
      </c>
      <c r="AX257" s="83" t="s">
        <v>3531</v>
      </c>
      <c r="AY257" s="78" t="s">
        <v>66</v>
      </c>
      <c r="AZ257" s="78" t="str">
        <f>REPLACE(INDEX(GroupVertices[Group],MATCH(Vertices[[#This Row],[Vertex]],GroupVertices[Vertex],0)),1,1,"")</f>
        <v>3</v>
      </c>
      <c r="BA257" s="48" t="s">
        <v>794</v>
      </c>
      <c r="BB257" s="48" t="s">
        <v>794</v>
      </c>
      <c r="BC257" s="48" t="s">
        <v>872</v>
      </c>
      <c r="BD257" s="48" t="s">
        <v>872</v>
      </c>
      <c r="BE257" s="48" t="s">
        <v>989</v>
      </c>
      <c r="BF257" s="48" t="s">
        <v>989</v>
      </c>
      <c r="BG257" s="116" t="s">
        <v>4639</v>
      </c>
      <c r="BH257" s="116" t="s">
        <v>4678</v>
      </c>
      <c r="BI257" s="116" t="s">
        <v>4798</v>
      </c>
      <c r="BJ257" s="116" t="s">
        <v>4825</v>
      </c>
      <c r="BK257" s="116">
        <v>2</v>
      </c>
      <c r="BL257" s="120">
        <v>4.761904761904762</v>
      </c>
      <c r="BM257" s="116">
        <v>1</v>
      </c>
      <c r="BN257" s="120">
        <v>2.380952380952381</v>
      </c>
      <c r="BO257" s="116">
        <v>0</v>
      </c>
      <c r="BP257" s="120">
        <v>0</v>
      </c>
      <c r="BQ257" s="116">
        <v>39</v>
      </c>
      <c r="BR257" s="120">
        <v>92.85714285714286</v>
      </c>
      <c r="BS257" s="116">
        <v>42</v>
      </c>
      <c r="BT257" s="2"/>
      <c r="BU257" s="3"/>
      <c r="BV257" s="3"/>
      <c r="BW257" s="3"/>
      <c r="BX257" s="3"/>
    </row>
    <row r="258" spans="1:76" ht="15">
      <c r="A258" s="64" t="s">
        <v>396</v>
      </c>
      <c r="B258" s="65"/>
      <c r="C258" s="65" t="s">
        <v>64</v>
      </c>
      <c r="D258" s="66">
        <v>169.88128463065112</v>
      </c>
      <c r="E258" s="68"/>
      <c r="F258" s="100" t="s">
        <v>1262</v>
      </c>
      <c r="G258" s="65"/>
      <c r="H258" s="69" t="s">
        <v>396</v>
      </c>
      <c r="I258" s="70"/>
      <c r="J258" s="70"/>
      <c r="K258" s="69" t="s">
        <v>3815</v>
      </c>
      <c r="L258" s="73">
        <v>1</v>
      </c>
      <c r="M258" s="74">
        <v>7932.9296875</v>
      </c>
      <c r="N258" s="74">
        <v>8780.8828125</v>
      </c>
      <c r="O258" s="75"/>
      <c r="P258" s="76"/>
      <c r="Q258" s="76"/>
      <c r="R258" s="86"/>
      <c r="S258" s="48">
        <v>0</v>
      </c>
      <c r="T258" s="48">
        <v>1</v>
      </c>
      <c r="U258" s="49">
        <v>0</v>
      </c>
      <c r="V258" s="49">
        <v>0.001825</v>
      </c>
      <c r="W258" s="49">
        <v>0.000719</v>
      </c>
      <c r="X258" s="49">
        <v>0.487903</v>
      </c>
      <c r="Y258" s="49">
        <v>0</v>
      </c>
      <c r="Z258" s="49">
        <v>0</v>
      </c>
      <c r="AA258" s="71">
        <v>258</v>
      </c>
      <c r="AB258" s="71"/>
      <c r="AC258" s="72"/>
      <c r="AD258" s="78" t="s">
        <v>2272</v>
      </c>
      <c r="AE258" s="78">
        <v>5479</v>
      </c>
      <c r="AF258" s="78">
        <v>9110</v>
      </c>
      <c r="AG258" s="78">
        <v>59298</v>
      </c>
      <c r="AH258" s="78">
        <v>30393</v>
      </c>
      <c r="AI258" s="78"/>
      <c r="AJ258" s="78" t="s">
        <v>2540</v>
      </c>
      <c r="AK258" s="78" t="s">
        <v>2700</v>
      </c>
      <c r="AL258" s="83" t="s">
        <v>2882</v>
      </c>
      <c r="AM258" s="78"/>
      <c r="AN258" s="80">
        <v>40691.05274305555</v>
      </c>
      <c r="AO258" s="83" t="s">
        <v>3122</v>
      </c>
      <c r="AP258" s="78" t="b">
        <v>0</v>
      </c>
      <c r="AQ258" s="78" t="b">
        <v>0</v>
      </c>
      <c r="AR258" s="78" t="b">
        <v>0</v>
      </c>
      <c r="AS258" s="78"/>
      <c r="AT258" s="78">
        <v>495</v>
      </c>
      <c r="AU258" s="83" t="s">
        <v>3165</v>
      </c>
      <c r="AV258" s="78" t="b">
        <v>0</v>
      </c>
      <c r="AW258" s="78" t="s">
        <v>3276</v>
      </c>
      <c r="AX258" s="83" t="s">
        <v>3532</v>
      </c>
      <c r="AY258" s="78" t="s">
        <v>66</v>
      </c>
      <c r="AZ258" s="78" t="str">
        <f>REPLACE(INDEX(GroupVertices[Group],MATCH(Vertices[[#This Row],[Vertex]],GroupVertices[Vertex],0)),1,1,"")</f>
        <v>6</v>
      </c>
      <c r="BA258" s="48" t="s">
        <v>4463</v>
      </c>
      <c r="BB258" s="48" t="s">
        <v>4471</v>
      </c>
      <c r="BC258" s="48" t="s">
        <v>4478</v>
      </c>
      <c r="BD258" s="48" t="s">
        <v>4484</v>
      </c>
      <c r="BE258" s="48" t="s">
        <v>4502</v>
      </c>
      <c r="BF258" s="48" t="s">
        <v>4522</v>
      </c>
      <c r="BG258" s="116" t="s">
        <v>4640</v>
      </c>
      <c r="BH258" s="116" t="s">
        <v>4679</v>
      </c>
      <c r="BI258" s="116" t="s">
        <v>4716</v>
      </c>
      <c r="BJ258" s="116" t="s">
        <v>4826</v>
      </c>
      <c r="BK258" s="116">
        <v>2</v>
      </c>
      <c r="BL258" s="120">
        <v>5.128205128205129</v>
      </c>
      <c r="BM258" s="116">
        <v>0</v>
      </c>
      <c r="BN258" s="120">
        <v>0</v>
      </c>
      <c r="BO258" s="116">
        <v>0</v>
      </c>
      <c r="BP258" s="120">
        <v>0</v>
      </c>
      <c r="BQ258" s="116">
        <v>37</v>
      </c>
      <c r="BR258" s="120">
        <v>94.87179487179488</v>
      </c>
      <c r="BS258" s="116">
        <v>39</v>
      </c>
      <c r="BT258" s="2"/>
      <c r="BU258" s="3"/>
      <c r="BV258" s="3"/>
      <c r="BW258" s="3"/>
      <c r="BX258" s="3"/>
    </row>
    <row r="259" spans="1:76" ht="15">
      <c r="A259" s="64" t="s">
        <v>397</v>
      </c>
      <c r="B259" s="65"/>
      <c r="C259" s="65" t="s">
        <v>64</v>
      </c>
      <c r="D259" s="66">
        <v>163.49872474531048</v>
      </c>
      <c r="E259" s="68"/>
      <c r="F259" s="100" t="s">
        <v>1263</v>
      </c>
      <c r="G259" s="65"/>
      <c r="H259" s="69" t="s">
        <v>397</v>
      </c>
      <c r="I259" s="70"/>
      <c r="J259" s="70"/>
      <c r="K259" s="69" t="s">
        <v>3816</v>
      </c>
      <c r="L259" s="73">
        <v>1</v>
      </c>
      <c r="M259" s="74">
        <v>8196.0615234375</v>
      </c>
      <c r="N259" s="74">
        <v>508.77264404296875</v>
      </c>
      <c r="O259" s="75"/>
      <c r="P259" s="76"/>
      <c r="Q259" s="76"/>
      <c r="R259" s="86"/>
      <c r="S259" s="48">
        <v>0</v>
      </c>
      <c r="T259" s="48">
        <v>1</v>
      </c>
      <c r="U259" s="49">
        <v>0</v>
      </c>
      <c r="V259" s="49">
        <v>1</v>
      </c>
      <c r="W259" s="49">
        <v>0</v>
      </c>
      <c r="X259" s="49">
        <v>0.999998</v>
      </c>
      <c r="Y259" s="49">
        <v>0</v>
      </c>
      <c r="Z259" s="49">
        <v>0</v>
      </c>
      <c r="AA259" s="71">
        <v>259</v>
      </c>
      <c r="AB259" s="71"/>
      <c r="AC259" s="72"/>
      <c r="AD259" s="78" t="s">
        <v>2273</v>
      </c>
      <c r="AE259" s="78">
        <v>2989</v>
      </c>
      <c r="AF259" s="78">
        <v>1734</v>
      </c>
      <c r="AG259" s="78">
        <v>80976</v>
      </c>
      <c r="AH259" s="78">
        <v>69890</v>
      </c>
      <c r="AI259" s="78"/>
      <c r="AJ259" s="78" t="s">
        <v>2541</v>
      </c>
      <c r="AK259" s="78" t="s">
        <v>2701</v>
      </c>
      <c r="AL259" s="78"/>
      <c r="AM259" s="78"/>
      <c r="AN259" s="80">
        <v>42242.97001157407</v>
      </c>
      <c r="AO259" s="83" t="s">
        <v>3123</v>
      </c>
      <c r="AP259" s="78" t="b">
        <v>1</v>
      </c>
      <c r="AQ259" s="78" t="b">
        <v>0</v>
      </c>
      <c r="AR259" s="78" t="b">
        <v>0</v>
      </c>
      <c r="AS259" s="78"/>
      <c r="AT259" s="78">
        <v>153</v>
      </c>
      <c r="AU259" s="83" t="s">
        <v>3148</v>
      </c>
      <c r="AV259" s="78" t="b">
        <v>0</v>
      </c>
      <c r="AW259" s="78" t="s">
        <v>3276</v>
      </c>
      <c r="AX259" s="83" t="s">
        <v>3533</v>
      </c>
      <c r="AY259" s="78" t="s">
        <v>66</v>
      </c>
      <c r="AZ259" s="78" t="str">
        <f>REPLACE(INDEX(GroupVertices[Group],MATCH(Vertices[[#This Row],[Vertex]],GroupVertices[Vertex],0)),1,1,"")</f>
        <v>33</v>
      </c>
      <c r="BA259" s="48"/>
      <c r="BB259" s="48"/>
      <c r="BC259" s="48"/>
      <c r="BD259" s="48"/>
      <c r="BE259" s="48" t="s">
        <v>992</v>
      </c>
      <c r="BF259" s="48" t="s">
        <v>4523</v>
      </c>
      <c r="BG259" s="116" t="s">
        <v>4192</v>
      </c>
      <c r="BH259" s="116" t="s">
        <v>4680</v>
      </c>
      <c r="BI259" s="116" t="s">
        <v>4332</v>
      </c>
      <c r="BJ259" s="116" t="s">
        <v>4827</v>
      </c>
      <c r="BK259" s="116">
        <v>0</v>
      </c>
      <c r="BL259" s="120">
        <v>0</v>
      </c>
      <c r="BM259" s="116">
        <v>4</v>
      </c>
      <c r="BN259" s="120">
        <v>6.896551724137931</v>
      </c>
      <c r="BO259" s="116">
        <v>0</v>
      </c>
      <c r="BP259" s="120">
        <v>0</v>
      </c>
      <c r="BQ259" s="116">
        <v>54</v>
      </c>
      <c r="BR259" s="120">
        <v>93.10344827586206</v>
      </c>
      <c r="BS259" s="116">
        <v>58</v>
      </c>
      <c r="BT259" s="2"/>
      <c r="BU259" s="3"/>
      <c r="BV259" s="3"/>
      <c r="BW259" s="3"/>
      <c r="BX259" s="3"/>
    </row>
    <row r="260" spans="1:76" ht="15">
      <c r="A260" s="64" t="s">
        <v>483</v>
      </c>
      <c r="B260" s="65"/>
      <c r="C260" s="65" t="s">
        <v>64</v>
      </c>
      <c r="D260" s="66">
        <v>165.29857894291194</v>
      </c>
      <c r="E260" s="68"/>
      <c r="F260" s="100" t="s">
        <v>3263</v>
      </c>
      <c r="G260" s="65"/>
      <c r="H260" s="69" t="s">
        <v>483</v>
      </c>
      <c r="I260" s="70"/>
      <c r="J260" s="70"/>
      <c r="K260" s="69" t="s">
        <v>3817</v>
      </c>
      <c r="L260" s="73">
        <v>1</v>
      </c>
      <c r="M260" s="74">
        <v>8196.0615234375</v>
      </c>
      <c r="N260" s="74">
        <v>820.5061645507812</v>
      </c>
      <c r="O260" s="75"/>
      <c r="P260" s="76"/>
      <c r="Q260" s="76"/>
      <c r="R260" s="86"/>
      <c r="S260" s="48">
        <v>1</v>
      </c>
      <c r="T260" s="48">
        <v>0</v>
      </c>
      <c r="U260" s="49">
        <v>0</v>
      </c>
      <c r="V260" s="49">
        <v>1</v>
      </c>
      <c r="W260" s="49">
        <v>0</v>
      </c>
      <c r="X260" s="49">
        <v>0.999998</v>
      </c>
      <c r="Y260" s="49">
        <v>0</v>
      </c>
      <c r="Z260" s="49">
        <v>0</v>
      </c>
      <c r="AA260" s="71">
        <v>260</v>
      </c>
      <c r="AB260" s="71"/>
      <c r="AC260" s="72"/>
      <c r="AD260" s="78" t="s">
        <v>2274</v>
      </c>
      <c r="AE260" s="78">
        <v>1352</v>
      </c>
      <c r="AF260" s="78">
        <v>3814</v>
      </c>
      <c r="AG260" s="78">
        <v>4196</v>
      </c>
      <c r="AH260" s="78">
        <v>4502</v>
      </c>
      <c r="AI260" s="78"/>
      <c r="AJ260" s="78" t="s">
        <v>2542</v>
      </c>
      <c r="AK260" s="78" t="s">
        <v>2702</v>
      </c>
      <c r="AL260" s="83" t="s">
        <v>2883</v>
      </c>
      <c r="AM260" s="78"/>
      <c r="AN260" s="80">
        <v>41431.03771990741</v>
      </c>
      <c r="AO260" s="83" t="s">
        <v>3124</v>
      </c>
      <c r="AP260" s="78" t="b">
        <v>0</v>
      </c>
      <c r="AQ260" s="78" t="b">
        <v>0</v>
      </c>
      <c r="AR260" s="78" t="b">
        <v>1</v>
      </c>
      <c r="AS260" s="78"/>
      <c r="AT260" s="78">
        <v>134</v>
      </c>
      <c r="AU260" s="83" t="s">
        <v>3148</v>
      </c>
      <c r="AV260" s="78" t="b">
        <v>0</v>
      </c>
      <c r="AW260" s="78" t="s">
        <v>3276</v>
      </c>
      <c r="AX260" s="83" t="s">
        <v>3534</v>
      </c>
      <c r="AY260" s="78" t="s">
        <v>65</v>
      </c>
      <c r="AZ260" s="78" t="str">
        <f>REPLACE(INDEX(GroupVertices[Group],MATCH(Vertices[[#This Row],[Vertex]],GroupVertices[Vertex],0)),1,1,"")</f>
        <v>33</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484</v>
      </c>
      <c r="B261" s="65"/>
      <c r="C261" s="65" t="s">
        <v>64</v>
      </c>
      <c r="D261" s="66">
        <v>162.13325843578394</v>
      </c>
      <c r="E261" s="68"/>
      <c r="F261" s="100" t="s">
        <v>3264</v>
      </c>
      <c r="G261" s="65"/>
      <c r="H261" s="69" t="s">
        <v>484</v>
      </c>
      <c r="I261" s="70"/>
      <c r="J261" s="70"/>
      <c r="K261" s="69" t="s">
        <v>3818</v>
      </c>
      <c r="L261" s="73">
        <v>1</v>
      </c>
      <c r="M261" s="74">
        <v>3460.28564453125</v>
      </c>
      <c r="N261" s="74">
        <v>4332.5556640625</v>
      </c>
      <c r="O261" s="75"/>
      <c r="P261" s="76"/>
      <c r="Q261" s="76"/>
      <c r="R261" s="86"/>
      <c r="S261" s="48">
        <v>1</v>
      </c>
      <c r="T261" s="48">
        <v>0</v>
      </c>
      <c r="U261" s="49">
        <v>0</v>
      </c>
      <c r="V261" s="49">
        <v>0.001754</v>
      </c>
      <c r="W261" s="49">
        <v>0.00034</v>
      </c>
      <c r="X261" s="49">
        <v>0.477207</v>
      </c>
      <c r="Y261" s="49">
        <v>0</v>
      </c>
      <c r="Z261" s="49">
        <v>0</v>
      </c>
      <c r="AA261" s="71">
        <v>261</v>
      </c>
      <c r="AB261" s="71"/>
      <c r="AC261" s="72"/>
      <c r="AD261" s="78" t="s">
        <v>2275</v>
      </c>
      <c r="AE261" s="78">
        <v>134</v>
      </c>
      <c r="AF261" s="78">
        <v>156</v>
      </c>
      <c r="AG261" s="78">
        <v>107</v>
      </c>
      <c r="AH261" s="78">
        <v>160</v>
      </c>
      <c r="AI261" s="78"/>
      <c r="AJ261" s="78" t="s">
        <v>2543</v>
      </c>
      <c r="AK261" s="78" t="s">
        <v>2703</v>
      </c>
      <c r="AL261" s="83" t="s">
        <v>2781</v>
      </c>
      <c r="AM261" s="78"/>
      <c r="AN261" s="80">
        <v>41000.92083333333</v>
      </c>
      <c r="AO261" s="78"/>
      <c r="AP261" s="78" t="b">
        <v>1</v>
      </c>
      <c r="AQ261" s="78" t="b">
        <v>0</v>
      </c>
      <c r="AR261" s="78" t="b">
        <v>0</v>
      </c>
      <c r="AS261" s="78"/>
      <c r="AT261" s="78">
        <v>10</v>
      </c>
      <c r="AU261" s="83" t="s">
        <v>3148</v>
      </c>
      <c r="AV261" s="78" t="b">
        <v>0</v>
      </c>
      <c r="AW261" s="78" t="s">
        <v>3276</v>
      </c>
      <c r="AX261" s="83" t="s">
        <v>3535</v>
      </c>
      <c r="AY261" s="78" t="s">
        <v>65</v>
      </c>
      <c r="AZ261" s="78" t="str">
        <f>REPLACE(INDEX(GroupVertices[Group],MATCH(Vertices[[#This Row],[Vertex]],GroupVertices[Vertex],0)),1,1,"")</f>
        <v>4</v>
      </c>
      <c r="BA261" s="48"/>
      <c r="BB261" s="48"/>
      <c r="BC261" s="48"/>
      <c r="BD261" s="48"/>
      <c r="BE261" s="48"/>
      <c r="BF261" s="48"/>
      <c r="BG261" s="48"/>
      <c r="BH261" s="48"/>
      <c r="BI261" s="48"/>
      <c r="BJ261" s="48"/>
      <c r="BK261" s="48"/>
      <c r="BL261" s="49"/>
      <c r="BM261" s="48"/>
      <c r="BN261" s="49"/>
      <c r="BO261" s="48"/>
      <c r="BP261" s="49"/>
      <c r="BQ261" s="48"/>
      <c r="BR261" s="49"/>
      <c r="BS261" s="48"/>
      <c r="BT261" s="2"/>
      <c r="BU261" s="3"/>
      <c r="BV261" s="3"/>
      <c r="BW261" s="3"/>
      <c r="BX261" s="3"/>
    </row>
    <row r="262" spans="1:76" ht="15">
      <c r="A262" s="64" t="s">
        <v>402</v>
      </c>
      <c r="B262" s="65"/>
      <c r="C262" s="65" t="s">
        <v>64</v>
      </c>
      <c r="D262" s="66">
        <v>163.5748724229013</v>
      </c>
      <c r="E262" s="68"/>
      <c r="F262" s="100" t="s">
        <v>1268</v>
      </c>
      <c r="G262" s="65"/>
      <c r="H262" s="69" t="s">
        <v>402</v>
      </c>
      <c r="I262" s="70"/>
      <c r="J262" s="70"/>
      <c r="K262" s="69" t="s">
        <v>3819</v>
      </c>
      <c r="L262" s="73">
        <v>1</v>
      </c>
      <c r="M262" s="74">
        <v>3719.575927734375</v>
      </c>
      <c r="N262" s="74">
        <v>8594.4345703125</v>
      </c>
      <c r="O262" s="75"/>
      <c r="P262" s="76"/>
      <c r="Q262" s="76"/>
      <c r="R262" s="86"/>
      <c r="S262" s="48">
        <v>1</v>
      </c>
      <c r="T262" s="48">
        <v>1</v>
      </c>
      <c r="U262" s="49">
        <v>0</v>
      </c>
      <c r="V262" s="49">
        <v>0</v>
      </c>
      <c r="W262" s="49">
        <v>0</v>
      </c>
      <c r="X262" s="49">
        <v>0.999998</v>
      </c>
      <c r="Y262" s="49">
        <v>0</v>
      </c>
      <c r="Z262" s="49" t="s">
        <v>3948</v>
      </c>
      <c r="AA262" s="71">
        <v>262</v>
      </c>
      <c r="AB262" s="71"/>
      <c r="AC262" s="72"/>
      <c r="AD262" s="78" t="s">
        <v>2276</v>
      </c>
      <c r="AE262" s="78">
        <v>1882</v>
      </c>
      <c r="AF262" s="78">
        <v>1822</v>
      </c>
      <c r="AG262" s="78">
        <v>2959</v>
      </c>
      <c r="AH262" s="78">
        <v>271</v>
      </c>
      <c r="AI262" s="78"/>
      <c r="AJ262" s="78" t="s">
        <v>2544</v>
      </c>
      <c r="AK262" s="78" t="s">
        <v>2704</v>
      </c>
      <c r="AL262" s="83" t="s">
        <v>2884</v>
      </c>
      <c r="AM262" s="78"/>
      <c r="AN262" s="80">
        <v>39812.94600694445</v>
      </c>
      <c r="AO262" s="83" t="s">
        <v>3125</v>
      </c>
      <c r="AP262" s="78" t="b">
        <v>0</v>
      </c>
      <c r="AQ262" s="78" t="b">
        <v>0</v>
      </c>
      <c r="AR262" s="78" t="b">
        <v>1</v>
      </c>
      <c r="AS262" s="78"/>
      <c r="AT262" s="78">
        <v>153</v>
      </c>
      <c r="AU262" s="83" t="s">
        <v>3164</v>
      </c>
      <c r="AV262" s="78" t="b">
        <v>0</v>
      </c>
      <c r="AW262" s="78" t="s">
        <v>3276</v>
      </c>
      <c r="AX262" s="83" t="s">
        <v>3536</v>
      </c>
      <c r="AY262" s="78" t="s">
        <v>66</v>
      </c>
      <c r="AZ262" s="78" t="str">
        <f>REPLACE(INDEX(GroupVertices[Group],MATCH(Vertices[[#This Row],[Vertex]],GroupVertices[Vertex],0)),1,1,"")</f>
        <v>3</v>
      </c>
      <c r="BA262" s="48" t="s">
        <v>4464</v>
      </c>
      <c r="BB262" s="48" t="s">
        <v>4464</v>
      </c>
      <c r="BC262" s="48" t="s">
        <v>875</v>
      </c>
      <c r="BD262" s="48" t="s">
        <v>875</v>
      </c>
      <c r="BE262" s="48" t="s">
        <v>995</v>
      </c>
      <c r="BF262" s="48" t="s">
        <v>995</v>
      </c>
      <c r="BG262" s="116" t="s">
        <v>4641</v>
      </c>
      <c r="BH262" s="116" t="s">
        <v>4681</v>
      </c>
      <c r="BI262" s="116" t="s">
        <v>4799</v>
      </c>
      <c r="BJ262" s="116" t="s">
        <v>4828</v>
      </c>
      <c r="BK262" s="116">
        <v>5</v>
      </c>
      <c r="BL262" s="120">
        <v>7.6923076923076925</v>
      </c>
      <c r="BM262" s="116">
        <v>0</v>
      </c>
      <c r="BN262" s="120">
        <v>0</v>
      </c>
      <c r="BO262" s="116">
        <v>0</v>
      </c>
      <c r="BP262" s="120">
        <v>0</v>
      </c>
      <c r="BQ262" s="116">
        <v>60</v>
      </c>
      <c r="BR262" s="120">
        <v>92.3076923076923</v>
      </c>
      <c r="BS262" s="116">
        <v>65</v>
      </c>
      <c r="BT262" s="2"/>
      <c r="BU262" s="3"/>
      <c r="BV262" s="3"/>
      <c r="BW262" s="3"/>
      <c r="BX262" s="3"/>
    </row>
    <row r="263" spans="1:76" ht="15">
      <c r="A263" s="64" t="s">
        <v>403</v>
      </c>
      <c r="B263" s="65"/>
      <c r="C263" s="65" t="s">
        <v>64</v>
      </c>
      <c r="D263" s="66">
        <v>162.1315278067478</v>
      </c>
      <c r="E263" s="68"/>
      <c r="F263" s="100" t="s">
        <v>1269</v>
      </c>
      <c r="G263" s="65"/>
      <c r="H263" s="69" t="s">
        <v>403</v>
      </c>
      <c r="I263" s="70"/>
      <c r="J263" s="70"/>
      <c r="K263" s="69" t="s">
        <v>3820</v>
      </c>
      <c r="L263" s="73">
        <v>239.04454596101863</v>
      </c>
      <c r="M263" s="74">
        <v>1383.2889404296875</v>
      </c>
      <c r="N263" s="74">
        <v>5465.6953125</v>
      </c>
      <c r="O263" s="75"/>
      <c r="P263" s="76"/>
      <c r="Q263" s="76"/>
      <c r="R263" s="86"/>
      <c r="S263" s="48">
        <v>1</v>
      </c>
      <c r="T263" s="48">
        <v>4</v>
      </c>
      <c r="U263" s="49">
        <v>245.933333</v>
      </c>
      <c r="V263" s="49">
        <v>0.002874</v>
      </c>
      <c r="W263" s="49">
        <v>0.025874</v>
      </c>
      <c r="X263" s="49">
        <v>1.246978</v>
      </c>
      <c r="Y263" s="49">
        <v>0.6666666666666666</v>
      </c>
      <c r="Z263" s="49">
        <v>0</v>
      </c>
      <c r="AA263" s="71">
        <v>263</v>
      </c>
      <c r="AB263" s="71"/>
      <c r="AC263" s="72"/>
      <c r="AD263" s="78" t="s">
        <v>2277</v>
      </c>
      <c r="AE263" s="78">
        <v>448</v>
      </c>
      <c r="AF263" s="78">
        <v>154</v>
      </c>
      <c r="AG263" s="78">
        <v>225</v>
      </c>
      <c r="AH263" s="78">
        <v>178</v>
      </c>
      <c r="AI263" s="78"/>
      <c r="AJ263" s="78" t="s">
        <v>2545</v>
      </c>
      <c r="AK263" s="78" t="s">
        <v>2705</v>
      </c>
      <c r="AL263" s="83" t="s">
        <v>2885</v>
      </c>
      <c r="AM263" s="78"/>
      <c r="AN263" s="80">
        <v>43360.8334837963</v>
      </c>
      <c r="AO263" s="83" t="s">
        <v>3126</v>
      </c>
      <c r="AP263" s="78" t="b">
        <v>0</v>
      </c>
      <c r="AQ263" s="78" t="b">
        <v>0</v>
      </c>
      <c r="AR263" s="78" t="b">
        <v>0</v>
      </c>
      <c r="AS263" s="78"/>
      <c r="AT263" s="78">
        <v>0</v>
      </c>
      <c r="AU263" s="83" t="s">
        <v>3148</v>
      </c>
      <c r="AV263" s="78" t="b">
        <v>0</v>
      </c>
      <c r="AW263" s="78" t="s">
        <v>3276</v>
      </c>
      <c r="AX263" s="83" t="s">
        <v>3537</v>
      </c>
      <c r="AY263" s="78" t="s">
        <v>66</v>
      </c>
      <c r="AZ263" s="78" t="str">
        <f>REPLACE(INDEX(GroupVertices[Group],MATCH(Vertices[[#This Row],[Vertex]],GroupVertices[Vertex],0)),1,1,"")</f>
        <v>1</v>
      </c>
      <c r="BA263" s="48"/>
      <c r="BB263" s="48"/>
      <c r="BC263" s="48"/>
      <c r="BD263" s="48"/>
      <c r="BE263" s="48" t="s">
        <v>4503</v>
      </c>
      <c r="BF263" s="48" t="s">
        <v>4503</v>
      </c>
      <c r="BG263" s="116" t="s">
        <v>4642</v>
      </c>
      <c r="BH263" s="116" t="s">
        <v>4682</v>
      </c>
      <c r="BI263" s="116" t="s">
        <v>4800</v>
      </c>
      <c r="BJ263" s="116" t="s">
        <v>4800</v>
      </c>
      <c r="BK263" s="116">
        <v>0</v>
      </c>
      <c r="BL263" s="120">
        <v>0</v>
      </c>
      <c r="BM263" s="116">
        <v>2</v>
      </c>
      <c r="BN263" s="120">
        <v>2.73972602739726</v>
      </c>
      <c r="BO263" s="116">
        <v>0</v>
      </c>
      <c r="BP263" s="120">
        <v>0</v>
      </c>
      <c r="BQ263" s="116">
        <v>71</v>
      </c>
      <c r="BR263" s="120">
        <v>97.26027397260275</v>
      </c>
      <c r="BS263" s="116">
        <v>73</v>
      </c>
      <c r="BT263" s="2"/>
      <c r="BU263" s="3"/>
      <c r="BV263" s="3"/>
      <c r="BW263" s="3"/>
      <c r="BX263" s="3"/>
    </row>
    <row r="264" spans="1:76" ht="15">
      <c r="A264" s="64" t="s">
        <v>404</v>
      </c>
      <c r="B264" s="65"/>
      <c r="C264" s="65" t="s">
        <v>64</v>
      </c>
      <c r="D264" s="66">
        <v>162.27690064578485</v>
      </c>
      <c r="E264" s="68"/>
      <c r="F264" s="100" t="s">
        <v>1270</v>
      </c>
      <c r="G264" s="65"/>
      <c r="H264" s="69" t="s">
        <v>404</v>
      </c>
      <c r="I264" s="70"/>
      <c r="J264" s="70"/>
      <c r="K264" s="69" t="s">
        <v>3821</v>
      </c>
      <c r="L264" s="73">
        <v>2366.539447281771</v>
      </c>
      <c r="M264" s="74">
        <v>1938.044189453125</v>
      </c>
      <c r="N264" s="74">
        <v>5668.318359375</v>
      </c>
      <c r="O264" s="75"/>
      <c r="P264" s="76"/>
      <c r="Q264" s="76"/>
      <c r="R264" s="86"/>
      <c r="S264" s="48">
        <v>3</v>
      </c>
      <c r="T264" s="48">
        <v>4</v>
      </c>
      <c r="U264" s="49">
        <v>2443.933333</v>
      </c>
      <c r="V264" s="49">
        <v>0.003049</v>
      </c>
      <c r="W264" s="49">
        <v>0.027296</v>
      </c>
      <c r="X264" s="49">
        <v>1.961465</v>
      </c>
      <c r="Y264" s="49">
        <v>0.2</v>
      </c>
      <c r="Z264" s="49">
        <v>0</v>
      </c>
      <c r="AA264" s="71">
        <v>264</v>
      </c>
      <c r="AB264" s="71"/>
      <c r="AC264" s="72"/>
      <c r="AD264" s="78" t="s">
        <v>2278</v>
      </c>
      <c r="AE264" s="78">
        <v>930</v>
      </c>
      <c r="AF264" s="78">
        <v>322</v>
      </c>
      <c r="AG264" s="78">
        <v>645</v>
      </c>
      <c r="AH264" s="78">
        <v>219</v>
      </c>
      <c r="AI264" s="78"/>
      <c r="AJ264" s="78" t="s">
        <v>2546</v>
      </c>
      <c r="AK264" s="78" t="s">
        <v>2605</v>
      </c>
      <c r="AL264" s="83" t="s">
        <v>2886</v>
      </c>
      <c r="AM264" s="78"/>
      <c r="AN264" s="80">
        <v>42753.81060185185</v>
      </c>
      <c r="AO264" s="83" t="s">
        <v>3127</v>
      </c>
      <c r="AP264" s="78" t="b">
        <v>0</v>
      </c>
      <c r="AQ264" s="78" t="b">
        <v>0</v>
      </c>
      <c r="AR264" s="78" t="b">
        <v>1</v>
      </c>
      <c r="AS264" s="78"/>
      <c r="AT264" s="78">
        <v>5</v>
      </c>
      <c r="AU264" s="83" t="s">
        <v>3148</v>
      </c>
      <c r="AV264" s="78" t="b">
        <v>0</v>
      </c>
      <c r="AW264" s="78" t="s">
        <v>3276</v>
      </c>
      <c r="AX264" s="83" t="s">
        <v>3538</v>
      </c>
      <c r="AY264" s="78" t="s">
        <v>66</v>
      </c>
      <c r="AZ264" s="78" t="str">
        <f>REPLACE(INDEX(GroupVertices[Group],MATCH(Vertices[[#This Row],[Vertex]],GroupVertices[Vertex],0)),1,1,"")</f>
        <v>1</v>
      </c>
      <c r="BA264" s="48"/>
      <c r="BB264" s="48"/>
      <c r="BC264" s="48"/>
      <c r="BD264" s="48"/>
      <c r="BE264" s="48" t="s">
        <v>4503</v>
      </c>
      <c r="BF264" s="48" t="s">
        <v>4503</v>
      </c>
      <c r="BG264" s="116" t="s">
        <v>4642</v>
      </c>
      <c r="BH264" s="116" t="s">
        <v>4682</v>
      </c>
      <c r="BI264" s="116" t="s">
        <v>4800</v>
      </c>
      <c r="BJ264" s="116" t="s">
        <v>4800</v>
      </c>
      <c r="BK264" s="116">
        <v>0</v>
      </c>
      <c r="BL264" s="120">
        <v>0</v>
      </c>
      <c r="BM264" s="116">
        <v>2</v>
      </c>
      <c r="BN264" s="120">
        <v>2.7777777777777777</v>
      </c>
      <c r="BO264" s="116">
        <v>0</v>
      </c>
      <c r="BP264" s="120">
        <v>0</v>
      </c>
      <c r="BQ264" s="116">
        <v>70</v>
      </c>
      <c r="BR264" s="120">
        <v>97.22222222222223</v>
      </c>
      <c r="BS264" s="116">
        <v>72</v>
      </c>
      <c r="BT264" s="2"/>
      <c r="BU264" s="3"/>
      <c r="BV264" s="3"/>
      <c r="BW264" s="3"/>
      <c r="BX264" s="3"/>
    </row>
    <row r="265" spans="1:76" ht="15">
      <c r="A265" s="64" t="s">
        <v>406</v>
      </c>
      <c r="B265" s="65"/>
      <c r="C265" s="65" t="s">
        <v>64</v>
      </c>
      <c r="D265" s="66">
        <v>162.05970670174736</v>
      </c>
      <c r="E265" s="68"/>
      <c r="F265" s="100" t="s">
        <v>1271</v>
      </c>
      <c r="G265" s="65"/>
      <c r="H265" s="69" t="s">
        <v>406</v>
      </c>
      <c r="I265" s="70"/>
      <c r="J265" s="70"/>
      <c r="K265" s="69" t="s">
        <v>3822</v>
      </c>
      <c r="L265" s="73">
        <v>1</v>
      </c>
      <c r="M265" s="74">
        <v>2398.85986328125</v>
      </c>
      <c r="N265" s="74">
        <v>4611.3037109375</v>
      </c>
      <c r="O265" s="75"/>
      <c r="P265" s="76"/>
      <c r="Q265" s="76"/>
      <c r="R265" s="86"/>
      <c r="S265" s="48">
        <v>0</v>
      </c>
      <c r="T265" s="48">
        <v>1</v>
      </c>
      <c r="U265" s="49">
        <v>0</v>
      </c>
      <c r="V265" s="49">
        <v>0.002242</v>
      </c>
      <c r="W265" s="49">
        <v>0.003728</v>
      </c>
      <c r="X265" s="49">
        <v>0.427874</v>
      </c>
      <c r="Y265" s="49">
        <v>0</v>
      </c>
      <c r="Z265" s="49">
        <v>0</v>
      </c>
      <c r="AA265" s="71">
        <v>265</v>
      </c>
      <c r="AB265" s="71"/>
      <c r="AC265" s="72"/>
      <c r="AD265" s="78" t="s">
        <v>2279</v>
      </c>
      <c r="AE265" s="78">
        <v>349</v>
      </c>
      <c r="AF265" s="78">
        <v>71</v>
      </c>
      <c r="AG265" s="78">
        <v>169</v>
      </c>
      <c r="AH265" s="78">
        <v>94</v>
      </c>
      <c r="AI265" s="78"/>
      <c r="AJ265" s="78" t="s">
        <v>2547</v>
      </c>
      <c r="AK265" s="78" t="s">
        <v>2627</v>
      </c>
      <c r="AL265" s="83" t="s">
        <v>2887</v>
      </c>
      <c r="AM265" s="78"/>
      <c r="AN265" s="80">
        <v>43313.52384259259</v>
      </c>
      <c r="AO265" s="83" t="s">
        <v>3128</v>
      </c>
      <c r="AP265" s="78" t="b">
        <v>1</v>
      </c>
      <c r="AQ265" s="78" t="b">
        <v>0</v>
      </c>
      <c r="AR265" s="78" t="b">
        <v>0</v>
      </c>
      <c r="AS265" s="78"/>
      <c r="AT265" s="78">
        <v>1</v>
      </c>
      <c r="AU265" s="78"/>
      <c r="AV265" s="78" t="b">
        <v>0</v>
      </c>
      <c r="AW265" s="78" t="s">
        <v>3276</v>
      </c>
      <c r="AX265" s="83" t="s">
        <v>3539</v>
      </c>
      <c r="AY265" s="78" t="s">
        <v>66</v>
      </c>
      <c r="AZ265" s="78" t="str">
        <f>REPLACE(INDEX(GroupVertices[Group],MATCH(Vertices[[#This Row],[Vertex]],GroupVertices[Vertex],0)),1,1,"")</f>
        <v>1</v>
      </c>
      <c r="BA265" s="48"/>
      <c r="BB265" s="48"/>
      <c r="BC265" s="48"/>
      <c r="BD265" s="48"/>
      <c r="BE265" s="48"/>
      <c r="BF265" s="48"/>
      <c r="BG265" s="116" t="s">
        <v>4643</v>
      </c>
      <c r="BH265" s="116" t="s">
        <v>4643</v>
      </c>
      <c r="BI265" s="116" t="s">
        <v>4801</v>
      </c>
      <c r="BJ265" s="116" t="s">
        <v>4801</v>
      </c>
      <c r="BK265" s="116">
        <v>0</v>
      </c>
      <c r="BL265" s="120">
        <v>0</v>
      </c>
      <c r="BM265" s="116">
        <v>1</v>
      </c>
      <c r="BN265" s="120">
        <v>3.8461538461538463</v>
      </c>
      <c r="BO265" s="116">
        <v>0</v>
      </c>
      <c r="BP265" s="120">
        <v>0</v>
      </c>
      <c r="BQ265" s="116">
        <v>25</v>
      </c>
      <c r="BR265" s="120">
        <v>96.15384615384616</v>
      </c>
      <c r="BS265" s="116">
        <v>26</v>
      </c>
      <c r="BT265" s="2"/>
      <c r="BU265" s="3"/>
      <c r="BV265" s="3"/>
      <c r="BW265" s="3"/>
      <c r="BX265" s="3"/>
    </row>
    <row r="266" spans="1:76" ht="15">
      <c r="A266" s="64" t="s">
        <v>409</v>
      </c>
      <c r="B266" s="65"/>
      <c r="C266" s="65" t="s">
        <v>64</v>
      </c>
      <c r="D266" s="66">
        <v>162.2319042908448</v>
      </c>
      <c r="E266" s="68"/>
      <c r="F266" s="100" t="s">
        <v>1274</v>
      </c>
      <c r="G266" s="65"/>
      <c r="H266" s="69" t="s">
        <v>409</v>
      </c>
      <c r="I266" s="70"/>
      <c r="J266" s="70"/>
      <c r="K266" s="69" t="s">
        <v>3823</v>
      </c>
      <c r="L266" s="73">
        <v>12.615076804298925</v>
      </c>
      <c r="M266" s="74">
        <v>5184.89892578125</v>
      </c>
      <c r="N266" s="74">
        <v>4968.6171875</v>
      </c>
      <c r="O266" s="75"/>
      <c r="P266" s="76"/>
      <c r="Q266" s="76"/>
      <c r="R266" s="86"/>
      <c r="S266" s="48">
        <v>0</v>
      </c>
      <c r="T266" s="48">
        <v>4</v>
      </c>
      <c r="U266" s="49">
        <v>12</v>
      </c>
      <c r="V266" s="49">
        <v>0.25</v>
      </c>
      <c r="W266" s="49">
        <v>0</v>
      </c>
      <c r="X266" s="49">
        <v>2.378373</v>
      </c>
      <c r="Y266" s="49">
        <v>0</v>
      </c>
      <c r="Z266" s="49">
        <v>0</v>
      </c>
      <c r="AA266" s="71">
        <v>266</v>
      </c>
      <c r="AB266" s="71"/>
      <c r="AC266" s="72"/>
      <c r="AD266" s="78" t="s">
        <v>2280</v>
      </c>
      <c r="AE266" s="78">
        <v>327</v>
      </c>
      <c r="AF266" s="78">
        <v>270</v>
      </c>
      <c r="AG266" s="78">
        <v>3705</v>
      </c>
      <c r="AH266" s="78">
        <v>3494</v>
      </c>
      <c r="AI266" s="78"/>
      <c r="AJ266" s="78" t="s">
        <v>2548</v>
      </c>
      <c r="AK266" s="78" t="s">
        <v>1993</v>
      </c>
      <c r="AL266" s="78"/>
      <c r="AM266" s="78"/>
      <c r="AN266" s="80">
        <v>40030.73023148148</v>
      </c>
      <c r="AO266" s="83" t="s">
        <v>3129</v>
      </c>
      <c r="AP266" s="78" t="b">
        <v>0</v>
      </c>
      <c r="AQ266" s="78" t="b">
        <v>0</v>
      </c>
      <c r="AR266" s="78" t="b">
        <v>1</v>
      </c>
      <c r="AS266" s="78"/>
      <c r="AT266" s="78">
        <v>24</v>
      </c>
      <c r="AU266" s="83" t="s">
        <v>3152</v>
      </c>
      <c r="AV266" s="78" t="b">
        <v>0</v>
      </c>
      <c r="AW266" s="78" t="s">
        <v>3276</v>
      </c>
      <c r="AX266" s="83" t="s">
        <v>3540</v>
      </c>
      <c r="AY266" s="78" t="s">
        <v>66</v>
      </c>
      <c r="AZ266" s="78" t="str">
        <f>REPLACE(INDEX(GroupVertices[Group],MATCH(Vertices[[#This Row],[Vertex]],GroupVertices[Vertex],0)),1,1,"")</f>
        <v>8</v>
      </c>
      <c r="BA266" s="48" t="s">
        <v>810</v>
      </c>
      <c r="BB266" s="48" t="s">
        <v>810</v>
      </c>
      <c r="BC266" s="48" t="s">
        <v>841</v>
      </c>
      <c r="BD266" s="48" t="s">
        <v>841</v>
      </c>
      <c r="BE266" s="48" t="s">
        <v>1004</v>
      </c>
      <c r="BF266" s="48" t="s">
        <v>1004</v>
      </c>
      <c r="BG266" s="116" t="s">
        <v>4644</v>
      </c>
      <c r="BH266" s="116" t="s">
        <v>4644</v>
      </c>
      <c r="BI266" s="116" t="s">
        <v>4802</v>
      </c>
      <c r="BJ266" s="116" t="s">
        <v>4802</v>
      </c>
      <c r="BK266" s="116">
        <v>0</v>
      </c>
      <c r="BL266" s="120">
        <v>0</v>
      </c>
      <c r="BM266" s="116">
        <v>0</v>
      </c>
      <c r="BN266" s="120">
        <v>0</v>
      </c>
      <c r="BO266" s="116">
        <v>0</v>
      </c>
      <c r="BP266" s="120">
        <v>0</v>
      </c>
      <c r="BQ266" s="116">
        <v>25</v>
      </c>
      <c r="BR266" s="120">
        <v>100</v>
      </c>
      <c r="BS266" s="116">
        <v>25</v>
      </c>
      <c r="BT266" s="2"/>
      <c r="BU266" s="3"/>
      <c r="BV266" s="3"/>
      <c r="BW266" s="3"/>
      <c r="BX266" s="3"/>
    </row>
    <row r="267" spans="1:76" ht="15">
      <c r="A267" s="64" t="s">
        <v>485</v>
      </c>
      <c r="B267" s="65"/>
      <c r="C267" s="65" t="s">
        <v>64</v>
      </c>
      <c r="D267" s="66">
        <v>178.10350318142486</v>
      </c>
      <c r="E267" s="68"/>
      <c r="F267" s="100" t="s">
        <v>3265</v>
      </c>
      <c r="G267" s="65"/>
      <c r="H267" s="69" t="s">
        <v>485</v>
      </c>
      <c r="I267" s="70"/>
      <c r="J267" s="70"/>
      <c r="K267" s="69" t="s">
        <v>3824</v>
      </c>
      <c r="L267" s="73">
        <v>1</v>
      </c>
      <c r="M267" s="74">
        <v>5408.5341796875</v>
      </c>
      <c r="N267" s="74">
        <v>4281.9248046875</v>
      </c>
      <c r="O267" s="75"/>
      <c r="P267" s="76"/>
      <c r="Q267" s="76"/>
      <c r="R267" s="86"/>
      <c r="S267" s="48">
        <v>1</v>
      </c>
      <c r="T267" s="48">
        <v>0</v>
      </c>
      <c r="U267" s="49">
        <v>0</v>
      </c>
      <c r="V267" s="49">
        <v>0.142857</v>
      </c>
      <c r="W267" s="49">
        <v>0</v>
      </c>
      <c r="X267" s="49">
        <v>0.655404</v>
      </c>
      <c r="Y267" s="49">
        <v>0</v>
      </c>
      <c r="Z267" s="49">
        <v>0</v>
      </c>
      <c r="AA267" s="71">
        <v>267</v>
      </c>
      <c r="AB267" s="71"/>
      <c r="AC267" s="72"/>
      <c r="AD267" s="78" t="s">
        <v>2281</v>
      </c>
      <c r="AE267" s="78">
        <v>208</v>
      </c>
      <c r="AF267" s="78">
        <v>18612</v>
      </c>
      <c r="AG267" s="78">
        <v>8230</v>
      </c>
      <c r="AH267" s="78">
        <v>2792</v>
      </c>
      <c r="AI267" s="78"/>
      <c r="AJ267" s="78" t="s">
        <v>2549</v>
      </c>
      <c r="AK267" s="78" t="s">
        <v>2603</v>
      </c>
      <c r="AL267" s="83" t="s">
        <v>2888</v>
      </c>
      <c r="AM267" s="78"/>
      <c r="AN267" s="80">
        <v>42536.201157407406</v>
      </c>
      <c r="AO267" s="83" t="s">
        <v>3130</v>
      </c>
      <c r="AP267" s="78" t="b">
        <v>0</v>
      </c>
      <c r="AQ267" s="78" t="b">
        <v>0</v>
      </c>
      <c r="AR267" s="78" t="b">
        <v>1</v>
      </c>
      <c r="AS267" s="78"/>
      <c r="AT267" s="78">
        <v>51</v>
      </c>
      <c r="AU267" s="83" t="s">
        <v>3148</v>
      </c>
      <c r="AV267" s="78" t="b">
        <v>1</v>
      </c>
      <c r="AW267" s="78" t="s">
        <v>3276</v>
      </c>
      <c r="AX267" s="83" t="s">
        <v>3541</v>
      </c>
      <c r="AY267" s="78" t="s">
        <v>65</v>
      </c>
      <c r="AZ267" s="78" t="str">
        <f>REPLACE(INDEX(GroupVertices[Group],MATCH(Vertices[[#This Row],[Vertex]],GroupVertices[Vertex],0)),1,1,"")</f>
        <v>8</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486</v>
      </c>
      <c r="B268" s="65"/>
      <c r="C268" s="65" t="s">
        <v>64</v>
      </c>
      <c r="D268" s="66">
        <v>226.99723471088376</v>
      </c>
      <c r="E268" s="68"/>
      <c r="F268" s="100" t="s">
        <v>3266</v>
      </c>
      <c r="G268" s="65"/>
      <c r="H268" s="69" t="s">
        <v>486</v>
      </c>
      <c r="I268" s="70"/>
      <c r="J268" s="70"/>
      <c r="K268" s="69" t="s">
        <v>3825</v>
      </c>
      <c r="L268" s="73">
        <v>1</v>
      </c>
      <c r="M268" s="74">
        <v>5425.05859375</v>
      </c>
      <c r="N268" s="74">
        <v>5893.5283203125</v>
      </c>
      <c r="O268" s="75"/>
      <c r="P268" s="76"/>
      <c r="Q268" s="76"/>
      <c r="R268" s="86"/>
      <c r="S268" s="48">
        <v>1</v>
      </c>
      <c r="T268" s="48">
        <v>0</v>
      </c>
      <c r="U268" s="49">
        <v>0</v>
      </c>
      <c r="V268" s="49">
        <v>0.142857</v>
      </c>
      <c r="W268" s="49">
        <v>0</v>
      </c>
      <c r="X268" s="49">
        <v>0.655404</v>
      </c>
      <c r="Y268" s="49">
        <v>0</v>
      </c>
      <c r="Z268" s="49">
        <v>0</v>
      </c>
      <c r="AA268" s="71">
        <v>268</v>
      </c>
      <c r="AB268" s="71"/>
      <c r="AC268" s="72"/>
      <c r="AD268" s="78" t="s">
        <v>2282</v>
      </c>
      <c r="AE268" s="78">
        <v>81</v>
      </c>
      <c r="AF268" s="78">
        <v>75116</v>
      </c>
      <c r="AG268" s="78">
        <v>6182</v>
      </c>
      <c r="AH268" s="78">
        <v>4661</v>
      </c>
      <c r="AI268" s="78"/>
      <c r="AJ268" s="78" t="s">
        <v>2550</v>
      </c>
      <c r="AK268" s="78" t="s">
        <v>2706</v>
      </c>
      <c r="AL268" s="83" t="s">
        <v>2889</v>
      </c>
      <c r="AM268" s="78"/>
      <c r="AN268" s="80">
        <v>41834.47730324074</v>
      </c>
      <c r="AO268" s="83" t="s">
        <v>3131</v>
      </c>
      <c r="AP268" s="78" t="b">
        <v>0</v>
      </c>
      <c r="AQ268" s="78" t="b">
        <v>0</v>
      </c>
      <c r="AR268" s="78" t="b">
        <v>1</v>
      </c>
      <c r="AS268" s="78" t="s">
        <v>1948</v>
      </c>
      <c r="AT268" s="78">
        <v>237</v>
      </c>
      <c r="AU268" s="83" t="s">
        <v>3148</v>
      </c>
      <c r="AV268" s="78" t="b">
        <v>1</v>
      </c>
      <c r="AW268" s="78" t="s">
        <v>3276</v>
      </c>
      <c r="AX268" s="83" t="s">
        <v>3542</v>
      </c>
      <c r="AY268" s="78" t="s">
        <v>65</v>
      </c>
      <c r="AZ268" s="78" t="str">
        <f>REPLACE(INDEX(GroupVertices[Group],MATCH(Vertices[[#This Row],[Vertex]],GroupVertices[Vertex],0)),1,1,"")</f>
        <v>8</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304.4861498047363</v>
      </c>
      <c r="E269" s="68"/>
      <c r="F269" s="100" t="s">
        <v>3267</v>
      </c>
      <c r="G269" s="65"/>
      <c r="H269" s="69" t="s">
        <v>487</v>
      </c>
      <c r="I269" s="70"/>
      <c r="J269" s="70"/>
      <c r="K269" s="69" t="s">
        <v>3826</v>
      </c>
      <c r="L269" s="73">
        <v>1</v>
      </c>
      <c r="M269" s="74">
        <v>5300.7294921875</v>
      </c>
      <c r="N269" s="74">
        <v>5417.1416015625</v>
      </c>
      <c r="O269" s="75"/>
      <c r="P269" s="76"/>
      <c r="Q269" s="76"/>
      <c r="R269" s="86"/>
      <c r="S269" s="48">
        <v>1</v>
      </c>
      <c r="T269" s="48">
        <v>0</v>
      </c>
      <c r="U269" s="49">
        <v>0</v>
      </c>
      <c r="V269" s="49">
        <v>0.142857</v>
      </c>
      <c r="W269" s="49">
        <v>0</v>
      </c>
      <c r="X269" s="49">
        <v>0.655404</v>
      </c>
      <c r="Y269" s="49">
        <v>0</v>
      </c>
      <c r="Z269" s="49">
        <v>0</v>
      </c>
      <c r="AA269" s="71">
        <v>269</v>
      </c>
      <c r="AB269" s="71"/>
      <c r="AC269" s="72"/>
      <c r="AD269" s="78" t="s">
        <v>2283</v>
      </c>
      <c r="AE269" s="78">
        <v>17184</v>
      </c>
      <c r="AF269" s="78">
        <v>164666</v>
      </c>
      <c r="AG269" s="78">
        <v>175209</v>
      </c>
      <c r="AH269" s="78">
        <v>6307</v>
      </c>
      <c r="AI269" s="78"/>
      <c r="AJ269" s="78" t="s">
        <v>2551</v>
      </c>
      <c r="AK269" s="78" t="s">
        <v>1989</v>
      </c>
      <c r="AL269" s="83" t="s">
        <v>2890</v>
      </c>
      <c r="AM269" s="78"/>
      <c r="AN269" s="80">
        <v>40169.235289351855</v>
      </c>
      <c r="AO269" s="83" t="s">
        <v>3132</v>
      </c>
      <c r="AP269" s="78" t="b">
        <v>0</v>
      </c>
      <c r="AQ269" s="78" t="b">
        <v>0</v>
      </c>
      <c r="AR269" s="78" t="b">
        <v>1</v>
      </c>
      <c r="AS269" s="78"/>
      <c r="AT269" s="78">
        <v>273</v>
      </c>
      <c r="AU269" s="83" t="s">
        <v>3148</v>
      </c>
      <c r="AV269" s="78" t="b">
        <v>1</v>
      </c>
      <c r="AW269" s="78" t="s">
        <v>3276</v>
      </c>
      <c r="AX269" s="83" t="s">
        <v>3543</v>
      </c>
      <c r="AY269" s="78" t="s">
        <v>65</v>
      </c>
      <c r="AZ269" s="78" t="str">
        <f>REPLACE(INDEX(GroupVertices[Group],MATCH(Vertices[[#This Row],[Vertex]],GroupVertices[Vertex],0)),1,1,"")</f>
        <v>8</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1000</v>
      </c>
      <c r="E270" s="68"/>
      <c r="F270" s="100" t="s">
        <v>3268</v>
      </c>
      <c r="G270" s="65"/>
      <c r="H270" s="69" t="s">
        <v>488</v>
      </c>
      <c r="I270" s="70"/>
      <c r="J270" s="70"/>
      <c r="K270" s="69" t="s">
        <v>3827</v>
      </c>
      <c r="L270" s="73">
        <v>1</v>
      </c>
      <c r="M270" s="74">
        <v>4768.85400390625</v>
      </c>
      <c r="N270" s="74">
        <v>4922.48193359375</v>
      </c>
      <c r="O270" s="75"/>
      <c r="P270" s="76"/>
      <c r="Q270" s="76"/>
      <c r="R270" s="86"/>
      <c r="S270" s="48">
        <v>1</v>
      </c>
      <c r="T270" s="48">
        <v>0</v>
      </c>
      <c r="U270" s="49">
        <v>0</v>
      </c>
      <c r="V270" s="49">
        <v>0.142857</v>
      </c>
      <c r="W270" s="49">
        <v>0</v>
      </c>
      <c r="X270" s="49">
        <v>0.655404</v>
      </c>
      <c r="Y270" s="49">
        <v>0</v>
      </c>
      <c r="Z270" s="49">
        <v>0</v>
      </c>
      <c r="AA270" s="71">
        <v>270</v>
      </c>
      <c r="AB270" s="71"/>
      <c r="AC270" s="72"/>
      <c r="AD270" s="78" t="s">
        <v>2284</v>
      </c>
      <c r="AE270" s="78">
        <v>562</v>
      </c>
      <c r="AF270" s="78">
        <v>1276378</v>
      </c>
      <c r="AG270" s="78">
        <v>382086</v>
      </c>
      <c r="AH270" s="78">
        <v>7112</v>
      </c>
      <c r="AI270" s="78"/>
      <c r="AJ270" s="78" t="s">
        <v>2552</v>
      </c>
      <c r="AK270" s="78" t="s">
        <v>2707</v>
      </c>
      <c r="AL270" s="83" t="s">
        <v>2891</v>
      </c>
      <c r="AM270" s="78"/>
      <c r="AN270" s="80">
        <v>39918.67984953704</v>
      </c>
      <c r="AO270" s="83" t="s">
        <v>3133</v>
      </c>
      <c r="AP270" s="78" t="b">
        <v>0</v>
      </c>
      <c r="AQ270" s="78" t="b">
        <v>0</v>
      </c>
      <c r="AR270" s="78" t="b">
        <v>0</v>
      </c>
      <c r="AS270" s="78" t="s">
        <v>1948</v>
      </c>
      <c r="AT270" s="78">
        <v>3742</v>
      </c>
      <c r="AU270" s="83" t="s">
        <v>3148</v>
      </c>
      <c r="AV270" s="78" t="b">
        <v>1</v>
      </c>
      <c r="AW270" s="78" t="s">
        <v>3276</v>
      </c>
      <c r="AX270" s="83" t="s">
        <v>3544</v>
      </c>
      <c r="AY270" s="78" t="s">
        <v>65</v>
      </c>
      <c r="AZ270" s="78" t="str">
        <f>REPLACE(INDEX(GroupVertices[Group],MATCH(Vertices[[#This Row],[Vertex]],GroupVertices[Vertex],0)),1,1,"")</f>
        <v>8</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410</v>
      </c>
      <c r="B271" s="65"/>
      <c r="C271" s="65" t="s">
        <v>64</v>
      </c>
      <c r="D271" s="66">
        <v>163.9313820043493</v>
      </c>
      <c r="E271" s="68"/>
      <c r="F271" s="100" t="s">
        <v>1275</v>
      </c>
      <c r="G271" s="65"/>
      <c r="H271" s="69" t="s">
        <v>410</v>
      </c>
      <c r="I271" s="70"/>
      <c r="J271" s="70"/>
      <c r="K271" s="69" t="s">
        <v>3828</v>
      </c>
      <c r="L271" s="73">
        <v>1</v>
      </c>
      <c r="M271" s="74">
        <v>6657.87841796875</v>
      </c>
      <c r="N271" s="74">
        <v>7590.41748046875</v>
      </c>
      <c r="O271" s="75"/>
      <c r="P271" s="76"/>
      <c r="Q271" s="76"/>
      <c r="R271" s="86"/>
      <c r="S271" s="48">
        <v>2</v>
      </c>
      <c r="T271" s="48">
        <v>1</v>
      </c>
      <c r="U271" s="49">
        <v>0</v>
      </c>
      <c r="V271" s="49">
        <v>0.166667</v>
      </c>
      <c r="W271" s="49">
        <v>0</v>
      </c>
      <c r="X271" s="49">
        <v>0.988558</v>
      </c>
      <c r="Y271" s="49">
        <v>0</v>
      </c>
      <c r="Z271" s="49">
        <v>0</v>
      </c>
      <c r="AA271" s="71">
        <v>271</v>
      </c>
      <c r="AB271" s="71"/>
      <c r="AC271" s="72"/>
      <c r="AD271" s="78" t="s">
        <v>2285</v>
      </c>
      <c r="AE271" s="78">
        <v>653</v>
      </c>
      <c r="AF271" s="78">
        <v>2234</v>
      </c>
      <c r="AG271" s="78">
        <v>4322</v>
      </c>
      <c r="AH271" s="78">
        <v>1380</v>
      </c>
      <c r="AI271" s="78"/>
      <c r="AJ271" s="78" t="s">
        <v>2553</v>
      </c>
      <c r="AK271" s="78" t="s">
        <v>2578</v>
      </c>
      <c r="AL271" s="78"/>
      <c r="AM271" s="78"/>
      <c r="AN271" s="80">
        <v>40931.70484953704</v>
      </c>
      <c r="AO271" s="83" t="s">
        <v>3134</v>
      </c>
      <c r="AP271" s="78" t="b">
        <v>0</v>
      </c>
      <c r="AQ271" s="78" t="b">
        <v>0</v>
      </c>
      <c r="AR271" s="78" t="b">
        <v>0</v>
      </c>
      <c r="AS271" s="78"/>
      <c r="AT271" s="78">
        <v>91</v>
      </c>
      <c r="AU271" s="83" t="s">
        <v>3148</v>
      </c>
      <c r="AV271" s="78" t="b">
        <v>0</v>
      </c>
      <c r="AW271" s="78" t="s">
        <v>3276</v>
      </c>
      <c r="AX271" s="83" t="s">
        <v>3545</v>
      </c>
      <c r="AY271" s="78" t="s">
        <v>66</v>
      </c>
      <c r="AZ271" s="78" t="str">
        <f>REPLACE(INDEX(GroupVertices[Group],MATCH(Vertices[[#This Row],[Vertex]],GroupVertices[Vertex],0)),1,1,"")</f>
        <v>14</v>
      </c>
      <c r="BA271" s="48"/>
      <c r="BB271" s="48"/>
      <c r="BC271" s="48"/>
      <c r="BD271" s="48"/>
      <c r="BE271" s="48" t="s">
        <v>1005</v>
      </c>
      <c r="BF271" s="48" t="s">
        <v>1005</v>
      </c>
      <c r="BG271" s="116" t="s">
        <v>4645</v>
      </c>
      <c r="BH271" s="116" t="s">
        <v>4645</v>
      </c>
      <c r="BI271" s="116" t="s">
        <v>4803</v>
      </c>
      <c r="BJ271" s="116" t="s">
        <v>4803</v>
      </c>
      <c r="BK271" s="116">
        <v>1</v>
      </c>
      <c r="BL271" s="120">
        <v>5</v>
      </c>
      <c r="BM271" s="116">
        <v>0</v>
      </c>
      <c r="BN271" s="120">
        <v>0</v>
      </c>
      <c r="BO271" s="116">
        <v>0</v>
      </c>
      <c r="BP271" s="120">
        <v>0</v>
      </c>
      <c r="BQ271" s="116">
        <v>19</v>
      </c>
      <c r="BR271" s="120">
        <v>95</v>
      </c>
      <c r="BS271" s="116">
        <v>20</v>
      </c>
      <c r="BT271" s="2"/>
      <c r="BU271" s="3"/>
      <c r="BV271" s="3"/>
      <c r="BW271" s="3"/>
      <c r="BX271" s="3"/>
    </row>
    <row r="272" spans="1:76" ht="15">
      <c r="A272" s="64" t="s">
        <v>411</v>
      </c>
      <c r="B272" s="65"/>
      <c r="C272" s="65" t="s">
        <v>64</v>
      </c>
      <c r="D272" s="66">
        <v>162.72599888066713</v>
      </c>
      <c r="E272" s="68"/>
      <c r="F272" s="100" t="s">
        <v>1276</v>
      </c>
      <c r="G272" s="65"/>
      <c r="H272" s="69" t="s">
        <v>411</v>
      </c>
      <c r="I272" s="70"/>
      <c r="J272" s="70"/>
      <c r="K272" s="69" t="s">
        <v>3829</v>
      </c>
      <c r="L272" s="73">
        <v>4.8716922680996415</v>
      </c>
      <c r="M272" s="74">
        <v>7031.46044921875</v>
      </c>
      <c r="N272" s="74">
        <v>7055.17626953125</v>
      </c>
      <c r="O272" s="75"/>
      <c r="P272" s="76"/>
      <c r="Q272" s="76"/>
      <c r="R272" s="86"/>
      <c r="S272" s="48">
        <v>0</v>
      </c>
      <c r="T272" s="48">
        <v>2</v>
      </c>
      <c r="U272" s="49">
        <v>4</v>
      </c>
      <c r="V272" s="49">
        <v>0.25</v>
      </c>
      <c r="W272" s="49">
        <v>0</v>
      </c>
      <c r="X272" s="49">
        <v>0.98452</v>
      </c>
      <c r="Y272" s="49">
        <v>0</v>
      </c>
      <c r="Z272" s="49">
        <v>0</v>
      </c>
      <c r="AA272" s="71">
        <v>272</v>
      </c>
      <c r="AB272" s="71"/>
      <c r="AC272" s="72"/>
      <c r="AD272" s="78" t="s">
        <v>2286</v>
      </c>
      <c r="AE272" s="78">
        <v>92</v>
      </c>
      <c r="AF272" s="78">
        <v>841</v>
      </c>
      <c r="AG272" s="78">
        <v>147860</v>
      </c>
      <c r="AH272" s="78">
        <v>0</v>
      </c>
      <c r="AI272" s="78"/>
      <c r="AJ272" s="78" t="s">
        <v>2554</v>
      </c>
      <c r="AK272" s="78"/>
      <c r="AL272" s="78"/>
      <c r="AM272" s="78"/>
      <c r="AN272" s="80">
        <v>42886.723229166666</v>
      </c>
      <c r="AO272" s="83" t="s">
        <v>3135</v>
      </c>
      <c r="AP272" s="78" t="b">
        <v>1</v>
      </c>
      <c r="AQ272" s="78" t="b">
        <v>0</v>
      </c>
      <c r="AR272" s="78" t="b">
        <v>0</v>
      </c>
      <c r="AS272" s="78"/>
      <c r="AT272" s="78">
        <v>18</v>
      </c>
      <c r="AU272" s="78"/>
      <c r="AV272" s="78" t="b">
        <v>0</v>
      </c>
      <c r="AW272" s="78" t="s">
        <v>3276</v>
      </c>
      <c r="AX272" s="83" t="s">
        <v>3546</v>
      </c>
      <c r="AY272" s="78" t="s">
        <v>66</v>
      </c>
      <c r="AZ272" s="78" t="str">
        <f>REPLACE(INDEX(GroupVertices[Group],MATCH(Vertices[[#This Row],[Vertex]],GroupVertices[Vertex],0)),1,1,"")</f>
        <v>14</v>
      </c>
      <c r="BA272" s="48"/>
      <c r="BB272" s="48"/>
      <c r="BC272" s="48"/>
      <c r="BD272" s="48"/>
      <c r="BE272" s="48" t="s">
        <v>4071</v>
      </c>
      <c r="BF272" s="48" t="s">
        <v>1005</v>
      </c>
      <c r="BG272" s="116" t="s">
        <v>4646</v>
      </c>
      <c r="BH272" s="116" t="s">
        <v>4683</v>
      </c>
      <c r="BI272" s="116" t="s">
        <v>4804</v>
      </c>
      <c r="BJ272" s="116" t="s">
        <v>4804</v>
      </c>
      <c r="BK272" s="116">
        <v>1</v>
      </c>
      <c r="BL272" s="120">
        <v>2.5641025641025643</v>
      </c>
      <c r="BM272" s="116">
        <v>0</v>
      </c>
      <c r="BN272" s="120">
        <v>0</v>
      </c>
      <c r="BO272" s="116">
        <v>0</v>
      </c>
      <c r="BP272" s="120">
        <v>0</v>
      </c>
      <c r="BQ272" s="116">
        <v>38</v>
      </c>
      <c r="BR272" s="120">
        <v>97.43589743589743</v>
      </c>
      <c r="BS272" s="116">
        <v>39</v>
      </c>
      <c r="BT272" s="2"/>
      <c r="BU272" s="3"/>
      <c r="BV272" s="3"/>
      <c r="BW272" s="3"/>
      <c r="BX272" s="3"/>
    </row>
    <row r="273" spans="1:76" ht="15">
      <c r="A273" s="64" t="s">
        <v>413</v>
      </c>
      <c r="B273" s="65"/>
      <c r="C273" s="65" t="s">
        <v>64</v>
      </c>
      <c r="D273" s="66">
        <v>437.1137713050141</v>
      </c>
      <c r="E273" s="68"/>
      <c r="F273" s="100" t="s">
        <v>1278</v>
      </c>
      <c r="G273" s="65"/>
      <c r="H273" s="69" t="s">
        <v>413</v>
      </c>
      <c r="I273" s="70"/>
      <c r="J273" s="70"/>
      <c r="K273" s="69" t="s">
        <v>3830</v>
      </c>
      <c r="L273" s="73">
        <v>4.8716922680996415</v>
      </c>
      <c r="M273" s="74">
        <v>6657.87841796875</v>
      </c>
      <c r="N273" s="74">
        <v>7055.17626953125</v>
      </c>
      <c r="O273" s="75"/>
      <c r="P273" s="76"/>
      <c r="Q273" s="76"/>
      <c r="R273" s="86"/>
      <c r="S273" s="48">
        <v>3</v>
      </c>
      <c r="T273" s="48">
        <v>1</v>
      </c>
      <c r="U273" s="49">
        <v>4</v>
      </c>
      <c r="V273" s="49">
        <v>0.25</v>
      </c>
      <c r="W273" s="49">
        <v>0</v>
      </c>
      <c r="X273" s="49">
        <v>1.46253</v>
      </c>
      <c r="Y273" s="49">
        <v>0</v>
      </c>
      <c r="Z273" s="49">
        <v>0</v>
      </c>
      <c r="AA273" s="71">
        <v>273</v>
      </c>
      <c r="AB273" s="71"/>
      <c r="AC273" s="72"/>
      <c r="AD273" s="78" t="s">
        <v>2287</v>
      </c>
      <c r="AE273" s="78">
        <v>2483</v>
      </c>
      <c r="AF273" s="78">
        <v>317937</v>
      </c>
      <c r="AG273" s="78">
        <v>28345</v>
      </c>
      <c r="AH273" s="78">
        <v>12481</v>
      </c>
      <c r="AI273" s="78"/>
      <c r="AJ273" s="78" t="s">
        <v>2555</v>
      </c>
      <c r="AK273" s="78" t="s">
        <v>2576</v>
      </c>
      <c r="AL273" s="83" t="s">
        <v>2892</v>
      </c>
      <c r="AM273" s="78"/>
      <c r="AN273" s="80">
        <v>39959.6603125</v>
      </c>
      <c r="AO273" s="83" t="s">
        <v>3136</v>
      </c>
      <c r="AP273" s="78" t="b">
        <v>0</v>
      </c>
      <c r="AQ273" s="78" t="b">
        <v>0</v>
      </c>
      <c r="AR273" s="78" t="b">
        <v>0</v>
      </c>
      <c r="AS273" s="78"/>
      <c r="AT273" s="78">
        <v>3669</v>
      </c>
      <c r="AU273" s="83" t="s">
        <v>3149</v>
      </c>
      <c r="AV273" s="78" t="b">
        <v>1</v>
      </c>
      <c r="AW273" s="78" t="s">
        <v>3276</v>
      </c>
      <c r="AX273" s="83" t="s">
        <v>3547</v>
      </c>
      <c r="AY273" s="78" t="s">
        <v>66</v>
      </c>
      <c r="AZ273" s="78" t="str">
        <f>REPLACE(INDEX(GroupVertices[Group],MATCH(Vertices[[#This Row],[Vertex]],GroupVertices[Vertex],0)),1,1,"")</f>
        <v>14</v>
      </c>
      <c r="BA273" s="48" t="s">
        <v>812</v>
      </c>
      <c r="BB273" s="48" t="s">
        <v>812</v>
      </c>
      <c r="BC273" s="48" t="s">
        <v>841</v>
      </c>
      <c r="BD273" s="48" t="s">
        <v>841</v>
      </c>
      <c r="BE273" s="48" t="s">
        <v>893</v>
      </c>
      <c r="BF273" s="48" t="s">
        <v>893</v>
      </c>
      <c r="BG273" s="116" t="s">
        <v>4647</v>
      </c>
      <c r="BH273" s="116" t="s">
        <v>4647</v>
      </c>
      <c r="BI273" s="116" t="s">
        <v>4316</v>
      </c>
      <c r="BJ273" s="116" t="s">
        <v>4316</v>
      </c>
      <c r="BK273" s="116">
        <v>1</v>
      </c>
      <c r="BL273" s="120">
        <v>5.882352941176471</v>
      </c>
      <c r="BM273" s="116">
        <v>0</v>
      </c>
      <c r="BN273" s="120">
        <v>0</v>
      </c>
      <c r="BO273" s="116">
        <v>0</v>
      </c>
      <c r="BP273" s="120">
        <v>0</v>
      </c>
      <c r="BQ273" s="116">
        <v>16</v>
      </c>
      <c r="BR273" s="120">
        <v>94.11764705882354</v>
      </c>
      <c r="BS273" s="116">
        <v>17</v>
      </c>
      <c r="BT273" s="2"/>
      <c r="BU273" s="3"/>
      <c r="BV273" s="3"/>
      <c r="BW273" s="3"/>
      <c r="BX273" s="3"/>
    </row>
    <row r="274" spans="1:76" ht="15">
      <c r="A274" s="64" t="s">
        <v>412</v>
      </c>
      <c r="B274" s="65"/>
      <c r="C274" s="65" t="s">
        <v>64</v>
      </c>
      <c r="D274" s="66">
        <v>162.15748724229013</v>
      </c>
      <c r="E274" s="68"/>
      <c r="F274" s="100" t="s">
        <v>1277</v>
      </c>
      <c r="G274" s="65"/>
      <c r="H274" s="69" t="s">
        <v>412</v>
      </c>
      <c r="I274" s="70"/>
      <c r="J274" s="70"/>
      <c r="K274" s="69" t="s">
        <v>3831</v>
      </c>
      <c r="L274" s="73">
        <v>903.1042984672164</v>
      </c>
      <c r="M274" s="74">
        <v>4187.1806640625</v>
      </c>
      <c r="N274" s="74">
        <v>4421.9931640625</v>
      </c>
      <c r="O274" s="75"/>
      <c r="P274" s="76"/>
      <c r="Q274" s="76"/>
      <c r="R274" s="86"/>
      <c r="S274" s="48">
        <v>0</v>
      </c>
      <c r="T274" s="48">
        <v>5</v>
      </c>
      <c r="U274" s="49">
        <v>932</v>
      </c>
      <c r="V274" s="49">
        <v>0.001779</v>
      </c>
      <c r="W274" s="49">
        <v>0.000368</v>
      </c>
      <c r="X274" s="49">
        <v>2.33935</v>
      </c>
      <c r="Y274" s="49">
        <v>0</v>
      </c>
      <c r="Z274" s="49">
        <v>0</v>
      </c>
      <c r="AA274" s="71">
        <v>274</v>
      </c>
      <c r="AB274" s="71"/>
      <c r="AC274" s="72"/>
      <c r="AD274" s="78" t="s">
        <v>2288</v>
      </c>
      <c r="AE274" s="78">
        <v>1351</v>
      </c>
      <c r="AF274" s="78">
        <v>184</v>
      </c>
      <c r="AG274" s="78">
        <v>277</v>
      </c>
      <c r="AH274" s="78">
        <v>295</v>
      </c>
      <c r="AI274" s="78"/>
      <c r="AJ274" s="78" t="s">
        <v>2556</v>
      </c>
      <c r="AK274" s="78" t="s">
        <v>2605</v>
      </c>
      <c r="AL274" s="83" t="s">
        <v>2893</v>
      </c>
      <c r="AM274" s="78"/>
      <c r="AN274" s="80">
        <v>43452.70831018518</v>
      </c>
      <c r="AO274" s="83" t="s">
        <v>3137</v>
      </c>
      <c r="AP274" s="78" t="b">
        <v>1</v>
      </c>
      <c r="AQ274" s="78" t="b">
        <v>0</v>
      </c>
      <c r="AR274" s="78" t="b">
        <v>0</v>
      </c>
      <c r="AS274" s="78"/>
      <c r="AT274" s="78">
        <v>1</v>
      </c>
      <c r="AU274" s="78"/>
      <c r="AV274" s="78" t="b">
        <v>0</v>
      </c>
      <c r="AW274" s="78" t="s">
        <v>3276</v>
      </c>
      <c r="AX274" s="83" t="s">
        <v>3548</v>
      </c>
      <c r="AY274" s="78" t="s">
        <v>66</v>
      </c>
      <c r="AZ274" s="78" t="str">
        <f>REPLACE(INDEX(GroupVertices[Group],MATCH(Vertices[[#This Row],[Vertex]],GroupVertices[Vertex],0)),1,1,"")</f>
        <v>4</v>
      </c>
      <c r="BA274" s="48" t="s">
        <v>811</v>
      </c>
      <c r="BB274" s="48" t="s">
        <v>811</v>
      </c>
      <c r="BC274" s="48" t="s">
        <v>846</v>
      </c>
      <c r="BD274" s="48" t="s">
        <v>846</v>
      </c>
      <c r="BE274" s="48" t="s">
        <v>4504</v>
      </c>
      <c r="BF274" s="48" t="s">
        <v>4524</v>
      </c>
      <c r="BG274" s="116" t="s">
        <v>4648</v>
      </c>
      <c r="BH274" s="116" t="s">
        <v>4684</v>
      </c>
      <c r="BI274" s="116" t="s">
        <v>4805</v>
      </c>
      <c r="BJ274" s="116" t="s">
        <v>4829</v>
      </c>
      <c r="BK274" s="116">
        <v>0</v>
      </c>
      <c r="BL274" s="120">
        <v>0</v>
      </c>
      <c r="BM274" s="116">
        <v>2</v>
      </c>
      <c r="BN274" s="120">
        <v>1.941747572815534</v>
      </c>
      <c r="BO274" s="116">
        <v>0</v>
      </c>
      <c r="BP274" s="120">
        <v>0</v>
      </c>
      <c r="BQ274" s="116">
        <v>101</v>
      </c>
      <c r="BR274" s="120">
        <v>98.05825242718447</v>
      </c>
      <c r="BS274" s="116">
        <v>103</v>
      </c>
      <c r="BT274" s="2"/>
      <c r="BU274" s="3"/>
      <c r="BV274" s="3"/>
      <c r="BW274" s="3"/>
      <c r="BX274" s="3"/>
    </row>
    <row r="275" spans="1:76" ht="15">
      <c r="A275" s="64" t="s">
        <v>489</v>
      </c>
      <c r="B275" s="65"/>
      <c r="C275" s="65" t="s">
        <v>64</v>
      </c>
      <c r="D275" s="66">
        <v>185.6360660612907</v>
      </c>
      <c r="E275" s="68"/>
      <c r="F275" s="100" t="s">
        <v>3269</v>
      </c>
      <c r="G275" s="65"/>
      <c r="H275" s="69" t="s">
        <v>489</v>
      </c>
      <c r="I275" s="70"/>
      <c r="J275" s="70"/>
      <c r="K275" s="69" t="s">
        <v>3832</v>
      </c>
      <c r="L275" s="73">
        <v>1</v>
      </c>
      <c r="M275" s="74">
        <v>4474.46240234375</v>
      </c>
      <c r="N275" s="74">
        <v>3869.6318359375</v>
      </c>
      <c r="O275" s="75"/>
      <c r="P275" s="76"/>
      <c r="Q275" s="76"/>
      <c r="R275" s="86"/>
      <c r="S275" s="48">
        <v>1</v>
      </c>
      <c r="T275" s="48">
        <v>0</v>
      </c>
      <c r="U275" s="49">
        <v>0</v>
      </c>
      <c r="V275" s="49">
        <v>0.001471</v>
      </c>
      <c r="W275" s="49">
        <v>5E-05</v>
      </c>
      <c r="X275" s="49">
        <v>0.547689</v>
      </c>
      <c r="Y275" s="49">
        <v>0</v>
      </c>
      <c r="Z275" s="49">
        <v>0</v>
      </c>
      <c r="AA275" s="71">
        <v>275</v>
      </c>
      <c r="AB275" s="71"/>
      <c r="AC275" s="72"/>
      <c r="AD275" s="78" t="s">
        <v>2289</v>
      </c>
      <c r="AE275" s="78">
        <v>308</v>
      </c>
      <c r="AF275" s="78">
        <v>27317</v>
      </c>
      <c r="AG275" s="78">
        <v>21904</v>
      </c>
      <c r="AH275" s="78">
        <v>335</v>
      </c>
      <c r="AI275" s="78"/>
      <c r="AJ275" s="78" t="s">
        <v>2557</v>
      </c>
      <c r="AK275" s="78" t="s">
        <v>2708</v>
      </c>
      <c r="AL275" s="83" t="s">
        <v>2894</v>
      </c>
      <c r="AM275" s="78"/>
      <c r="AN275" s="80">
        <v>39783.46942129629</v>
      </c>
      <c r="AO275" s="83" t="s">
        <v>3138</v>
      </c>
      <c r="AP275" s="78" t="b">
        <v>1</v>
      </c>
      <c r="AQ275" s="78" t="b">
        <v>0</v>
      </c>
      <c r="AR275" s="78" t="b">
        <v>1</v>
      </c>
      <c r="AS275" s="78"/>
      <c r="AT275" s="78">
        <v>599</v>
      </c>
      <c r="AU275" s="83" t="s">
        <v>3148</v>
      </c>
      <c r="AV275" s="78" t="b">
        <v>0</v>
      </c>
      <c r="AW275" s="78" t="s">
        <v>3276</v>
      </c>
      <c r="AX275" s="83" t="s">
        <v>3549</v>
      </c>
      <c r="AY275" s="78" t="s">
        <v>65</v>
      </c>
      <c r="AZ275" s="78" t="str">
        <f>REPLACE(INDEX(GroupVertices[Group],MATCH(Vertices[[#This Row],[Vertex]],GroupVertices[Vertex],0)),1,1,"")</f>
        <v>4</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490</v>
      </c>
      <c r="B276" s="65"/>
      <c r="C276" s="65" t="s">
        <v>64</v>
      </c>
      <c r="D276" s="66">
        <v>174.57907714929465</v>
      </c>
      <c r="E276" s="68"/>
      <c r="F276" s="100" t="s">
        <v>3270</v>
      </c>
      <c r="G276" s="65"/>
      <c r="H276" s="69" t="s">
        <v>490</v>
      </c>
      <c r="I276" s="70"/>
      <c r="J276" s="70"/>
      <c r="K276" s="69" t="s">
        <v>3833</v>
      </c>
      <c r="L276" s="73">
        <v>1</v>
      </c>
      <c r="M276" s="74">
        <v>4573.94140625</v>
      </c>
      <c r="N276" s="74">
        <v>4229.306640625</v>
      </c>
      <c r="O276" s="75"/>
      <c r="P276" s="76"/>
      <c r="Q276" s="76"/>
      <c r="R276" s="86"/>
      <c r="S276" s="48">
        <v>1</v>
      </c>
      <c r="T276" s="48">
        <v>0</v>
      </c>
      <c r="U276" s="49">
        <v>0</v>
      </c>
      <c r="V276" s="49">
        <v>0.001471</v>
      </c>
      <c r="W276" s="49">
        <v>5E-05</v>
      </c>
      <c r="X276" s="49">
        <v>0.547689</v>
      </c>
      <c r="Y276" s="49">
        <v>0</v>
      </c>
      <c r="Z276" s="49">
        <v>0</v>
      </c>
      <c r="AA276" s="71">
        <v>276</v>
      </c>
      <c r="AB276" s="71"/>
      <c r="AC276" s="72"/>
      <c r="AD276" s="78" t="s">
        <v>2290</v>
      </c>
      <c r="AE276" s="78">
        <v>2024</v>
      </c>
      <c r="AF276" s="78">
        <v>14539</v>
      </c>
      <c r="AG276" s="78">
        <v>22879</v>
      </c>
      <c r="AH276" s="78">
        <v>7512</v>
      </c>
      <c r="AI276" s="78"/>
      <c r="AJ276" s="78" t="s">
        <v>2558</v>
      </c>
      <c r="AK276" s="78" t="s">
        <v>2703</v>
      </c>
      <c r="AL276" s="83" t="s">
        <v>2895</v>
      </c>
      <c r="AM276" s="78"/>
      <c r="AN276" s="80">
        <v>40987.65076388889</v>
      </c>
      <c r="AO276" s="83" t="s">
        <v>3139</v>
      </c>
      <c r="AP276" s="78" t="b">
        <v>0</v>
      </c>
      <c r="AQ276" s="78" t="b">
        <v>0</v>
      </c>
      <c r="AR276" s="78" t="b">
        <v>0</v>
      </c>
      <c r="AS276" s="78"/>
      <c r="AT276" s="78">
        <v>285</v>
      </c>
      <c r="AU276" s="83" t="s">
        <v>3158</v>
      </c>
      <c r="AV276" s="78" t="b">
        <v>0</v>
      </c>
      <c r="AW276" s="78" t="s">
        <v>3276</v>
      </c>
      <c r="AX276" s="83" t="s">
        <v>3550</v>
      </c>
      <c r="AY276" s="78" t="s">
        <v>65</v>
      </c>
      <c r="AZ276" s="78" t="str">
        <f>REPLACE(INDEX(GroupVertices[Group],MATCH(Vertices[[#This Row],[Vertex]],GroupVertices[Vertex],0)),1,1,"")</f>
        <v>4</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491</v>
      </c>
      <c r="B277" s="65"/>
      <c r="C277" s="65" t="s">
        <v>64</v>
      </c>
      <c r="D277" s="66">
        <v>162.00259594355424</v>
      </c>
      <c r="E277" s="68"/>
      <c r="F277" s="100" t="s">
        <v>3271</v>
      </c>
      <c r="G277" s="65"/>
      <c r="H277" s="69" t="s">
        <v>491</v>
      </c>
      <c r="I277" s="70"/>
      <c r="J277" s="70"/>
      <c r="K277" s="69" t="s">
        <v>3834</v>
      </c>
      <c r="L277" s="73">
        <v>1</v>
      </c>
      <c r="M277" s="74">
        <v>4563.548828125</v>
      </c>
      <c r="N277" s="74">
        <v>4642.12890625</v>
      </c>
      <c r="O277" s="75"/>
      <c r="P277" s="76"/>
      <c r="Q277" s="76"/>
      <c r="R277" s="86"/>
      <c r="S277" s="48">
        <v>1</v>
      </c>
      <c r="T277" s="48">
        <v>0</v>
      </c>
      <c r="U277" s="49">
        <v>0</v>
      </c>
      <c r="V277" s="49">
        <v>0.001471</v>
      </c>
      <c r="W277" s="49">
        <v>5E-05</v>
      </c>
      <c r="X277" s="49">
        <v>0.547689</v>
      </c>
      <c r="Y277" s="49">
        <v>0</v>
      </c>
      <c r="Z277" s="49">
        <v>0</v>
      </c>
      <c r="AA277" s="71">
        <v>277</v>
      </c>
      <c r="AB277" s="71"/>
      <c r="AC277" s="72"/>
      <c r="AD277" s="78" t="s">
        <v>2291</v>
      </c>
      <c r="AE277" s="78">
        <v>0</v>
      </c>
      <c r="AF277" s="78">
        <v>5</v>
      </c>
      <c r="AG277" s="78">
        <v>0</v>
      </c>
      <c r="AH277" s="78">
        <v>0</v>
      </c>
      <c r="AI277" s="78">
        <v>0</v>
      </c>
      <c r="AJ277" s="78"/>
      <c r="AK277" s="78"/>
      <c r="AL277" s="78"/>
      <c r="AM277" s="78" t="s">
        <v>2577</v>
      </c>
      <c r="AN277" s="80">
        <v>42439.55831018519</v>
      </c>
      <c r="AO277" s="83" t="s">
        <v>3140</v>
      </c>
      <c r="AP277" s="78" t="b">
        <v>1</v>
      </c>
      <c r="AQ277" s="78" t="b">
        <v>0</v>
      </c>
      <c r="AR277" s="78" t="b">
        <v>0</v>
      </c>
      <c r="AS277" s="78" t="s">
        <v>1948</v>
      </c>
      <c r="AT277" s="78">
        <v>0</v>
      </c>
      <c r="AU277" s="78"/>
      <c r="AV277" s="78" t="b">
        <v>0</v>
      </c>
      <c r="AW277" s="78" t="s">
        <v>3276</v>
      </c>
      <c r="AX277" s="83" t="s">
        <v>3551</v>
      </c>
      <c r="AY277" s="78" t="s">
        <v>65</v>
      </c>
      <c r="AZ277" s="78" t="str">
        <f>REPLACE(INDEX(GroupVertices[Group],MATCH(Vertices[[#This Row],[Vertex]],GroupVertices[Vertex],0)),1,1,"")</f>
        <v>4</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492</v>
      </c>
      <c r="B278" s="65"/>
      <c r="C278" s="65" t="s">
        <v>64</v>
      </c>
      <c r="D278" s="66">
        <v>163.32393121265878</v>
      </c>
      <c r="E278" s="68"/>
      <c r="F278" s="100" t="s">
        <v>3272</v>
      </c>
      <c r="G278" s="65"/>
      <c r="H278" s="69" t="s">
        <v>492</v>
      </c>
      <c r="I278" s="70"/>
      <c r="J278" s="70"/>
      <c r="K278" s="69" t="s">
        <v>3835</v>
      </c>
      <c r="L278" s="73">
        <v>1</v>
      </c>
      <c r="M278" s="74">
        <v>4446.59375</v>
      </c>
      <c r="N278" s="74">
        <v>4998.865234375</v>
      </c>
      <c r="O278" s="75"/>
      <c r="P278" s="76"/>
      <c r="Q278" s="76"/>
      <c r="R278" s="86"/>
      <c r="S278" s="48">
        <v>1</v>
      </c>
      <c r="T278" s="48">
        <v>0</v>
      </c>
      <c r="U278" s="49">
        <v>0</v>
      </c>
      <c r="V278" s="49">
        <v>0.001471</v>
      </c>
      <c r="W278" s="49">
        <v>5E-05</v>
      </c>
      <c r="X278" s="49">
        <v>0.547689</v>
      </c>
      <c r="Y278" s="49">
        <v>0</v>
      </c>
      <c r="Z278" s="49">
        <v>0</v>
      </c>
      <c r="AA278" s="71">
        <v>278</v>
      </c>
      <c r="AB278" s="71"/>
      <c r="AC278" s="72"/>
      <c r="AD278" s="78" t="s">
        <v>2292</v>
      </c>
      <c r="AE278" s="78">
        <v>1105</v>
      </c>
      <c r="AF278" s="78">
        <v>1532</v>
      </c>
      <c r="AG278" s="78">
        <v>2386</v>
      </c>
      <c r="AH278" s="78">
        <v>2060</v>
      </c>
      <c r="AI278" s="78"/>
      <c r="AJ278" s="78" t="s">
        <v>2559</v>
      </c>
      <c r="AK278" s="78" t="s">
        <v>2709</v>
      </c>
      <c r="AL278" s="83" t="s">
        <v>2896</v>
      </c>
      <c r="AM278" s="78"/>
      <c r="AN278" s="80">
        <v>41156.421273148146</v>
      </c>
      <c r="AO278" s="83" t="s">
        <v>3141</v>
      </c>
      <c r="AP278" s="78" t="b">
        <v>0</v>
      </c>
      <c r="AQ278" s="78" t="b">
        <v>0</v>
      </c>
      <c r="AR278" s="78" t="b">
        <v>0</v>
      </c>
      <c r="AS278" s="78"/>
      <c r="AT278" s="78">
        <v>29</v>
      </c>
      <c r="AU278" s="83" t="s">
        <v>3164</v>
      </c>
      <c r="AV278" s="78" t="b">
        <v>0</v>
      </c>
      <c r="AW278" s="78" t="s">
        <v>3276</v>
      </c>
      <c r="AX278" s="83" t="s">
        <v>3552</v>
      </c>
      <c r="AY278" s="78" t="s">
        <v>65</v>
      </c>
      <c r="AZ278" s="78" t="str">
        <f>REPLACE(INDEX(GroupVertices[Group],MATCH(Vertices[[#This Row],[Vertex]],GroupVertices[Vertex],0)),1,1,"")</f>
        <v>4</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414</v>
      </c>
      <c r="B279" s="65"/>
      <c r="C279" s="65" t="s">
        <v>64</v>
      </c>
      <c r="D279" s="66">
        <v>162.12287466156704</v>
      </c>
      <c r="E279" s="68"/>
      <c r="F279" s="100" t="s">
        <v>1279</v>
      </c>
      <c r="G279" s="65"/>
      <c r="H279" s="69" t="s">
        <v>414</v>
      </c>
      <c r="I279" s="70"/>
      <c r="J279" s="70"/>
      <c r="K279" s="69" t="s">
        <v>3836</v>
      </c>
      <c r="L279" s="73">
        <v>1</v>
      </c>
      <c r="M279" s="74">
        <v>7031.46044921875</v>
      </c>
      <c r="N279" s="74">
        <v>7590.41748046875</v>
      </c>
      <c r="O279" s="75"/>
      <c r="P279" s="76"/>
      <c r="Q279" s="76"/>
      <c r="R279" s="86"/>
      <c r="S279" s="48">
        <v>0</v>
      </c>
      <c r="T279" s="48">
        <v>1</v>
      </c>
      <c r="U279" s="49">
        <v>0</v>
      </c>
      <c r="V279" s="49">
        <v>0.166667</v>
      </c>
      <c r="W279" s="49">
        <v>0</v>
      </c>
      <c r="X279" s="49">
        <v>0.564383</v>
      </c>
      <c r="Y279" s="49">
        <v>0</v>
      </c>
      <c r="Z279" s="49">
        <v>0</v>
      </c>
      <c r="AA279" s="71">
        <v>279</v>
      </c>
      <c r="AB279" s="71"/>
      <c r="AC279" s="72"/>
      <c r="AD279" s="78" t="s">
        <v>2293</v>
      </c>
      <c r="AE279" s="78">
        <v>364</v>
      </c>
      <c r="AF279" s="78">
        <v>144</v>
      </c>
      <c r="AG279" s="78">
        <v>2062</v>
      </c>
      <c r="AH279" s="78">
        <v>822</v>
      </c>
      <c r="AI279" s="78"/>
      <c r="AJ279" s="78"/>
      <c r="AK279" s="78" t="s">
        <v>2710</v>
      </c>
      <c r="AL279" s="78"/>
      <c r="AM279" s="78"/>
      <c r="AN279" s="80">
        <v>42621.86146990741</v>
      </c>
      <c r="AO279" s="83" t="s">
        <v>3142</v>
      </c>
      <c r="AP279" s="78" t="b">
        <v>0</v>
      </c>
      <c r="AQ279" s="78" t="b">
        <v>0</v>
      </c>
      <c r="AR279" s="78" t="b">
        <v>0</v>
      </c>
      <c r="AS279" s="78"/>
      <c r="AT279" s="78">
        <v>3</v>
      </c>
      <c r="AU279" s="83" t="s">
        <v>3148</v>
      </c>
      <c r="AV279" s="78" t="b">
        <v>0</v>
      </c>
      <c r="AW279" s="78" t="s">
        <v>3276</v>
      </c>
      <c r="AX279" s="83" t="s">
        <v>3553</v>
      </c>
      <c r="AY279" s="78" t="s">
        <v>66</v>
      </c>
      <c r="AZ279" s="78" t="str">
        <f>REPLACE(INDEX(GroupVertices[Group],MATCH(Vertices[[#This Row],[Vertex]],GroupVertices[Vertex],0)),1,1,"")</f>
        <v>14</v>
      </c>
      <c r="BA279" s="48"/>
      <c r="BB279" s="48"/>
      <c r="BC279" s="48"/>
      <c r="BD279" s="48"/>
      <c r="BE279" s="48" t="s">
        <v>893</v>
      </c>
      <c r="BF279" s="48" t="s">
        <v>893</v>
      </c>
      <c r="BG279" s="116" t="s">
        <v>4649</v>
      </c>
      <c r="BH279" s="116" t="s">
        <v>4649</v>
      </c>
      <c r="BI279" s="116" t="s">
        <v>4804</v>
      </c>
      <c r="BJ279" s="116" t="s">
        <v>4804</v>
      </c>
      <c r="BK279" s="116">
        <v>1</v>
      </c>
      <c r="BL279" s="120">
        <v>5</v>
      </c>
      <c r="BM279" s="116">
        <v>0</v>
      </c>
      <c r="BN279" s="120">
        <v>0</v>
      </c>
      <c r="BO279" s="116">
        <v>0</v>
      </c>
      <c r="BP279" s="120">
        <v>0</v>
      </c>
      <c r="BQ279" s="116">
        <v>19</v>
      </c>
      <c r="BR279" s="120">
        <v>95</v>
      </c>
      <c r="BS279" s="116">
        <v>20</v>
      </c>
      <c r="BT279" s="2"/>
      <c r="BU279" s="3"/>
      <c r="BV279" s="3"/>
      <c r="BW279" s="3"/>
      <c r="BX279" s="3"/>
    </row>
    <row r="280" spans="1:76" ht="15">
      <c r="A280" s="64" t="s">
        <v>415</v>
      </c>
      <c r="B280" s="65"/>
      <c r="C280" s="65" t="s">
        <v>64</v>
      </c>
      <c r="D280" s="66">
        <v>162.13671969385626</v>
      </c>
      <c r="E280" s="68"/>
      <c r="F280" s="100" t="s">
        <v>3273</v>
      </c>
      <c r="G280" s="65"/>
      <c r="H280" s="69" t="s">
        <v>415</v>
      </c>
      <c r="I280" s="70"/>
      <c r="J280" s="70"/>
      <c r="K280" s="69" t="s">
        <v>3837</v>
      </c>
      <c r="L280" s="73">
        <v>229.42984381787883</v>
      </c>
      <c r="M280" s="74">
        <v>3792.4814453125</v>
      </c>
      <c r="N280" s="74">
        <v>5110.61474609375</v>
      </c>
      <c r="O280" s="75"/>
      <c r="P280" s="76"/>
      <c r="Q280" s="76"/>
      <c r="R280" s="86"/>
      <c r="S280" s="48">
        <v>0</v>
      </c>
      <c r="T280" s="48">
        <v>2</v>
      </c>
      <c r="U280" s="49">
        <v>236</v>
      </c>
      <c r="V280" s="49">
        <v>0.001761</v>
      </c>
      <c r="W280" s="49">
        <v>0.000347</v>
      </c>
      <c r="X280" s="49">
        <v>0.946703</v>
      </c>
      <c r="Y280" s="49">
        <v>0</v>
      </c>
      <c r="Z280" s="49">
        <v>0</v>
      </c>
      <c r="AA280" s="71">
        <v>280</v>
      </c>
      <c r="AB280" s="71"/>
      <c r="AC280" s="72"/>
      <c r="AD280" s="78" t="s">
        <v>2294</v>
      </c>
      <c r="AE280" s="78">
        <v>127</v>
      </c>
      <c r="AF280" s="78">
        <v>160</v>
      </c>
      <c r="AG280" s="78">
        <v>436</v>
      </c>
      <c r="AH280" s="78">
        <v>151</v>
      </c>
      <c r="AI280" s="78"/>
      <c r="AJ280" s="78" t="s">
        <v>2560</v>
      </c>
      <c r="AK280" s="78" t="s">
        <v>2605</v>
      </c>
      <c r="AL280" s="83" t="s">
        <v>2897</v>
      </c>
      <c r="AM280" s="78"/>
      <c r="AN280" s="80">
        <v>43488.649502314816</v>
      </c>
      <c r="AO280" s="83" t="s">
        <v>3143</v>
      </c>
      <c r="AP280" s="78" t="b">
        <v>0</v>
      </c>
      <c r="AQ280" s="78" t="b">
        <v>0</v>
      </c>
      <c r="AR280" s="78" t="b">
        <v>1</v>
      </c>
      <c r="AS280" s="78"/>
      <c r="AT280" s="78">
        <v>0</v>
      </c>
      <c r="AU280" s="83" t="s">
        <v>3148</v>
      </c>
      <c r="AV280" s="78" t="b">
        <v>0</v>
      </c>
      <c r="AW280" s="78" t="s">
        <v>3276</v>
      </c>
      <c r="AX280" s="83" t="s">
        <v>3554</v>
      </c>
      <c r="AY280" s="78" t="s">
        <v>66</v>
      </c>
      <c r="AZ280" s="78" t="str">
        <f>REPLACE(INDEX(GroupVertices[Group],MATCH(Vertices[[#This Row],[Vertex]],GroupVertices[Vertex],0)),1,1,"")</f>
        <v>4</v>
      </c>
      <c r="BA280" s="48"/>
      <c r="BB280" s="48"/>
      <c r="BC280" s="48"/>
      <c r="BD280" s="48"/>
      <c r="BE280" s="48" t="s">
        <v>1008</v>
      </c>
      <c r="BF280" s="48" t="s">
        <v>1008</v>
      </c>
      <c r="BG280" s="116" t="s">
        <v>4650</v>
      </c>
      <c r="BH280" s="116" t="s">
        <v>4650</v>
      </c>
      <c r="BI280" s="116" t="s">
        <v>4806</v>
      </c>
      <c r="BJ280" s="116" t="s">
        <v>4806</v>
      </c>
      <c r="BK280" s="116">
        <v>2</v>
      </c>
      <c r="BL280" s="120">
        <v>7.407407407407407</v>
      </c>
      <c r="BM280" s="116">
        <v>0</v>
      </c>
      <c r="BN280" s="120">
        <v>0</v>
      </c>
      <c r="BO280" s="116">
        <v>0</v>
      </c>
      <c r="BP280" s="120">
        <v>0</v>
      </c>
      <c r="BQ280" s="116">
        <v>25</v>
      </c>
      <c r="BR280" s="120">
        <v>92.5925925925926</v>
      </c>
      <c r="BS280" s="116">
        <v>27</v>
      </c>
      <c r="BT280" s="2"/>
      <c r="BU280" s="3"/>
      <c r="BV280" s="3"/>
      <c r="BW280" s="3"/>
      <c r="BX280" s="3"/>
    </row>
    <row r="281" spans="1:76" ht="15">
      <c r="A281" s="64" t="s">
        <v>493</v>
      </c>
      <c r="B281" s="65"/>
      <c r="C281" s="65" t="s">
        <v>64</v>
      </c>
      <c r="D281" s="66">
        <v>1000</v>
      </c>
      <c r="E281" s="68"/>
      <c r="F281" s="100" t="s">
        <v>3274</v>
      </c>
      <c r="G281" s="65"/>
      <c r="H281" s="69" t="s">
        <v>493</v>
      </c>
      <c r="I281" s="70"/>
      <c r="J281" s="70"/>
      <c r="K281" s="69" t="s">
        <v>3838</v>
      </c>
      <c r="L281" s="73">
        <v>1</v>
      </c>
      <c r="M281" s="74">
        <v>3869.0478515625</v>
      </c>
      <c r="N281" s="74">
        <v>5787.65625</v>
      </c>
      <c r="O281" s="75"/>
      <c r="P281" s="76"/>
      <c r="Q281" s="76"/>
      <c r="R281" s="86"/>
      <c r="S281" s="48">
        <v>1</v>
      </c>
      <c r="T281" s="48">
        <v>0</v>
      </c>
      <c r="U281" s="49">
        <v>0</v>
      </c>
      <c r="V281" s="49">
        <v>0.001458</v>
      </c>
      <c r="W281" s="49">
        <v>4.7E-05</v>
      </c>
      <c r="X281" s="49">
        <v>0.552349</v>
      </c>
      <c r="Y281" s="49">
        <v>0</v>
      </c>
      <c r="Z281" s="49">
        <v>0</v>
      </c>
      <c r="AA281" s="71">
        <v>281</v>
      </c>
      <c r="AB281" s="71"/>
      <c r="AC281" s="72"/>
      <c r="AD281" s="78" t="s">
        <v>2295</v>
      </c>
      <c r="AE281" s="78">
        <v>3537</v>
      </c>
      <c r="AF281" s="78">
        <v>3273834</v>
      </c>
      <c r="AG281" s="78">
        <v>14269</v>
      </c>
      <c r="AH281" s="78">
        <v>100</v>
      </c>
      <c r="AI281" s="78"/>
      <c r="AJ281" s="78" t="s">
        <v>2561</v>
      </c>
      <c r="AK281" s="78" t="s">
        <v>2577</v>
      </c>
      <c r="AL281" s="83" t="s">
        <v>2898</v>
      </c>
      <c r="AM281" s="78"/>
      <c r="AN281" s="80">
        <v>39576.55804398148</v>
      </c>
      <c r="AO281" s="83" t="s">
        <v>3144</v>
      </c>
      <c r="AP281" s="78" t="b">
        <v>0</v>
      </c>
      <c r="AQ281" s="78" t="b">
        <v>0</v>
      </c>
      <c r="AR281" s="78" t="b">
        <v>1</v>
      </c>
      <c r="AS281" s="78"/>
      <c r="AT281" s="78">
        <v>9736</v>
      </c>
      <c r="AU281" s="83" t="s">
        <v>3148</v>
      </c>
      <c r="AV281" s="78" t="b">
        <v>1</v>
      </c>
      <c r="AW281" s="78" t="s">
        <v>3276</v>
      </c>
      <c r="AX281" s="83" t="s">
        <v>3555</v>
      </c>
      <c r="AY281" s="78" t="s">
        <v>65</v>
      </c>
      <c r="AZ281" s="78" t="str">
        <f>REPLACE(INDEX(GroupVertices[Group],MATCH(Vertices[[#This Row],[Vertex]],GroupVertices[Vertex],0)),1,1,"")</f>
        <v>4</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494</v>
      </c>
      <c r="B282" s="65"/>
      <c r="C282" s="65" t="s">
        <v>64</v>
      </c>
      <c r="D282" s="66">
        <v>169.55333042829972</v>
      </c>
      <c r="E282" s="68"/>
      <c r="F282" s="100" t="s">
        <v>3275</v>
      </c>
      <c r="G282" s="65"/>
      <c r="H282" s="69" t="s">
        <v>494</v>
      </c>
      <c r="I282" s="70"/>
      <c r="J282" s="70"/>
      <c r="K282" s="69" t="s">
        <v>3839</v>
      </c>
      <c r="L282" s="73">
        <v>1</v>
      </c>
      <c r="M282" s="74">
        <v>7608.2353515625</v>
      </c>
      <c r="N282" s="74">
        <v>8316.7392578125</v>
      </c>
      <c r="O282" s="75"/>
      <c r="P282" s="76"/>
      <c r="Q282" s="76"/>
      <c r="R282" s="86"/>
      <c r="S282" s="48">
        <v>1</v>
      </c>
      <c r="T282" s="48">
        <v>0</v>
      </c>
      <c r="U282" s="49">
        <v>0</v>
      </c>
      <c r="V282" s="49">
        <v>0.001825</v>
      </c>
      <c r="W282" s="49">
        <v>0.000719</v>
      </c>
      <c r="X282" s="49">
        <v>0.487903</v>
      </c>
      <c r="Y282" s="49">
        <v>0</v>
      </c>
      <c r="Z282" s="49">
        <v>0</v>
      </c>
      <c r="AA282" s="71">
        <v>282</v>
      </c>
      <c r="AB282" s="71"/>
      <c r="AC282" s="72"/>
      <c r="AD282" s="78" t="s">
        <v>2296</v>
      </c>
      <c r="AE282" s="78">
        <v>6889</v>
      </c>
      <c r="AF282" s="78">
        <v>8731</v>
      </c>
      <c r="AG282" s="78">
        <v>19994</v>
      </c>
      <c r="AH282" s="78">
        <v>2883</v>
      </c>
      <c r="AI282" s="78"/>
      <c r="AJ282" s="78" t="s">
        <v>2562</v>
      </c>
      <c r="AK282" s="78" t="s">
        <v>2676</v>
      </c>
      <c r="AL282" s="83" t="s">
        <v>2899</v>
      </c>
      <c r="AM282" s="78"/>
      <c r="AN282" s="80">
        <v>40396.69883101852</v>
      </c>
      <c r="AO282" s="83" t="s">
        <v>3145</v>
      </c>
      <c r="AP282" s="78" t="b">
        <v>0</v>
      </c>
      <c r="AQ282" s="78" t="b">
        <v>0</v>
      </c>
      <c r="AR282" s="78" t="b">
        <v>1</v>
      </c>
      <c r="AS282" s="78"/>
      <c r="AT282" s="78">
        <v>273</v>
      </c>
      <c r="AU282" s="83" t="s">
        <v>3156</v>
      </c>
      <c r="AV282" s="78" t="b">
        <v>0</v>
      </c>
      <c r="AW282" s="78" t="s">
        <v>3276</v>
      </c>
      <c r="AX282" s="83" t="s">
        <v>3556</v>
      </c>
      <c r="AY282" s="78" t="s">
        <v>65</v>
      </c>
      <c r="AZ282" s="78" t="str">
        <f>REPLACE(INDEX(GroupVertices[Group],MATCH(Vertices[[#This Row],[Vertex]],GroupVertices[Vertex],0)),1,1,"")</f>
        <v>6</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418</v>
      </c>
      <c r="B283" s="65"/>
      <c r="C283" s="65" t="s">
        <v>64</v>
      </c>
      <c r="D283" s="66">
        <v>162.00259594355424</v>
      </c>
      <c r="E283" s="68"/>
      <c r="F283" s="100" t="s">
        <v>1282</v>
      </c>
      <c r="G283" s="65"/>
      <c r="H283" s="69" t="s">
        <v>418</v>
      </c>
      <c r="I283" s="70"/>
      <c r="J283" s="70"/>
      <c r="K283" s="69" t="s">
        <v>3840</v>
      </c>
      <c r="L283" s="73">
        <v>1</v>
      </c>
      <c r="M283" s="74">
        <v>7823.71923828125</v>
      </c>
      <c r="N283" s="74">
        <v>9331.51953125</v>
      </c>
      <c r="O283" s="75"/>
      <c r="P283" s="76"/>
      <c r="Q283" s="76"/>
      <c r="R283" s="86"/>
      <c r="S283" s="48">
        <v>2</v>
      </c>
      <c r="T283" s="48">
        <v>1</v>
      </c>
      <c r="U283" s="49">
        <v>0</v>
      </c>
      <c r="V283" s="49">
        <v>0.001825</v>
      </c>
      <c r="W283" s="49">
        <v>0.000832</v>
      </c>
      <c r="X283" s="49">
        <v>0.848526</v>
      </c>
      <c r="Y283" s="49">
        <v>0</v>
      </c>
      <c r="Z283" s="49">
        <v>0</v>
      </c>
      <c r="AA283" s="71">
        <v>283</v>
      </c>
      <c r="AB283" s="71"/>
      <c r="AC283" s="72"/>
      <c r="AD283" s="78" t="s">
        <v>2297</v>
      </c>
      <c r="AE283" s="78">
        <v>6</v>
      </c>
      <c r="AF283" s="78">
        <v>5</v>
      </c>
      <c r="AG283" s="78">
        <v>92</v>
      </c>
      <c r="AH283" s="78">
        <v>3</v>
      </c>
      <c r="AI283" s="78"/>
      <c r="AJ283" s="78" t="s">
        <v>2563</v>
      </c>
      <c r="AK283" s="78" t="s">
        <v>2711</v>
      </c>
      <c r="AL283" s="78"/>
      <c r="AM283" s="78"/>
      <c r="AN283" s="80">
        <v>43284.69175925926</v>
      </c>
      <c r="AO283" s="83" t="s">
        <v>3146</v>
      </c>
      <c r="AP283" s="78" t="b">
        <v>0</v>
      </c>
      <c r="AQ283" s="78" t="b">
        <v>0</v>
      </c>
      <c r="AR283" s="78" t="b">
        <v>0</v>
      </c>
      <c r="AS283" s="78"/>
      <c r="AT283" s="78">
        <v>0</v>
      </c>
      <c r="AU283" s="83" t="s">
        <v>3148</v>
      </c>
      <c r="AV283" s="78" t="b">
        <v>0</v>
      </c>
      <c r="AW283" s="78" t="s">
        <v>3276</v>
      </c>
      <c r="AX283" s="83" t="s">
        <v>3557</v>
      </c>
      <c r="AY283" s="78" t="s">
        <v>66</v>
      </c>
      <c r="AZ283" s="78" t="str">
        <f>REPLACE(INDEX(GroupVertices[Group],MATCH(Vertices[[#This Row],[Vertex]],GroupVertices[Vertex],0)),1,1,"")</f>
        <v>6</v>
      </c>
      <c r="BA283" s="48" t="s">
        <v>4465</v>
      </c>
      <c r="BB283" s="48" t="s">
        <v>4465</v>
      </c>
      <c r="BC283" s="48" t="s">
        <v>4479</v>
      </c>
      <c r="BD283" s="48" t="s">
        <v>4479</v>
      </c>
      <c r="BE283" s="48" t="s">
        <v>4505</v>
      </c>
      <c r="BF283" s="48" t="s">
        <v>4525</v>
      </c>
      <c r="BG283" s="116" t="s">
        <v>4651</v>
      </c>
      <c r="BH283" s="116" t="s">
        <v>4685</v>
      </c>
      <c r="BI283" s="116" t="s">
        <v>4807</v>
      </c>
      <c r="BJ283" s="116" t="s">
        <v>4830</v>
      </c>
      <c r="BK283" s="116">
        <v>3</v>
      </c>
      <c r="BL283" s="120">
        <v>1.6129032258064515</v>
      </c>
      <c r="BM283" s="116">
        <v>11</v>
      </c>
      <c r="BN283" s="120">
        <v>5.913978494623656</v>
      </c>
      <c r="BO283" s="116">
        <v>0</v>
      </c>
      <c r="BP283" s="120">
        <v>0</v>
      </c>
      <c r="BQ283" s="116">
        <v>172</v>
      </c>
      <c r="BR283" s="120">
        <v>92.47311827956989</v>
      </c>
      <c r="BS283" s="116">
        <v>186</v>
      </c>
      <c r="BT283" s="2"/>
      <c r="BU283" s="3"/>
      <c r="BV283" s="3"/>
      <c r="BW283" s="3"/>
      <c r="BX283" s="3"/>
    </row>
    <row r="284" spans="1:76" ht="15">
      <c r="A284" s="64" t="s">
        <v>419</v>
      </c>
      <c r="B284" s="65"/>
      <c r="C284" s="65" t="s">
        <v>64</v>
      </c>
      <c r="D284" s="66">
        <v>227.72842547865935</v>
      </c>
      <c r="E284" s="68"/>
      <c r="F284" s="100" t="s">
        <v>1283</v>
      </c>
      <c r="G284" s="65"/>
      <c r="H284" s="69" t="s">
        <v>419</v>
      </c>
      <c r="I284" s="70"/>
      <c r="J284" s="70"/>
      <c r="K284" s="69" t="s">
        <v>3841</v>
      </c>
      <c r="L284" s="73">
        <v>1</v>
      </c>
      <c r="M284" s="74">
        <v>6451.5966796875</v>
      </c>
      <c r="N284" s="74">
        <v>9076.1328125</v>
      </c>
      <c r="O284" s="75"/>
      <c r="P284" s="76"/>
      <c r="Q284" s="76"/>
      <c r="R284" s="86"/>
      <c r="S284" s="48">
        <v>2</v>
      </c>
      <c r="T284" s="48">
        <v>1</v>
      </c>
      <c r="U284" s="49">
        <v>0</v>
      </c>
      <c r="V284" s="49">
        <v>0.001825</v>
      </c>
      <c r="W284" s="49">
        <v>0.000832</v>
      </c>
      <c r="X284" s="49">
        <v>0.848526</v>
      </c>
      <c r="Y284" s="49">
        <v>0</v>
      </c>
      <c r="Z284" s="49">
        <v>0</v>
      </c>
      <c r="AA284" s="71">
        <v>284</v>
      </c>
      <c r="AB284" s="71"/>
      <c r="AC284" s="72"/>
      <c r="AD284" s="78" t="s">
        <v>2298</v>
      </c>
      <c r="AE284" s="78">
        <v>22576</v>
      </c>
      <c r="AF284" s="78">
        <v>75961</v>
      </c>
      <c r="AG284" s="78">
        <v>129058</v>
      </c>
      <c r="AH284" s="78">
        <v>262</v>
      </c>
      <c r="AI284" s="78"/>
      <c r="AJ284" s="78" t="s">
        <v>2564</v>
      </c>
      <c r="AK284" s="78"/>
      <c r="AL284" s="83" t="s">
        <v>2900</v>
      </c>
      <c r="AM284" s="78"/>
      <c r="AN284" s="80">
        <v>41096.34104166667</v>
      </c>
      <c r="AO284" s="78"/>
      <c r="AP284" s="78" t="b">
        <v>1</v>
      </c>
      <c r="AQ284" s="78" t="b">
        <v>0</v>
      </c>
      <c r="AR284" s="78" t="b">
        <v>0</v>
      </c>
      <c r="AS284" s="78"/>
      <c r="AT284" s="78">
        <v>944</v>
      </c>
      <c r="AU284" s="83" t="s">
        <v>3148</v>
      </c>
      <c r="AV284" s="78" t="b">
        <v>0</v>
      </c>
      <c r="AW284" s="78" t="s">
        <v>3276</v>
      </c>
      <c r="AX284" s="83" t="s">
        <v>3558</v>
      </c>
      <c r="AY284" s="78" t="s">
        <v>66</v>
      </c>
      <c r="AZ284" s="78" t="str">
        <f>REPLACE(INDEX(GroupVertices[Group],MATCH(Vertices[[#This Row],[Vertex]],GroupVertices[Vertex],0)),1,1,"")</f>
        <v>6</v>
      </c>
      <c r="BA284" s="48" t="s">
        <v>823</v>
      </c>
      <c r="BB284" s="48" t="s">
        <v>823</v>
      </c>
      <c r="BC284" s="48" t="s">
        <v>884</v>
      </c>
      <c r="BD284" s="48" t="s">
        <v>884</v>
      </c>
      <c r="BE284" s="48" t="s">
        <v>4506</v>
      </c>
      <c r="BF284" s="48" t="s">
        <v>4506</v>
      </c>
      <c r="BG284" s="116" t="s">
        <v>4652</v>
      </c>
      <c r="BH284" s="116" t="s">
        <v>4652</v>
      </c>
      <c r="BI284" s="116" t="s">
        <v>4808</v>
      </c>
      <c r="BJ284" s="116" t="s">
        <v>4808</v>
      </c>
      <c r="BK284" s="116">
        <v>0</v>
      </c>
      <c r="BL284" s="120">
        <v>0</v>
      </c>
      <c r="BM284" s="116">
        <v>2</v>
      </c>
      <c r="BN284" s="120">
        <v>8</v>
      </c>
      <c r="BO284" s="116">
        <v>0</v>
      </c>
      <c r="BP284" s="120">
        <v>0</v>
      </c>
      <c r="BQ284" s="116">
        <v>23</v>
      </c>
      <c r="BR284" s="120">
        <v>92</v>
      </c>
      <c r="BS284" s="116">
        <v>25</v>
      </c>
      <c r="BT284" s="2"/>
      <c r="BU284" s="3"/>
      <c r="BV284" s="3"/>
      <c r="BW284" s="3"/>
      <c r="BX284" s="3"/>
    </row>
    <row r="285" spans="1:76" ht="15">
      <c r="A285" s="87" t="s">
        <v>420</v>
      </c>
      <c r="B285" s="88"/>
      <c r="C285" s="88" t="s">
        <v>64</v>
      </c>
      <c r="D285" s="89">
        <v>162.32449294427911</v>
      </c>
      <c r="E285" s="90"/>
      <c r="F285" s="101" t="s">
        <v>1284</v>
      </c>
      <c r="G285" s="88"/>
      <c r="H285" s="91" t="s">
        <v>420</v>
      </c>
      <c r="I285" s="92"/>
      <c r="J285" s="92"/>
      <c r="K285" s="91" t="s">
        <v>3842</v>
      </c>
      <c r="L285" s="93">
        <v>1</v>
      </c>
      <c r="M285" s="94">
        <v>7344.63818359375</v>
      </c>
      <c r="N285" s="94">
        <v>9646.09375</v>
      </c>
      <c r="O285" s="95"/>
      <c r="P285" s="96"/>
      <c r="Q285" s="96"/>
      <c r="R285" s="97"/>
      <c r="S285" s="48">
        <v>0</v>
      </c>
      <c r="T285" s="48">
        <v>1</v>
      </c>
      <c r="U285" s="49">
        <v>0</v>
      </c>
      <c r="V285" s="49">
        <v>0.001825</v>
      </c>
      <c r="W285" s="49">
        <v>0.000719</v>
      </c>
      <c r="X285" s="49">
        <v>0.487903</v>
      </c>
      <c r="Y285" s="49">
        <v>0</v>
      </c>
      <c r="Z285" s="49">
        <v>0</v>
      </c>
      <c r="AA285" s="98">
        <v>285</v>
      </c>
      <c r="AB285" s="98"/>
      <c r="AC285" s="99"/>
      <c r="AD285" s="78" t="s">
        <v>2299</v>
      </c>
      <c r="AE285" s="78">
        <v>501</v>
      </c>
      <c r="AF285" s="78">
        <v>377</v>
      </c>
      <c r="AG285" s="78">
        <v>60871</v>
      </c>
      <c r="AH285" s="78">
        <v>3023</v>
      </c>
      <c r="AI285" s="78"/>
      <c r="AJ285" s="78" t="s">
        <v>2565</v>
      </c>
      <c r="AK285" s="78" t="s">
        <v>2712</v>
      </c>
      <c r="AL285" s="78"/>
      <c r="AM285" s="78"/>
      <c r="AN285" s="80">
        <v>42589.900729166664</v>
      </c>
      <c r="AO285" s="83" t="s">
        <v>3147</v>
      </c>
      <c r="AP285" s="78" t="b">
        <v>0</v>
      </c>
      <c r="AQ285" s="78" t="b">
        <v>0</v>
      </c>
      <c r="AR285" s="78" t="b">
        <v>0</v>
      </c>
      <c r="AS285" s="78"/>
      <c r="AT285" s="78">
        <v>6</v>
      </c>
      <c r="AU285" s="83" t="s">
        <v>3148</v>
      </c>
      <c r="AV285" s="78" t="b">
        <v>0</v>
      </c>
      <c r="AW285" s="78" t="s">
        <v>3276</v>
      </c>
      <c r="AX285" s="83" t="s">
        <v>3559</v>
      </c>
      <c r="AY285" s="78" t="s">
        <v>66</v>
      </c>
      <c r="AZ285" s="78" t="str">
        <f>REPLACE(INDEX(GroupVertices[Group],MATCH(Vertices[[#This Row],[Vertex]],GroupVertices[Vertex],0)),1,1,"")</f>
        <v>6</v>
      </c>
      <c r="BA285" s="48" t="s">
        <v>4466</v>
      </c>
      <c r="BB285" s="48" t="s">
        <v>4466</v>
      </c>
      <c r="BC285" s="48" t="s">
        <v>4480</v>
      </c>
      <c r="BD285" s="48" t="s">
        <v>4480</v>
      </c>
      <c r="BE285" s="48" t="s">
        <v>4507</v>
      </c>
      <c r="BF285" s="48" t="s">
        <v>4526</v>
      </c>
      <c r="BG285" s="116" t="s">
        <v>4653</v>
      </c>
      <c r="BH285" s="116" t="s">
        <v>4686</v>
      </c>
      <c r="BI285" s="116" t="s">
        <v>4809</v>
      </c>
      <c r="BJ285" s="116" t="s">
        <v>4809</v>
      </c>
      <c r="BK285" s="116">
        <v>1</v>
      </c>
      <c r="BL285" s="120">
        <v>3.7037037037037037</v>
      </c>
      <c r="BM285" s="116">
        <v>0</v>
      </c>
      <c r="BN285" s="120">
        <v>0</v>
      </c>
      <c r="BO285" s="116">
        <v>0</v>
      </c>
      <c r="BP285" s="120">
        <v>0</v>
      </c>
      <c r="BQ285" s="116">
        <v>26</v>
      </c>
      <c r="BR285" s="120">
        <v>96.29629629629629</v>
      </c>
      <c r="BS285" s="116">
        <v>27</v>
      </c>
      <c r="BT285" s="2"/>
      <c r="BU285" s="3"/>
      <c r="BV285" s="3"/>
      <c r="BW285" s="3"/>
      <c r="BX2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5"/>
    <dataValidation allowBlank="1" showInputMessage="1" promptTitle="Vertex Tooltip" prompt="Enter optional text that will pop up when the mouse is hovered over the vertex." errorTitle="Invalid Vertex Image Key" sqref="K3:K2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5"/>
    <dataValidation allowBlank="1" showInputMessage="1" promptTitle="Vertex Label Fill Color" prompt="To select an optional fill color for the Label shape, right-click and select Select Color on the right-click menu." sqref="I3:I285"/>
    <dataValidation allowBlank="1" showInputMessage="1" promptTitle="Vertex Image File" prompt="Enter the path to an image file.  Hover over the column header for examples." errorTitle="Invalid Vertex Image Key" sqref="F3:F285"/>
    <dataValidation allowBlank="1" showInputMessage="1" promptTitle="Vertex Color" prompt="To select an optional vertex color, right-click and select Select Color on the right-click menu." sqref="B3:B285"/>
    <dataValidation allowBlank="1" showInputMessage="1" promptTitle="Vertex Opacity" prompt="Enter an optional vertex opacity between 0 (transparent) and 100 (opaque)." errorTitle="Invalid Vertex Opacity" error="The optional vertex opacity must be a whole number between 0 and 10." sqref="E3:E285"/>
    <dataValidation type="list" allowBlank="1" showInputMessage="1" showErrorMessage="1" promptTitle="Vertex Shape" prompt="Select an optional vertex shape." errorTitle="Invalid Vertex Shape" error="You have entered an invalid vertex shape.  Try selecting from the drop-down list instead." sqref="C3:C2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5">
      <formula1>ValidVertexLabelPositions</formula1>
    </dataValidation>
    <dataValidation allowBlank="1" showInputMessage="1" showErrorMessage="1" promptTitle="Vertex Name" prompt="Enter the name of the vertex." sqref="A3:A285"/>
  </dataValidations>
  <hyperlinks>
    <hyperlink ref="AJ155" r:id="rId1" display="https://t.co/kUFzydWN5h"/>
    <hyperlink ref="AL3" r:id="rId2" display="https://twitter.com/TFInTheMix"/>
    <hyperlink ref="AL4" r:id="rId3" display="https://t.co/QeWyyrUeoF"/>
    <hyperlink ref="AL5" r:id="rId4" display="http://www.projectbluenovember.com/"/>
    <hyperlink ref="AL6" r:id="rId5" display="https://t.co/7X5mPXlnco"/>
    <hyperlink ref="AL7" r:id="rId6" display="https://t.co/huTVx4GqfA"/>
    <hyperlink ref="AL8" r:id="rId7" display="http://t.co/jb5YAGyxYs"/>
    <hyperlink ref="AL9" r:id="rId8" display="https://t.co/sLUvuKdCiz"/>
    <hyperlink ref="AL10" r:id="rId9" display="https://t.co/rwEI3WlVD9"/>
    <hyperlink ref="AL11" r:id="rId10" display="http://t.co/xFkXvgK7iw"/>
    <hyperlink ref="AL12" r:id="rId11" display="https://t.co/fkZi7GnhUF"/>
    <hyperlink ref="AL13" r:id="rId12" display="https://t.co/QCrWZPY40H"/>
    <hyperlink ref="AL16" r:id="rId13" display="http://t.co/518hzVV7qs"/>
    <hyperlink ref="AL17" r:id="rId14" display="http://t.co/Bfuw9KoJeh"/>
    <hyperlink ref="AL18" r:id="rId15" display="http://t.co/CweJZIRkNN"/>
    <hyperlink ref="AL19" r:id="rId16" display="https://t.co/JgTeRUR1fW"/>
    <hyperlink ref="AL20" r:id="rId17" display="http://t.co/zGGx81ursj"/>
    <hyperlink ref="AL21" r:id="rId18" display="https://k-p.li/aboutKP"/>
    <hyperlink ref="AL22" r:id="rId19" display="http://t.co/EM7TPcRZ79"/>
    <hyperlink ref="AL23" r:id="rId20" display="http://canada.ca/health"/>
    <hyperlink ref="AL26" r:id="rId21" display="https://t.co/dzNoRdTb9U"/>
    <hyperlink ref="AL28" r:id="rId22" display="https://t.co/PdTg8N4ozQ"/>
    <hyperlink ref="AL29" r:id="rId23" display="https://t.co/UnA1DXuWgG"/>
    <hyperlink ref="AL30" r:id="rId24" display="https://t.co/Djdmmm8k51"/>
    <hyperlink ref="AL31" r:id="rId25" display="https://t.co/Dh2sc9tDvs"/>
    <hyperlink ref="AL33" r:id="rId26" display="http://t.co/hNTGtS2LBF"/>
    <hyperlink ref="AL34" r:id="rId27" display="https://t.co/fviMHrrhey"/>
    <hyperlink ref="AL36" r:id="rId28" display="http://t.co/THjRkKwXlT"/>
    <hyperlink ref="AL37" r:id="rId29" display="https://t.co/tHrdoDQ1pc"/>
    <hyperlink ref="AL38" r:id="rId30" display="https://t.co/vYkRG4D3Ud"/>
    <hyperlink ref="AL39" r:id="rId31" display="http://pediatrics.wisc.edu/endofellowship"/>
    <hyperlink ref="AL40" r:id="rId32" display="http://www.pedsendo.org/"/>
    <hyperlink ref="AL41" r:id="rId33" display="http://pediatrics.aappublications.org/"/>
    <hyperlink ref="AL42" r:id="rId34" display="http://meeproductions.com/"/>
    <hyperlink ref="AL43" r:id="rId35" display="http://t.co/OiRq2ZEh0Q"/>
    <hyperlink ref="AL44" r:id="rId36" display="http://t.co/kfydNFhyom"/>
    <hyperlink ref="AL45" r:id="rId37" display="https://t.co/ppL4TAzxzh"/>
    <hyperlink ref="AL46" r:id="rId38" display="http://t.co/o2atsG90PO"/>
    <hyperlink ref="AL48" r:id="rId39" display="http://www.allevion.com/"/>
    <hyperlink ref="AL49" r:id="rId40" display="https://www.fiverr.com/s2/c3f4b82870?utm_source=CopyLink_Mobile"/>
    <hyperlink ref="AL50" r:id="rId41" display="https://t.co/DdI4HDPddt"/>
    <hyperlink ref="AL52" r:id="rId42" display="https://t.co/ub0bVIv0H6"/>
    <hyperlink ref="AL53" r:id="rId43" display="https://t.co/23RSQJPwsM"/>
    <hyperlink ref="AL55" r:id="rId44" display="https://t.co/hd4UXIE5u7"/>
    <hyperlink ref="AL57" r:id="rId45" display="http://www.noirewellness.com/"/>
    <hyperlink ref="AL58" r:id="rId46" display="https://t.co/t1B6rkdoly"/>
    <hyperlink ref="AL59" r:id="rId47" display="https://t.co/52edmQykoW"/>
    <hyperlink ref="AL60" r:id="rId48" display="http://t.co/7lSAcddYin"/>
    <hyperlink ref="AL61" r:id="rId49" display="https://t.co/vkQJetuUPF"/>
    <hyperlink ref="AL62" r:id="rId50" display="https://t.co/6VmRU1NdG5"/>
    <hyperlink ref="AL63" r:id="rId51" display="http://www.mattlambert-nutritioncoaching.co.uk/"/>
    <hyperlink ref="AL64" r:id="rId52" display="https://t.co/2mZuYUJHio"/>
    <hyperlink ref="AL67" r:id="rId53" display="https://t.co/hnYcw1UmyT"/>
    <hyperlink ref="AL70" r:id="rId54" display="https://t.co/3gYnjxeeR9"/>
    <hyperlink ref="AL71" r:id="rId55" display="http://www.welovemcrcharity.org/"/>
    <hyperlink ref="AL72" r:id="rId56" display="https://t.co/erYsRphszU"/>
    <hyperlink ref="AL74" r:id="rId57" display="http://t.co/rCShffnKKC"/>
    <hyperlink ref="AL78" r:id="rId58" display="http://patreon.com/sweggy"/>
    <hyperlink ref="AL80" r:id="rId59" display="http://t.co/5SstSo9OBa"/>
    <hyperlink ref="AL82" r:id="rId60" display="http://t.co/RY0uPChzpW"/>
    <hyperlink ref="AL84" r:id="rId61" display="https://t.co/p3IedGslf5"/>
    <hyperlink ref="AL86" r:id="rId62" display="https://t.co/lj2SBK8iD0"/>
    <hyperlink ref="AL89" r:id="rId63" display="https://t.co/AqF1Pkemmg"/>
    <hyperlink ref="AL90" r:id="rId64" display="http://www.cityam.com/"/>
    <hyperlink ref="AL91" r:id="rId65" display="https://t.co/3C7l88GAID"/>
    <hyperlink ref="AL92" r:id="rId66" display="http://meta-evidence.co.uk/"/>
    <hyperlink ref="AL93" r:id="rId67" display="http://teethteam.org.uk/"/>
    <hyperlink ref="AL95" r:id="rId68" display="https://t.co/2Yo9TuyKxE"/>
    <hyperlink ref="AL96" r:id="rId69" display="https://t.co/ZcxPRdMM3R"/>
    <hyperlink ref="AL97" r:id="rId70" display="https://t.co/uqQ8jLC3ot"/>
    <hyperlink ref="AL98" r:id="rId71" display="https://t.co/jzW7gRPPpG"/>
    <hyperlink ref="AL99" r:id="rId72" display="http://t.co/2plgcvZG4C"/>
    <hyperlink ref="AL100" r:id="rId73" display="http://t.co/3xB6M2gJoI"/>
    <hyperlink ref="AL101" r:id="rId74" display="http://www.thelancet.com/journals/landia/issue/current"/>
    <hyperlink ref="AL102" r:id="rId75" display="https://t.co/70UAduKW8I"/>
    <hyperlink ref="AL104" r:id="rId76" display="https://t.co/ZtMJSHRP5g"/>
    <hyperlink ref="AL105" r:id="rId77" display="http://www.agilechilli.com/"/>
    <hyperlink ref="AL106" r:id="rId78" display="http://t.co/kcrDbwLDCn"/>
    <hyperlink ref="AL107" r:id="rId79" display="https://t.co/o3Dh5K041i"/>
    <hyperlink ref="AL108" r:id="rId80" display="http://t.co/nzqC0ZkWb6"/>
    <hyperlink ref="AL110" r:id="rId81" display="https://t.co/bJjDt4ad8R"/>
    <hyperlink ref="AL111" r:id="rId82" display="https://t.co/rrdjvhSazN"/>
    <hyperlink ref="AL113" r:id="rId83" display="https://t.co/nh9u8Z6WPw"/>
    <hyperlink ref="AL116" r:id="rId84" display="http://t.co/23gO6brBgc"/>
    <hyperlink ref="AL117" r:id="rId85" display="http://www.ymcaofkv.org/"/>
    <hyperlink ref="AL118" r:id="rId86" display="http://t.co/dlc2UPBiOS"/>
    <hyperlink ref="AL120" r:id="rId87" display="https://t.co/cuy4ST2SbV"/>
    <hyperlink ref="AL121" r:id="rId88" display="https://t.co/zZDCgO2IZV"/>
    <hyperlink ref="AL122" r:id="rId89" display="https://t.co/O8WQw89v4X"/>
    <hyperlink ref="AL123" r:id="rId90" display="http://t.co/c43nNxarBi"/>
    <hyperlink ref="AL124" r:id="rId91" display="https://t.co/smrJrcVZCQ"/>
    <hyperlink ref="AL126" r:id="rId92" display="https://t.co/YFYWj7pAgp"/>
    <hyperlink ref="AL127" r:id="rId93" display="http://t.co/IYNRVnnbHY"/>
    <hyperlink ref="AL128" r:id="rId94" display="https://t.co/K4T18i83Qa"/>
    <hyperlink ref="AL129" r:id="rId95" display="https://t.co/CjoavDUQ4E"/>
    <hyperlink ref="AL130" r:id="rId96" display="https://t.co/WZBGzRCKRT"/>
    <hyperlink ref="AL132" r:id="rId97" display="https://t.co/dgyL5oBLZJ"/>
    <hyperlink ref="AL133" r:id="rId98" display="https://t.co/Mflz906bKu"/>
    <hyperlink ref="AL135" r:id="rId99" display="https://t.co/h3CHB1rDay"/>
    <hyperlink ref="AL137" r:id="rId100" display="https://t.co/hnno0iiDsl"/>
    <hyperlink ref="AL138" r:id="rId101" display="https://t.co/pSgTpvj8Bu"/>
    <hyperlink ref="AL140" r:id="rId102" display="https://t.co/ij1r4y7fAS"/>
    <hyperlink ref="AL142" r:id="rId103" display="https://t.co/ve8yUzh1xM"/>
    <hyperlink ref="AL144" r:id="rId104" display="https://t.co/go8nJoFohM"/>
    <hyperlink ref="AL146" r:id="rId105" display="http://www.altamed.org/"/>
    <hyperlink ref="AL147" r:id="rId106" display="https://t.co/58tvN41Lbi"/>
    <hyperlink ref="AL148" r:id="rId107" display="http://www.shn.ca/"/>
    <hyperlink ref="AL150" r:id="rId108" display="http://hannity.com/"/>
    <hyperlink ref="AL151" r:id="rId109" display="https://t.co/2LvCb3Fm6C"/>
    <hyperlink ref="AL152" r:id="rId110" display="http://t.co/02JydLS0IH"/>
    <hyperlink ref="AL155" r:id="rId111" display="https://t.co/kUFzydWN5h"/>
    <hyperlink ref="AL157" r:id="rId112" display="https://t.co/DkBuAHTbP9"/>
    <hyperlink ref="AL158" r:id="rId113" display="https://t.co/WLspLVDaUs"/>
    <hyperlink ref="AL160" r:id="rId114" display="https://t.co/GbZiTgdEje"/>
    <hyperlink ref="AL162" r:id="rId115" display="http://t.co/3ZRj7hag0Q"/>
    <hyperlink ref="AL163" r:id="rId116" display="https://t.co/SmjbQw5INP"/>
    <hyperlink ref="AL164" r:id="rId117" display="http://sputniknews.com/"/>
    <hyperlink ref="AL165" r:id="rId118" display="http://www.kantar.com/worldpanel"/>
    <hyperlink ref="AL166" r:id="rId119" display="https://t.co/OeUm1TAqze"/>
    <hyperlink ref="AL168" r:id="rId120" display="https://t.co/Gd9OvkLklm"/>
    <hyperlink ref="AL169" r:id="rId121" display="http://sancroft.com/areas-of-expertise/sustainability-strategy/"/>
    <hyperlink ref="AL170" r:id="rId122" display="http://t.co/DQWVlXDGLC"/>
    <hyperlink ref="AL171" r:id="rId123" display="https://t.co/IxfZRqrP68"/>
    <hyperlink ref="AL174" r:id="rId124" display="http://t.co/3mfd79RJK8"/>
    <hyperlink ref="AL177" r:id="rId125" display="https://t.co/HNvX2Z8JLr"/>
    <hyperlink ref="AL178" r:id="rId126" display="http://www.actualizeconsulting.com/seminars.html"/>
    <hyperlink ref="AL182" r:id="rId127" display="https://t.co/RHawbkJU2e"/>
    <hyperlink ref="AL184" r:id="rId128" display="http://thelastword.msnbc.com/"/>
    <hyperlink ref="AL185" r:id="rId129" display="http://t.co/KyEfELmnln"/>
    <hyperlink ref="AL186" r:id="rId130" display="https://t.co/R1skerlSp2"/>
    <hyperlink ref="AL187" r:id="rId131" display="https://t.co/0xXUgRLsF5"/>
    <hyperlink ref="AL189" r:id="rId132" display="https://t.co/SfELDMFixH"/>
    <hyperlink ref="AL198" r:id="rId133" display="http://plosone.org/"/>
    <hyperlink ref="AL200" r:id="rId134" display="http://t.co/bZfqYw3Lty"/>
    <hyperlink ref="AL202" r:id="rId135" display="http://ja.ma/tjamapediatrics"/>
    <hyperlink ref="AL203" r:id="rId136" display="https://t.co/x1Q4zHY2Qv"/>
    <hyperlink ref="AL204" r:id="rId137" display="https://t.co/SctEhs6kx6"/>
    <hyperlink ref="AL206" r:id="rId138" display="https://t.co/00OZ1NXlCx"/>
    <hyperlink ref="AL207" r:id="rId139" display="https://t.co/SffsIVxZVH"/>
    <hyperlink ref="AL212" r:id="rId140" display="https://t.co/gBnH02VBEn"/>
    <hyperlink ref="AL215" r:id="rId141" display="https://t.co/UekpqauEEg"/>
    <hyperlink ref="AL217" r:id="rId142" display="https://t.co/7imxxXOIK0"/>
    <hyperlink ref="AL221" r:id="rId143" display="https://t.co/7WzqcIWZSF"/>
    <hyperlink ref="AL223" r:id="rId144" display="http://www.icesupreme.com/"/>
    <hyperlink ref="AL224" r:id="rId145" display="https://t.co/pBMXDQzGCS"/>
    <hyperlink ref="AL226" r:id="rId146" display="http://t.co/5VdSL8U7ql"/>
    <hyperlink ref="AL227" r:id="rId147" display="https://t.co/eclmzFRUeU"/>
    <hyperlink ref="AL228" r:id="rId148" display="https://t.co/FgvG4hbpMU"/>
    <hyperlink ref="AL231" r:id="rId149" display="https://t.co/iz8CYtiW3s"/>
    <hyperlink ref="AL233" r:id="rId150" display="https://t.co/Ax0Erpn6k2"/>
    <hyperlink ref="AL234" r:id="rId151" display="https://t.co/hVwt22vtZy"/>
    <hyperlink ref="AL235" r:id="rId152" display="http://t.co/fNlsBW7lyJ"/>
    <hyperlink ref="AL236" r:id="rId153" display="https://t.co/S0Tl3u5GQl"/>
    <hyperlink ref="AL237" r:id="rId154" display="https://t.co/25YP30Y70o"/>
    <hyperlink ref="AL239" r:id="rId155" display="http://t.co/i46KmG309q"/>
    <hyperlink ref="AL240" r:id="rId156" display="https://t.co/JksduWKEfL"/>
    <hyperlink ref="AL242" r:id="rId157" display="https://t.co/IImst66jqC"/>
    <hyperlink ref="AL243" r:id="rId158" display="https://t.co/55GpAobRqy"/>
    <hyperlink ref="AL245" r:id="rId159" display="http://t.co/0EnjwqwpR0"/>
    <hyperlink ref="AL246" r:id="rId160" display="http://t.co/r262Qn12su"/>
    <hyperlink ref="AL247" r:id="rId161" display="https://t.co/hNtNPi49Wm"/>
    <hyperlink ref="AL248" r:id="rId162" display="http://www.liebertpub.com/"/>
    <hyperlink ref="AL249" r:id="rId163" display="http://t.co/LiQ7kQKwPD"/>
    <hyperlink ref="AL250" r:id="rId164" display="http://washingtonpost.com/"/>
    <hyperlink ref="AL251" r:id="rId165" display="http://t.co/vjHs40hcV1"/>
    <hyperlink ref="AL252" r:id="rId166" display="https://t.co/WuORKEMJuq"/>
    <hyperlink ref="AL253" r:id="rId167" display="https://t.co/atS4qJyI9U"/>
    <hyperlink ref="AL254" r:id="rId168" display="https://t.co/UyOZlAqWFJ"/>
    <hyperlink ref="AL255" r:id="rId169" display="https://t.co/EtYvHfjQz8"/>
    <hyperlink ref="AL256" r:id="rId170" display="https://t.co/H7CgvrGquW"/>
    <hyperlink ref="AL257" r:id="rId171" display="https://t.co/hptghczHAX"/>
    <hyperlink ref="AL258" r:id="rId172" display="http://t.co/VljxXIPhgO"/>
    <hyperlink ref="AL260" r:id="rId173" display="https://t.co/r0MESgiRN3"/>
    <hyperlink ref="AL261" r:id="rId174" display="https://t.co/uqQ8jLC3ot"/>
    <hyperlink ref="AL262" r:id="rId175" display="https://t.co/6WuAXTODrK"/>
    <hyperlink ref="AL263" r:id="rId176" display="https://t.co/Ye9ZfWKVtD"/>
    <hyperlink ref="AL264" r:id="rId177" display="https://t.co/6HUdInlRFy"/>
    <hyperlink ref="AL265" r:id="rId178" display="https://t.co/h6QUNq8wV1"/>
    <hyperlink ref="AL267" r:id="rId179" display="https://t.co/iEnzPTRSmp"/>
    <hyperlink ref="AL268" r:id="rId180" display="https://t.co/pzr4afLNxs"/>
    <hyperlink ref="AL269" r:id="rId181" display="https://t.co/4y3kb1wxJm"/>
    <hyperlink ref="AL270" r:id="rId182" display="http://www.dominos.com/"/>
    <hyperlink ref="AL273" r:id="rId183" display="http://www.hsph.harvard.edu/"/>
    <hyperlink ref="AL274" r:id="rId184" display="https://t.co/ghTZByfkYu"/>
    <hyperlink ref="AL275" r:id="rId185" display="http://t.co/jFDmj1Y1Md"/>
    <hyperlink ref="AL276" r:id="rId186" display="http://t.co/fXCHOcupOG"/>
    <hyperlink ref="AL278" r:id="rId187" display="http://t.co/m15yIcusWo"/>
    <hyperlink ref="AL280" r:id="rId188" display="https://t.co/Rl3cL76kgj"/>
    <hyperlink ref="AL281" r:id="rId189" display="https://t.co/2bSidMC1Y0"/>
    <hyperlink ref="AL282" r:id="rId190" display="https://t.co/IzhNbZufrC"/>
    <hyperlink ref="AL284" r:id="rId191" display="http://t.co/K5xshKxM8Z"/>
    <hyperlink ref="AO3" r:id="rId192" display="https://pbs.twimg.com/profile_banners/335533034/1556124459"/>
    <hyperlink ref="AO4" r:id="rId193" display="https://pbs.twimg.com/profile_banners/14221917/1559300463"/>
    <hyperlink ref="AO5" r:id="rId194" display="https://pbs.twimg.com/profile_banners/2791751166/1409918787"/>
    <hyperlink ref="AO6" r:id="rId195" display="https://pbs.twimg.com/profile_banners/800887011422785536/1489421377"/>
    <hyperlink ref="AO7" r:id="rId196" display="https://pbs.twimg.com/profile_banners/37963496/1549966957"/>
    <hyperlink ref="AO8" r:id="rId197" display="https://pbs.twimg.com/profile_banners/2393144731/1479808410"/>
    <hyperlink ref="AO9" r:id="rId198" display="https://pbs.twimg.com/profile_banners/1108025208064131072/1557829922"/>
    <hyperlink ref="AO10" r:id="rId199" display="https://pbs.twimg.com/profile_banners/89698876/1561302066"/>
    <hyperlink ref="AO11" r:id="rId200" display="https://pbs.twimg.com/profile_banners/88939941/1522974898"/>
    <hyperlink ref="AO12" r:id="rId201" display="https://pbs.twimg.com/profile_banners/924042828270809089/1512604111"/>
    <hyperlink ref="AO13" r:id="rId202" display="https://pbs.twimg.com/profile_banners/23180404/1406809603"/>
    <hyperlink ref="AO14" r:id="rId203" display="https://pbs.twimg.com/profile_banners/3075057375/1560963873"/>
    <hyperlink ref="AO15" r:id="rId204" display="https://pbs.twimg.com/profile_banners/817900847988252673/1485929364"/>
    <hyperlink ref="AO16" r:id="rId205" display="https://pbs.twimg.com/profile_banners/33205305/1412195070"/>
    <hyperlink ref="AO17" r:id="rId206" display="https://pbs.twimg.com/profile_banners/1225914595/1546441861"/>
    <hyperlink ref="AO18" r:id="rId207" display="https://pbs.twimg.com/profile_banners/3309287253/1513695094"/>
    <hyperlink ref="AO19" r:id="rId208" display="https://pbs.twimg.com/profile_banners/24865072/1493363184"/>
    <hyperlink ref="AO20" r:id="rId209" display="https://pbs.twimg.com/profile_banners/195796646/1502205587"/>
    <hyperlink ref="AO21" r:id="rId210" display="https://pbs.twimg.com/profile_banners/17372405/1403037628"/>
    <hyperlink ref="AO22" r:id="rId211" display="https://pbs.twimg.com/profile_banners/1077136112/1389222277"/>
    <hyperlink ref="AO23" r:id="rId212" display="https://pbs.twimg.com/profile_banners/36375825/1554320838"/>
    <hyperlink ref="AO24" r:id="rId213" display="https://pbs.twimg.com/profile_banners/23545500/1562116517"/>
    <hyperlink ref="AO25" r:id="rId214" display="https://pbs.twimg.com/profile_banners/362902915/1541867853"/>
    <hyperlink ref="AO26" r:id="rId215" display="https://pbs.twimg.com/profile_banners/84503659/1564749637"/>
    <hyperlink ref="AO27" r:id="rId216" display="https://pbs.twimg.com/profile_banners/2764581629/1426769177"/>
    <hyperlink ref="AO28" r:id="rId217" display="https://pbs.twimg.com/profile_banners/4872037767/1516300449"/>
    <hyperlink ref="AO30" r:id="rId218" display="https://pbs.twimg.com/profile_banners/436998967/1534501154"/>
    <hyperlink ref="AO31" r:id="rId219" display="https://pbs.twimg.com/profile_banners/707530220505604096/1464166980"/>
    <hyperlink ref="AO32" r:id="rId220" display="https://pbs.twimg.com/profile_banners/1733070332/1559389863"/>
    <hyperlink ref="AO34" r:id="rId221" display="https://pbs.twimg.com/profile_banners/2999852296/1527685325"/>
    <hyperlink ref="AO35" r:id="rId222" display="https://pbs.twimg.com/profile_banners/1483125624/1509030107"/>
    <hyperlink ref="AO36" r:id="rId223" display="https://pbs.twimg.com/profile_banners/1944280356/1513694832"/>
    <hyperlink ref="AO37" r:id="rId224" display="https://pbs.twimg.com/profile_banners/2376010970/1455839653"/>
    <hyperlink ref="AO38" r:id="rId225" display="https://pbs.twimg.com/profile_banners/2280903018/1399062094"/>
    <hyperlink ref="AO39" r:id="rId226" display="https://pbs.twimg.com/profile_banners/3783599956/1443361607"/>
    <hyperlink ref="AO40" r:id="rId227" display="https://pbs.twimg.com/profile_banners/917060959/1534208555"/>
    <hyperlink ref="AO41" r:id="rId228" display="https://pbs.twimg.com/profile_banners/1405023733/1550767687"/>
    <hyperlink ref="AO42" r:id="rId229" display="https://pbs.twimg.com/profile_banners/84091182/1402064910"/>
    <hyperlink ref="AO43" r:id="rId230" display="https://pbs.twimg.com/profile_banners/572263160/1403798875"/>
    <hyperlink ref="AO45" r:id="rId231" display="https://pbs.twimg.com/profile_banners/849714599133929472/1492638949"/>
    <hyperlink ref="AO46" r:id="rId232" display="https://pbs.twimg.com/profile_banners/1963205773/1399917704"/>
    <hyperlink ref="AO47" r:id="rId233" display="https://pbs.twimg.com/profile_banners/105547337/1449259161"/>
    <hyperlink ref="AO48" r:id="rId234" display="https://pbs.twimg.com/profile_banners/14595603/1460422084"/>
    <hyperlink ref="AO49" r:id="rId235" display="https://pbs.twimg.com/profile_banners/827246199216353280/1565353035"/>
    <hyperlink ref="AO51" r:id="rId236" display="https://pbs.twimg.com/profile_banners/268335614/1352798433"/>
    <hyperlink ref="AO52" r:id="rId237" display="https://pbs.twimg.com/profile_banners/245155399/1563799168"/>
    <hyperlink ref="AO53" r:id="rId238" display="https://pbs.twimg.com/profile_banners/342333421/1477395928"/>
    <hyperlink ref="AO54" r:id="rId239" display="https://pbs.twimg.com/profile_banners/784278613164068864/1555563503"/>
    <hyperlink ref="AO55" r:id="rId240" display="https://pbs.twimg.com/profile_banners/62517001/1553884570"/>
    <hyperlink ref="AO58" r:id="rId241" display="https://pbs.twimg.com/profile_banners/820740499720044547/1548077772"/>
    <hyperlink ref="AO59" r:id="rId242" display="https://pbs.twimg.com/profile_banners/2781668284/1561405114"/>
    <hyperlink ref="AO60" r:id="rId243" display="https://pbs.twimg.com/profile_banners/789663366/1436202553"/>
    <hyperlink ref="AO61" r:id="rId244" display="https://pbs.twimg.com/profile_banners/862675519992737795/1504258519"/>
    <hyperlink ref="AO62" r:id="rId245" display="https://pbs.twimg.com/profile_banners/2467955190/1558364898"/>
    <hyperlink ref="AO64" r:id="rId246" display="https://pbs.twimg.com/profile_banners/742724283831582722/1544108703"/>
    <hyperlink ref="AO65" r:id="rId247" display="https://pbs.twimg.com/profile_banners/1066426408346550272/1543091137"/>
    <hyperlink ref="AO66" r:id="rId248" display="https://pbs.twimg.com/profile_banners/3221203744/1561126001"/>
    <hyperlink ref="AO67" r:id="rId249" display="https://pbs.twimg.com/profile_banners/125957832/1538381323"/>
    <hyperlink ref="AO68" r:id="rId250" display="https://pbs.twimg.com/profile_banners/936580514/1550697080"/>
    <hyperlink ref="AO70" r:id="rId251" display="https://pbs.twimg.com/profile_banners/1065274813370023938/1543917396"/>
    <hyperlink ref="AO71" r:id="rId252" display="https://pbs.twimg.com/profile_banners/1080682394/1530288568"/>
    <hyperlink ref="AO72" r:id="rId253" display="https://pbs.twimg.com/profile_banners/3334855288/1538393729"/>
    <hyperlink ref="AO73" r:id="rId254" display="https://pbs.twimg.com/profile_banners/977658072415047680/1560956157"/>
    <hyperlink ref="AO75" r:id="rId255" display="https://pbs.twimg.com/profile_banners/34937116/1361627302"/>
    <hyperlink ref="AO78" r:id="rId256" display="https://pbs.twimg.com/profile_banners/239314512/1529355790"/>
    <hyperlink ref="AO79" r:id="rId257" display="https://pbs.twimg.com/profile_banners/430019058/1485723468"/>
    <hyperlink ref="AO80" r:id="rId258" display="https://pbs.twimg.com/profile_banners/891031082/1505914983"/>
    <hyperlink ref="AO81" r:id="rId259" display="https://pbs.twimg.com/profile_banners/19444327/1544187631"/>
    <hyperlink ref="AO82" r:id="rId260" display="https://pbs.twimg.com/profile_banners/3082669516/1425977172"/>
    <hyperlink ref="AO83" r:id="rId261" display="https://pbs.twimg.com/profile_banners/793919903472480256/1478465048"/>
    <hyperlink ref="AO84" r:id="rId262" display="https://pbs.twimg.com/profile_banners/1050681039184637952/1539339293"/>
    <hyperlink ref="AO85" r:id="rId263" display="https://pbs.twimg.com/profile_banners/723225518104035328/1552506567"/>
    <hyperlink ref="AO86" r:id="rId264" display="https://pbs.twimg.com/profile_banners/798852838029807616/1481714842"/>
    <hyperlink ref="AO87" r:id="rId265" display="https://pbs.twimg.com/profile_banners/800652103/1562936209"/>
    <hyperlink ref="AO88" r:id="rId266" display="https://pbs.twimg.com/profile_banners/596426854/1401185151"/>
    <hyperlink ref="AO89" r:id="rId267" display="https://pbs.twimg.com/profile_banners/1911063608/1541763366"/>
    <hyperlink ref="AO90" r:id="rId268" display="https://pbs.twimg.com/profile_banners/45840503/1484834068"/>
    <hyperlink ref="AO91" r:id="rId269" display="https://pbs.twimg.com/profile_banners/861831468/1420127910"/>
    <hyperlink ref="AO92" r:id="rId270" display="https://pbs.twimg.com/profile_banners/985820315522650113/1523964007"/>
    <hyperlink ref="AO93" r:id="rId271" display="https://pbs.twimg.com/profile_banners/838765322761039873/1489687078"/>
    <hyperlink ref="AO94" r:id="rId272" display="https://pbs.twimg.com/profile_banners/331197522/1407221888"/>
    <hyperlink ref="AO95" r:id="rId273" display="https://pbs.twimg.com/profile_banners/437636351/1507632851"/>
    <hyperlink ref="AO96" r:id="rId274" display="https://pbs.twimg.com/profile_banners/945991082009153536/1538722550"/>
    <hyperlink ref="AO97" r:id="rId275" display="https://pbs.twimg.com/profile_banners/934717466/1488893430"/>
    <hyperlink ref="AO98" r:id="rId276" display="https://pbs.twimg.com/profile_banners/765585129809076224/1524498771"/>
    <hyperlink ref="AO99" r:id="rId277" display="https://pbs.twimg.com/profile_banners/61200510/1547673644"/>
    <hyperlink ref="AO100" r:id="rId278" display="https://pbs.twimg.com/profile_banners/36017526/1529596195"/>
    <hyperlink ref="AO101" r:id="rId279" display="https://pbs.twimg.com/profile_banners/2188272704/1550755159"/>
    <hyperlink ref="AO102" r:id="rId280" display="https://pbs.twimg.com/profile_banners/258627570/1529168165"/>
    <hyperlink ref="AO103" r:id="rId281" display="https://pbs.twimg.com/profile_banners/23254726/1420311990"/>
    <hyperlink ref="AO105" r:id="rId282" display="https://pbs.twimg.com/profile_banners/773158798626349057/1524667834"/>
    <hyperlink ref="AO106" r:id="rId283" display="https://pbs.twimg.com/profile_banners/1735079407/1553619926"/>
    <hyperlink ref="AO107" r:id="rId284" display="https://pbs.twimg.com/profile_banners/849573313559056384/1491402197"/>
    <hyperlink ref="AO108" r:id="rId285" display="https://pbs.twimg.com/profile_banners/619097064/1537345481"/>
    <hyperlink ref="AO110" r:id="rId286" display="https://pbs.twimg.com/profile_banners/1148471735856975872/1565004613"/>
    <hyperlink ref="AO111" r:id="rId287" display="https://pbs.twimg.com/profile_banners/1036903613946245122/1549445871"/>
    <hyperlink ref="AO112" r:id="rId288" display="https://pbs.twimg.com/profile_banners/283944220/1482755532"/>
    <hyperlink ref="AO113" r:id="rId289" display="https://pbs.twimg.com/profile_banners/401615437/1515497928"/>
    <hyperlink ref="AO114" r:id="rId290" display="https://pbs.twimg.com/profile_banners/1144611148530180096/1561734722"/>
    <hyperlink ref="AO115" r:id="rId291" display="https://pbs.twimg.com/profile_banners/584197680/1544546608"/>
    <hyperlink ref="AO117" r:id="rId292" display="https://pbs.twimg.com/profile_banners/35354733/1502718946"/>
    <hyperlink ref="AO118" r:id="rId293" display="https://pbs.twimg.com/profile_banners/2461360291/1406804416"/>
    <hyperlink ref="AO119" r:id="rId294" display="https://pbs.twimg.com/profile_banners/1102506452860706816/1562683566"/>
    <hyperlink ref="AO120" r:id="rId295" display="https://pbs.twimg.com/profile_banners/764834275237781504/1562735117"/>
    <hyperlink ref="AO121" r:id="rId296" display="https://pbs.twimg.com/profile_banners/321922021/1562735158"/>
    <hyperlink ref="AO122" r:id="rId297" display="https://pbs.twimg.com/profile_banners/523173592/1542562886"/>
    <hyperlink ref="AO123" r:id="rId298" display="https://pbs.twimg.com/profile_banners/2445365480/1397565591"/>
    <hyperlink ref="AO124" r:id="rId299" display="https://pbs.twimg.com/profile_banners/458326343/1562602213"/>
    <hyperlink ref="AO125" r:id="rId300" display="https://pbs.twimg.com/profile_banners/2461404570/1526978377"/>
    <hyperlink ref="AO126" r:id="rId301" display="https://pbs.twimg.com/profile_banners/21742742/1535116649"/>
    <hyperlink ref="AO127" r:id="rId302" display="https://pbs.twimg.com/profile_banners/1354581834/1425411655"/>
    <hyperlink ref="AO128" r:id="rId303" display="https://pbs.twimg.com/profile_banners/373273277/1549642109"/>
    <hyperlink ref="AO129" r:id="rId304" display="https://pbs.twimg.com/profile_banners/244821649/1395262023"/>
    <hyperlink ref="AO130" r:id="rId305" display="https://pbs.twimg.com/profile_banners/2366683479/1552431884"/>
    <hyperlink ref="AO131" r:id="rId306" display="https://pbs.twimg.com/profile_banners/776431689346101249/1553033426"/>
    <hyperlink ref="AO132" r:id="rId307" display="https://pbs.twimg.com/profile_banners/290809427/1447801461"/>
    <hyperlink ref="AO133" r:id="rId308" display="https://pbs.twimg.com/profile_banners/135983139/1497903205"/>
    <hyperlink ref="AO134" r:id="rId309" display="https://pbs.twimg.com/profile_banners/1408773841/1559046650"/>
    <hyperlink ref="AO135" r:id="rId310" display="https://pbs.twimg.com/profile_banners/1082220763669819393/1546859171"/>
    <hyperlink ref="AO136" r:id="rId311" display="https://pbs.twimg.com/profile_banners/1092702711315947520/1549356274"/>
    <hyperlink ref="AO137" r:id="rId312" display="https://pbs.twimg.com/profile_banners/625924378/1535871222"/>
    <hyperlink ref="AO138" r:id="rId313" display="https://pbs.twimg.com/profile_banners/312581212/1565698853"/>
    <hyperlink ref="AO140" r:id="rId314" display="https://pbs.twimg.com/profile_banners/983507125/1483790172"/>
    <hyperlink ref="AO141" r:id="rId315" display="https://pbs.twimg.com/profile_banners/87750009/1455332681"/>
    <hyperlink ref="AO142" r:id="rId316" display="https://pbs.twimg.com/profile_banners/1546892850/1412923758"/>
    <hyperlink ref="AO143" r:id="rId317" display="https://pbs.twimg.com/profile_banners/1046792822039482368/1539645903"/>
    <hyperlink ref="AO144" r:id="rId318" display="https://pbs.twimg.com/profile_banners/50001535/1509421188"/>
    <hyperlink ref="AO148" r:id="rId319" display="https://pbs.twimg.com/profile_banners/59138395/1542990893"/>
    <hyperlink ref="AO149" r:id="rId320" display="https://pbs.twimg.com/profile_banners/2706636878/1521322460"/>
    <hyperlink ref="AO150" r:id="rId321" display="https://pbs.twimg.com/profile_banners/41634520/1398970584"/>
    <hyperlink ref="AO151" r:id="rId322" display="https://pbs.twimg.com/profile_banners/476193064/1558028818"/>
    <hyperlink ref="AO152" r:id="rId323" display="https://pbs.twimg.com/profile_banners/12848262/1525870180"/>
    <hyperlink ref="AO153" r:id="rId324" display="https://pbs.twimg.com/profile_banners/435432900/1486170344"/>
    <hyperlink ref="AO155" r:id="rId325" display="https://pbs.twimg.com/profile_banners/906265535201071104/1504905629"/>
    <hyperlink ref="AO157" r:id="rId326" display="https://pbs.twimg.com/profile_banners/468080457/1355933785"/>
    <hyperlink ref="AO158" r:id="rId327" display="https://pbs.twimg.com/profile_banners/3026284011/1495283573"/>
    <hyperlink ref="AO159" r:id="rId328" display="https://pbs.twimg.com/profile_banners/490729044/1558464136"/>
    <hyperlink ref="AO160" r:id="rId329" display="https://pbs.twimg.com/profile_banners/197542058/1476363657"/>
    <hyperlink ref="AO161" r:id="rId330" display="https://pbs.twimg.com/profile_banners/214091935/1403118219"/>
    <hyperlink ref="AO162" r:id="rId331" display="https://pbs.twimg.com/profile_banners/74728012/1565862098"/>
    <hyperlink ref="AO163" r:id="rId332" display="https://pbs.twimg.com/profile_banners/1647456630/1463753075"/>
    <hyperlink ref="AO164" r:id="rId333" display="https://pbs.twimg.com/profile_banners/538058680/1462880991"/>
    <hyperlink ref="AO165" r:id="rId334" display="https://pbs.twimg.com/profile_banners/407757254/1553686990"/>
    <hyperlink ref="AO166" r:id="rId335" display="https://pbs.twimg.com/profile_banners/25481623/1539684843"/>
    <hyperlink ref="AO167" r:id="rId336" display="https://pbs.twimg.com/profile_banners/1025998572/1534019619"/>
    <hyperlink ref="AO168" r:id="rId337" display="https://pbs.twimg.com/profile_banners/2598318223/1554852882"/>
    <hyperlink ref="AO169" r:id="rId338" display="https://pbs.twimg.com/profile_banners/2795194492/1518191520"/>
    <hyperlink ref="AO170" r:id="rId339" display="https://pbs.twimg.com/profile_banners/18700629/1500488261"/>
    <hyperlink ref="AO171" r:id="rId340" display="https://pbs.twimg.com/profile_banners/3825587062/1560636604"/>
    <hyperlink ref="AO172" r:id="rId341" display="https://pbs.twimg.com/profile_banners/1329426242/1430438780"/>
    <hyperlink ref="AO173" r:id="rId342" display="https://pbs.twimg.com/profile_banners/799124998409420801/1497154435"/>
    <hyperlink ref="AO174" r:id="rId343" display="https://pbs.twimg.com/profile_banners/33434994/1564719120"/>
    <hyperlink ref="AO175" r:id="rId344" display="https://pbs.twimg.com/profile_banners/795813206673408001/1504742059"/>
    <hyperlink ref="AO177" r:id="rId345" display="https://pbs.twimg.com/profile_banners/90444190/1528781057"/>
    <hyperlink ref="AO178" r:id="rId346" display="https://pbs.twimg.com/profile_banners/3384732022/1513699039"/>
    <hyperlink ref="AO179" r:id="rId347" display="https://pbs.twimg.com/profile_banners/708515537953816577/1543369870"/>
    <hyperlink ref="AO181" r:id="rId348" display="https://pbs.twimg.com/profile_banners/1116668091545653249/1555482726"/>
    <hyperlink ref="AO182" r:id="rId349" display="https://pbs.twimg.com/profile_banners/16928770/1531116113"/>
    <hyperlink ref="AO183" r:id="rId350" display="https://pbs.twimg.com/profile_banners/889174986560217088/1532905065"/>
    <hyperlink ref="AO184" r:id="rId351" display="https://pbs.twimg.com/profile_banners/158426909/1542037791"/>
    <hyperlink ref="AO185" r:id="rId352" display="https://pbs.twimg.com/profile_banners/17068564/1515165243"/>
    <hyperlink ref="AO186" r:id="rId353" display="https://pbs.twimg.com/profile_banners/3254481555/1544021097"/>
    <hyperlink ref="AO187" r:id="rId354" display="https://pbs.twimg.com/profile_banners/1247094073/1427218055"/>
    <hyperlink ref="AO188" r:id="rId355" display="https://pbs.twimg.com/profile_banners/2497410285/1411319474"/>
    <hyperlink ref="AO189" r:id="rId356" display="https://pbs.twimg.com/profile_banners/713993413/1534171180"/>
    <hyperlink ref="AO191" r:id="rId357" display="https://pbs.twimg.com/profile_banners/713870731944140801/1494864822"/>
    <hyperlink ref="AO192" r:id="rId358" display="https://pbs.twimg.com/profile_banners/1578539810/1460680759"/>
    <hyperlink ref="AO194" r:id="rId359" display="https://pbs.twimg.com/profile_banners/855397936389390340/1492779881"/>
    <hyperlink ref="AO195" r:id="rId360" display="https://pbs.twimg.com/profile_banners/741575008263245824/1465679557"/>
    <hyperlink ref="AO198" r:id="rId361" display="https://pbs.twimg.com/profile_banners/27596259/1543527867"/>
    <hyperlink ref="AO199" r:id="rId362" display="https://pbs.twimg.com/profile_banners/1156690794314698752/1564613849"/>
    <hyperlink ref="AO200" r:id="rId363" display="https://pbs.twimg.com/profile_banners/620926667/1398853857"/>
    <hyperlink ref="AO202" r:id="rId364" display="https://pbs.twimg.com/profile_banners/54327995/1520441379"/>
    <hyperlink ref="AO204" r:id="rId365" display="https://pbs.twimg.com/profile_banners/760958379871182848/1551864579"/>
    <hyperlink ref="AO206" r:id="rId366" display="https://pbs.twimg.com/profile_banners/806457751/1473630201"/>
    <hyperlink ref="AO209" r:id="rId367" display="https://pbs.twimg.com/profile_banners/446552034/1530854889"/>
    <hyperlink ref="AO210" r:id="rId368" display="https://pbs.twimg.com/profile_banners/1460874745/1527247883"/>
    <hyperlink ref="AO212" r:id="rId369" display="https://pbs.twimg.com/profile_banners/2880157236/1553349762"/>
    <hyperlink ref="AO213" r:id="rId370" display="https://pbs.twimg.com/profile_banners/997804714434613249/1526733693"/>
    <hyperlink ref="AO214" r:id="rId371" display="https://pbs.twimg.com/profile_banners/1969518680/1549461650"/>
    <hyperlink ref="AO215" r:id="rId372" display="https://pbs.twimg.com/profile_banners/2733868394/1563484810"/>
    <hyperlink ref="AO217" r:id="rId373" display="https://pbs.twimg.com/profile_banners/15469542/1551792645"/>
    <hyperlink ref="AO219" r:id="rId374" display="https://pbs.twimg.com/profile_banners/254251819/1386022915"/>
    <hyperlink ref="AO221" r:id="rId375" display="https://pbs.twimg.com/profile_banners/16310638/1562941331"/>
    <hyperlink ref="AO223" r:id="rId376" display="https://pbs.twimg.com/profile_banners/17911232/1379605132"/>
    <hyperlink ref="AO224" r:id="rId377" display="https://pbs.twimg.com/profile_banners/326245483/1470243438"/>
    <hyperlink ref="AO225" r:id="rId378" display="https://pbs.twimg.com/profile_banners/770718492899307526/1488493009"/>
    <hyperlink ref="AO226" r:id="rId379" display="https://pbs.twimg.com/profile_banners/214404702/1561635350"/>
    <hyperlink ref="AO227" r:id="rId380" display="https://pbs.twimg.com/profile_banners/1030058088395689984/1537964315"/>
    <hyperlink ref="AO228" r:id="rId381" display="https://pbs.twimg.com/profile_banners/1014473311366057984/1562919648"/>
    <hyperlink ref="AO229" r:id="rId382" display="https://pbs.twimg.com/profile_banners/33747760/1510811795"/>
    <hyperlink ref="AO230" r:id="rId383" display="https://pbs.twimg.com/profile_banners/284894213/1466505976"/>
    <hyperlink ref="AO231" r:id="rId384" display="https://pbs.twimg.com/profile_banners/976719576162476037/1560144569"/>
    <hyperlink ref="AO232" r:id="rId385" display="https://pbs.twimg.com/profile_banners/375830508/1558246902"/>
    <hyperlink ref="AO233" r:id="rId386" display="https://pbs.twimg.com/profile_banners/755624683513479172/1488942984"/>
    <hyperlink ref="AO234" r:id="rId387" display="https://pbs.twimg.com/profile_banners/612480073/1503323005"/>
    <hyperlink ref="AO235" r:id="rId388" display="https://pbs.twimg.com/profile_banners/17646629/1547228074"/>
    <hyperlink ref="AO236" r:id="rId389" display="https://pbs.twimg.com/profile_banners/610143615/1354627626"/>
    <hyperlink ref="AO238" r:id="rId390" display="https://pbs.twimg.com/profile_banners/1064582873779458048/1542652892"/>
    <hyperlink ref="AO239" r:id="rId391" display="https://pbs.twimg.com/profile_banners/372940345/1534419229"/>
    <hyperlink ref="AO240" r:id="rId392" display="https://pbs.twimg.com/profile_banners/130173169/1563708230"/>
    <hyperlink ref="AO241" r:id="rId393" display="https://pbs.twimg.com/profile_banners/499856350/1516031189"/>
    <hyperlink ref="AO242" r:id="rId394" display="https://pbs.twimg.com/profile_banners/1150345788163330049/1563188215"/>
    <hyperlink ref="AO243" r:id="rId395" display="https://pbs.twimg.com/profile_banners/847267662/1559578368"/>
    <hyperlink ref="AO244" r:id="rId396" display="https://pbs.twimg.com/profile_banners/1121847005230374918/1557401798"/>
    <hyperlink ref="AO245" r:id="rId397" display="https://pbs.twimg.com/profile_banners/1446987480/1369589557"/>
    <hyperlink ref="AO246" r:id="rId398" display="https://pbs.twimg.com/profile_banners/712395175/1383035847"/>
    <hyperlink ref="AO247" r:id="rId399" display="https://pbs.twimg.com/profile_banners/452263819/1511685121"/>
    <hyperlink ref="AO248" r:id="rId400" display="https://pbs.twimg.com/profile_banners/250271525/1535058272"/>
    <hyperlink ref="AO249" r:id="rId401" display="https://pbs.twimg.com/profile_banners/52856944/1542049371"/>
    <hyperlink ref="AO250" r:id="rId402" display="https://pbs.twimg.com/profile_banners/2467791/1469484132"/>
    <hyperlink ref="AO251" r:id="rId403" display="https://pbs.twimg.com/profile_banners/1969295767/1382342170"/>
    <hyperlink ref="AO252" r:id="rId404" display="https://pbs.twimg.com/profile_banners/1731324972/1379419043"/>
    <hyperlink ref="AO253" r:id="rId405" display="https://pbs.twimg.com/profile_banners/185091814/1524216801"/>
    <hyperlink ref="AO254" r:id="rId406" display="https://pbs.twimg.com/profile_banners/794024423724609536/1478147275"/>
    <hyperlink ref="AO255" r:id="rId407" display="https://pbs.twimg.com/profile_banners/124026699/1546315209"/>
    <hyperlink ref="AO256" r:id="rId408" display="https://pbs.twimg.com/profile_banners/880168608135098368/1563739016"/>
    <hyperlink ref="AO257" r:id="rId409" display="https://pbs.twimg.com/profile_banners/897156823463206912/1523029718"/>
    <hyperlink ref="AO258" r:id="rId410" display="https://pbs.twimg.com/profile_banners/306522872/1531705835"/>
    <hyperlink ref="AO259" r:id="rId411" display="https://pbs.twimg.com/profile_banners/3353256372/1534104770"/>
    <hyperlink ref="AO260" r:id="rId412" display="https://pbs.twimg.com/profile_banners/1486462735/1563895361"/>
    <hyperlink ref="AO262" r:id="rId413" display="https://pbs.twimg.com/profile_banners/18491135/1551904089"/>
    <hyperlink ref="AO263" r:id="rId414" display="https://pbs.twimg.com/profile_banners/1041778872243707904/1537261421"/>
    <hyperlink ref="AO264" r:id="rId415" display="https://pbs.twimg.com/profile_banners/821801144989220866/1547564547"/>
    <hyperlink ref="AO265" r:id="rId416" display="https://pbs.twimg.com/profile_banners/1024634432282607616/1560851009"/>
    <hyperlink ref="AO266" r:id="rId417" display="https://pbs.twimg.com/profile_banners/63196411/1491834961"/>
    <hyperlink ref="AO267" r:id="rId418" display="https://pbs.twimg.com/profile_banners/742942123197140992/1559803075"/>
    <hyperlink ref="AO268" r:id="rId419" display="https://pbs.twimg.com/profile_banners/2645220206/1554359673"/>
    <hyperlink ref="AO269" r:id="rId420" display="https://pbs.twimg.com/profile_banners/98560085/1561377667"/>
    <hyperlink ref="AO270" r:id="rId421" display="https://pbs.twimg.com/profile_banners/31444922/1550622731"/>
    <hyperlink ref="AO271" r:id="rId422" display="https://pbs.twimg.com/profile_banners/472136228/1559064717"/>
    <hyperlink ref="AO272" r:id="rId423" display="https://pbs.twimg.com/profile_banners/869967070984851457/1496265145"/>
    <hyperlink ref="AO273" r:id="rId424" display="https://pbs.twimg.com/profile_banners/42651647/1559220279"/>
    <hyperlink ref="AO274" r:id="rId425" display="https://pbs.twimg.com/profile_banners/1075073195097681921/1545153707"/>
    <hyperlink ref="AO275" r:id="rId426" display="https://pbs.twimg.com/profile_banners/17776744/1517493366"/>
    <hyperlink ref="AO276" r:id="rId427" display="https://pbs.twimg.com/profile_banners/529475683/1506930504"/>
    <hyperlink ref="AO277" r:id="rId428" display="https://pbs.twimg.com/profile_banners/707919928695857152/1457617920"/>
    <hyperlink ref="AO278" r:id="rId429" display="https://pbs.twimg.com/profile_banners/802159194/1402420243"/>
    <hyperlink ref="AO279" r:id="rId430" display="https://pbs.twimg.com/profile_banners/773984384248586240/1493134156"/>
    <hyperlink ref="AO280" r:id="rId431" display="https://pbs.twimg.com/profile_banners/1088097845545263104/1560267659"/>
    <hyperlink ref="AO281" r:id="rId432" display="https://pbs.twimg.com/profile_banners/14700117/1505743313"/>
    <hyperlink ref="AO282" r:id="rId433" display="https://pbs.twimg.com/profile_banners/175446727/1523592167"/>
    <hyperlink ref="AO283" r:id="rId434" display="https://pbs.twimg.com/profile_banners/1014186037281583104/1530636054"/>
    <hyperlink ref="AO285" r:id="rId435" display="https://pbs.twimg.com/profile_banners/762402198781300736/1554953485"/>
    <hyperlink ref="AU3" r:id="rId436" display="http://abs.twimg.com/images/themes/theme1/bg.png"/>
    <hyperlink ref="AU4" r:id="rId437" display="http://abs.twimg.com/images/themes/theme14/bg.gif"/>
    <hyperlink ref="AU5" r:id="rId438" display="http://abs.twimg.com/images/themes/theme1/bg.png"/>
    <hyperlink ref="AU6" r:id="rId439" display="http://abs.twimg.com/images/themes/theme1/bg.png"/>
    <hyperlink ref="AU7" r:id="rId440" display="http://abs.twimg.com/images/themes/theme1/bg.png"/>
    <hyperlink ref="AU8" r:id="rId441" display="http://abs.twimg.com/images/themes/theme4/bg.gif"/>
    <hyperlink ref="AU9" r:id="rId442" display="http://abs.twimg.com/images/themes/theme1/bg.png"/>
    <hyperlink ref="AU10" r:id="rId443" display="http://abs.twimg.com/images/themes/theme1/bg.png"/>
    <hyperlink ref="AU11" r:id="rId444" display="http://abs.twimg.com/images/themes/theme14/bg.gif"/>
    <hyperlink ref="AU13" r:id="rId445" display="http://abs.twimg.com/images/themes/theme1/bg.png"/>
    <hyperlink ref="AU14" r:id="rId446" display="http://abs.twimg.com/images/themes/theme1/bg.png"/>
    <hyperlink ref="AU15" r:id="rId447" display="http://abs.twimg.com/images/themes/theme1/bg.png"/>
    <hyperlink ref="AU16" r:id="rId448" display="http://abs.twimg.com/images/themes/theme1/bg.png"/>
    <hyperlink ref="AU17" r:id="rId449" display="http://abs.twimg.com/images/themes/theme1/bg.png"/>
    <hyperlink ref="AU18" r:id="rId450" display="http://abs.twimg.com/images/themes/theme1/bg.png"/>
    <hyperlink ref="AU19" r:id="rId451" display="http://abs.twimg.com/images/themes/theme2/bg.gif"/>
    <hyperlink ref="AU20" r:id="rId452" display="http://abs.twimg.com/images/themes/theme1/bg.png"/>
    <hyperlink ref="AU21" r:id="rId453" display="http://abs.twimg.com/images/themes/theme1/bg.png"/>
    <hyperlink ref="AU22" r:id="rId454" display="http://abs.twimg.com/images/themes/theme1/bg.png"/>
    <hyperlink ref="AU23" r:id="rId455" display="http://abs.twimg.com/images/themes/theme1/bg.png"/>
    <hyperlink ref="AU24" r:id="rId456" display="http://abs.twimg.com/images/themes/theme17/bg.gif"/>
    <hyperlink ref="AU25" r:id="rId457" display="http://abs.twimg.com/images/themes/theme1/bg.png"/>
    <hyperlink ref="AU26" r:id="rId458" display="http://abs.twimg.com/images/themes/theme1/bg.png"/>
    <hyperlink ref="AU27" r:id="rId459" display="http://abs.twimg.com/images/themes/theme1/bg.png"/>
    <hyperlink ref="AU28" r:id="rId460" display="http://abs.twimg.com/images/themes/theme1/bg.png"/>
    <hyperlink ref="AU29" r:id="rId461" display="http://abs.twimg.com/images/themes/theme1/bg.png"/>
    <hyperlink ref="AU30" r:id="rId462" display="http://abs.twimg.com/images/themes/theme1/bg.png"/>
    <hyperlink ref="AU31" r:id="rId463" display="http://abs.twimg.com/images/themes/theme1/bg.png"/>
    <hyperlink ref="AU32" r:id="rId464" display="http://abs.twimg.com/images/themes/theme1/bg.png"/>
    <hyperlink ref="AU33" r:id="rId465" display="http://abs.twimg.com/images/themes/theme1/bg.png"/>
    <hyperlink ref="AU34" r:id="rId466" display="http://abs.twimg.com/images/themes/theme1/bg.png"/>
    <hyperlink ref="AU35" r:id="rId467" display="http://abs.twimg.com/images/themes/theme1/bg.png"/>
    <hyperlink ref="AU36" r:id="rId468" display="http://abs.twimg.com/images/themes/theme1/bg.png"/>
    <hyperlink ref="AU37" r:id="rId469" display="http://abs.twimg.com/images/themes/theme1/bg.png"/>
    <hyperlink ref="AU38" r:id="rId470" display="http://abs.twimg.com/images/themes/theme1/bg.png"/>
    <hyperlink ref="AU39" r:id="rId471" display="http://abs.twimg.com/images/themes/theme1/bg.png"/>
    <hyperlink ref="AU40" r:id="rId472" display="http://abs.twimg.com/images/themes/theme1/bg.png"/>
    <hyperlink ref="AU41" r:id="rId473" display="http://abs.twimg.com/images/themes/theme1/bg.png"/>
    <hyperlink ref="AU42" r:id="rId474" display="http://abs.twimg.com/images/themes/theme1/bg.png"/>
    <hyperlink ref="AU43" r:id="rId475" display="http://abs.twimg.com/images/themes/theme1/bg.png"/>
    <hyperlink ref="AU44" r:id="rId476" display="http://abs.twimg.com/images/themes/theme1/bg.png"/>
    <hyperlink ref="AU45" r:id="rId477" display="http://abs.twimg.com/images/themes/theme1/bg.png"/>
    <hyperlink ref="AU46" r:id="rId478" display="http://abs.twimg.com/images/themes/theme1/bg.png"/>
    <hyperlink ref="AU47" r:id="rId479" display="http://abs.twimg.com/images/themes/theme1/bg.png"/>
    <hyperlink ref="AU48" r:id="rId480" display="http://abs.twimg.com/images/themes/theme1/bg.png"/>
    <hyperlink ref="AU50" r:id="rId481" display="http://abs.twimg.com/images/themes/theme1/bg.png"/>
    <hyperlink ref="AU51" r:id="rId482" display="http://abs.twimg.com/images/themes/theme1/bg.png"/>
    <hyperlink ref="AU52" r:id="rId483" display="http://abs.twimg.com/images/themes/theme1/bg.png"/>
    <hyperlink ref="AU53" r:id="rId484" display="http://abs.twimg.com/images/themes/theme1/bg.png"/>
    <hyperlink ref="AU55" r:id="rId485" display="http://abs.twimg.com/images/themes/theme4/bg.gif"/>
    <hyperlink ref="AU56" r:id="rId486" display="http://abs.twimg.com/images/themes/theme1/bg.png"/>
    <hyperlink ref="AU57" r:id="rId487" display="http://abs.twimg.com/images/themes/theme1/bg.png"/>
    <hyperlink ref="AU58" r:id="rId488" display="http://abs.twimg.com/images/themes/theme1/bg.png"/>
    <hyperlink ref="AU59" r:id="rId489" display="http://abs.twimg.com/images/themes/theme1/bg.png"/>
    <hyperlink ref="AU60" r:id="rId490" display="http://abs.twimg.com/images/themes/theme1/bg.png"/>
    <hyperlink ref="AU62" r:id="rId491" display="http://abs.twimg.com/images/themes/theme1/bg.png"/>
    <hyperlink ref="AU64" r:id="rId492" display="http://abs.twimg.com/images/themes/theme1/bg.png"/>
    <hyperlink ref="AU66" r:id="rId493" display="http://abs.twimg.com/images/themes/theme1/bg.png"/>
    <hyperlink ref="AU67" r:id="rId494" display="http://abs.twimg.com/images/themes/theme1/bg.png"/>
    <hyperlink ref="AU68" r:id="rId495" display="http://abs.twimg.com/images/themes/theme1/bg.png"/>
    <hyperlink ref="AU69" r:id="rId496" display="http://abs.twimg.com/images/themes/theme1/bg.png"/>
    <hyperlink ref="AU71" r:id="rId497" display="http://abs.twimg.com/images/themes/theme1/bg.png"/>
    <hyperlink ref="AU72" r:id="rId498" display="http://abs.twimg.com/images/themes/theme1/bg.png"/>
    <hyperlink ref="AU74" r:id="rId499" display="http://abs.twimg.com/images/themes/theme1/bg.png"/>
    <hyperlink ref="AU75" r:id="rId500" display="http://abs.twimg.com/images/themes/theme10/bg.gif"/>
    <hyperlink ref="AU76" r:id="rId501" display="http://abs.twimg.com/images/themes/theme5/bg.gif"/>
    <hyperlink ref="AU77" r:id="rId502" display="http://abs.twimg.com/images/themes/theme1/bg.png"/>
    <hyperlink ref="AU78" r:id="rId503" display="http://abs.twimg.com/images/themes/theme1/bg.png"/>
    <hyperlink ref="AU79" r:id="rId504" display="http://abs.twimg.com/images/themes/theme1/bg.png"/>
    <hyperlink ref="AU80" r:id="rId505" display="http://abs.twimg.com/images/themes/theme1/bg.png"/>
    <hyperlink ref="AU81" r:id="rId506" display="http://abs.twimg.com/images/themes/theme5/bg.gif"/>
    <hyperlink ref="AU82" r:id="rId507" display="http://abs.twimg.com/images/themes/theme1/bg.png"/>
    <hyperlink ref="AU86" r:id="rId508" display="http://abs.twimg.com/images/themes/theme1/bg.png"/>
    <hyperlink ref="AU87" r:id="rId509" display="http://abs.twimg.com/images/themes/theme1/bg.png"/>
    <hyperlink ref="AU88" r:id="rId510" display="http://abs.twimg.com/images/themes/theme1/bg.png"/>
    <hyperlink ref="AU89" r:id="rId511" display="http://abs.twimg.com/images/themes/theme1/bg.png"/>
    <hyperlink ref="AU90" r:id="rId512" display="http://abs.twimg.com/images/themes/theme1/bg.png"/>
    <hyperlink ref="AU91" r:id="rId513" display="http://abs.twimg.com/images/themes/theme1/bg.png"/>
    <hyperlink ref="AU94" r:id="rId514" display="http://abs.twimg.com/images/themes/theme18/bg.gif"/>
    <hyperlink ref="AU95" r:id="rId515" display="http://abs.twimg.com/images/themes/theme18/bg.gif"/>
    <hyperlink ref="AU96" r:id="rId516" display="http://abs.twimg.com/images/themes/theme1/bg.png"/>
    <hyperlink ref="AU97" r:id="rId517" display="http://abs.twimg.com/images/themes/theme1/bg.png"/>
    <hyperlink ref="AU98" r:id="rId518" display="http://abs.twimg.com/images/themes/theme1/bg.png"/>
    <hyperlink ref="AU99" r:id="rId519" display="http://abs.twimg.com/images/themes/theme11/bg.gif"/>
    <hyperlink ref="AU100" r:id="rId520" display="http://abs.twimg.com/images/themes/theme4/bg.gif"/>
    <hyperlink ref="AU101" r:id="rId521" display="http://abs.twimg.com/images/themes/theme8/bg.gif"/>
    <hyperlink ref="AU102" r:id="rId522" display="http://abs.twimg.com/images/themes/theme5/bg.gif"/>
    <hyperlink ref="AU103" r:id="rId523" display="http://abs.twimg.com/images/themes/theme4/bg.gif"/>
    <hyperlink ref="AU104" r:id="rId524" display="http://abs.twimg.com/images/themes/theme1/bg.png"/>
    <hyperlink ref="AU105" r:id="rId525" display="http://abs.twimg.com/images/themes/theme1/bg.png"/>
    <hyperlink ref="AU106" r:id="rId526" display="http://abs.twimg.com/images/themes/theme1/bg.png"/>
    <hyperlink ref="AU107" r:id="rId527" display="http://abs.twimg.com/images/themes/theme1/bg.png"/>
    <hyperlink ref="AU108" r:id="rId528" display="http://abs.twimg.com/images/themes/theme1/bg.png"/>
    <hyperlink ref="AU109" r:id="rId529" display="http://abs.twimg.com/images/themes/theme1/bg.png"/>
    <hyperlink ref="AU112" r:id="rId530" display="http://abs.twimg.com/images/themes/theme1/bg.png"/>
    <hyperlink ref="AU113" r:id="rId531" display="http://abs.twimg.com/images/themes/theme1/bg.png"/>
    <hyperlink ref="AU114" r:id="rId532" display="http://abs.twimg.com/images/themes/theme1/bg.png"/>
    <hyperlink ref="AU115" r:id="rId533" display="http://abs.twimg.com/images/themes/theme1/bg.png"/>
    <hyperlink ref="AU116" r:id="rId534" display="http://abs.twimg.com/images/themes/theme13/bg.gif"/>
    <hyperlink ref="AU117" r:id="rId535" display="http://abs.twimg.com/images/themes/theme1/bg.png"/>
    <hyperlink ref="AU118" r:id="rId536" display="http://abs.twimg.com/images/themes/theme1/bg.png"/>
    <hyperlink ref="AU120" r:id="rId537" display="http://abs.twimg.com/images/themes/theme1/bg.png"/>
    <hyperlink ref="AU121" r:id="rId538" display="http://abs.twimg.com/images/themes/theme1/bg.png"/>
    <hyperlink ref="AU122" r:id="rId539" display="http://abs.twimg.com/images/themes/theme1/bg.png"/>
    <hyperlink ref="AU123" r:id="rId540" display="http://abs.twimg.com/images/themes/theme1/bg.png"/>
    <hyperlink ref="AU124" r:id="rId541" display="http://abs.twimg.com/images/themes/theme14/bg.gif"/>
    <hyperlink ref="AU125" r:id="rId542" display="http://abs.twimg.com/images/themes/theme1/bg.png"/>
    <hyperlink ref="AU126" r:id="rId543" display="http://abs.twimg.com/images/themes/theme3/bg.gif"/>
    <hyperlink ref="AU127" r:id="rId544" display="http://abs.twimg.com/images/themes/theme1/bg.png"/>
    <hyperlink ref="AU128" r:id="rId545" display="http://abs.twimg.com/images/themes/theme4/bg.gif"/>
    <hyperlink ref="AU129" r:id="rId546" display="http://abs.twimg.com/images/themes/theme1/bg.png"/>
    <hyperlink ref="AU130" r:id="rId547" display="http://abs.twimg.com/images/themes/theme1/bg.png"/>
    <hyperlink ref="AU131" r:id="rId548" display="http://abs.twimg.com/images/themes/theme1/bg.png"/>
    <hyperlink ref="AU132" r:id="rId549" display="http://abs.twimg.com/images/themes/theme16/bg.gif"/>
    <hyperlink ref="AU133" r:id="rId550" display="http://abs.twimg.com/images/themes/theme1/bg.png"/>
    <hyperlink ref="AU134" r:id="rId551" display="http://abs.twimg.com/images/themes/theme1/bg.png"/>
    <hyperlink ref="AU135" r:id="rId552" display="http://abs.twimg.com/images/themes/theme1/bg.png"/>
    <hyperlink ref="AU137" r:id="rId553" display="http://abs.twimg.com/images/themes/theme1/bg.png"/>
    <hyperlink ref="AU138" r:id="rId554" display="http://abs.twimg.com/images/themes/theme1/bg.png"/>
    <hyperlink ref="AU139" r:id="rId555" display="http://abs.twimg.com/images/themes/theme4/bg.gif"/>
    <hyperlink ref="AU140" r:id="rId556" display="http://abs.twimg.com/images/themes/theme1/bg.png"/>
    <hyperlink ref="AU141" r:id="rId557" display="http://abs.twimg.com/images/themes/theme1/bg.png"/>
    <hyperlink ref="AU142" r:id="rId558" display="http://abs.twimg.com/images/themes/theme1/bg.png"/>
    <hyperlink ref="AU144" r:id="rId559" display="http://abs.twimg.com/images/themes/theme1/bg.png"/>
    <hyperlink ref="AU145" r:id="rId560" display="http://abs.twimg.com/images/themes/theme1/bg.png"/>
    <hyperlink ref="AU146" r:id="rId561" display="http://abs.twimg.com/images/themes/theme16/bg.gif"/>
    <hyperlink ref="AU147" r:id="rId562" display="http://abs.twimg.com/images/themes/theme1/bg.png"/>
    <hyperlink ref="AU148" r:id="rId563" display="http://abs.twimg.com/images/themes/theme1/bg.png"/>
    <hyperlink ref="AU149" r:id="rId564" display="http://abs.twimg.com/images/themes/theme2/bg.gif"/>
    <hyperlink ref="AU150" r:id="rId565" display="http://abs.twimg.com/images/themes/theme1/bg.png"/>
    <hyperlink ref="AU151" r:id="rId566" display="http://abs.twimg.com/images/themes/theme1/bg.png"/>
    <hyperlink ref="AU152" r:id="rId567" display="http://abs.twimg.com/images/themes/theme1/bg.png"/>
    <hyperlink ref="AU153" r:id="rId568" display="http://abs.twimg.com/images/themes/theme9/bg.gif"/>
    <hyperlink ref="AU155" r:id="rId569" display="http://abs.twimg.com/images/themes/theme1/bg.png"/>
    <hyperlink ref="AU157" r:id="rId570" display="http://abs.twimg.com/images/themes/theme1/bg.png"/>
    <hyperlink ref="AU158" r:id="rId571" display="http://abs.twimg.com/images/themes/theme1/bg.png"/>
    <hyperlink ref="AU159" r:id="rId572" display="http://abs.twimg.com/images/themes/theme1/bg.png"/>
    <hyperlink ref="AU160" r:id="rId573" display="http://abs.twimg.com/images/themes/theme1/bg.png"/>
    <hyperlink ref="AU161" r:id="rId574" display="http://abs.twimg.com/images/themes/theme18/bg.gif"/>
    <hyperlink ref="AU162" r:id="rId575" display="http://abs.twimg.com/images/themes/theme18/bg.gif"/>
    <hyperlink ref="AU163" r:id="rId576" display="http://abs.twimg.com/images/themes/theme1/bg.png"/>
    <hyperlink ref="AU164" r:id="rId577" display="http://abs.twimg.com/images/themes/theme1/bg.png"/>
    <hyperlink ref="AU165" r:id="rId578" display="http://abs.twimg.com/images/themes/theme1/bg.png"/>
    <hyperlink ref="AU166" r:id="rId579" display="http://abs.twimg.com/images/themes/theme3/bg.gif"/>
    <hyperlink ref="AU167" r:id="rId580" display="http://abs.twimg.com/images/themes/theme1/bg.png"/>
    <hyperlink ref="AU168" r:id="rId581" display="http://abs.twimg.com/images/themes/theme1/bg.png"/>
    <hyperlink ref="AU169" r:id="rId582" display="http://abs.twimg.com/images/themes/theme1/bg.png"/>
    <hyperlink ref="AU170" r:id="rId583" display="http://abs.twimg.com/images/themes/theme1/bg.png"/>
    <hyperlink ref="AU171" r:id="rId584" display="http://abs.twimg.com/images/themes/theme1/bg.png"/>
    <hyperlink ref="AU172" r:id="rId585" display="http://abs.twimg.com/images/themes/theme1/bg.png"/>
    <hyperlink ref="AU173" r:id="rId586" display="http://abs.twimg.com/images/themes/theme1/bg.png"/>
    <hyperlink ref="AU174" r:id="rId587" display="http://abs.twimg.com/images/themes/theme1/bg.png"/>
    <hyperlink ref="AU176" r:id="rId588" display="http://abs.twimg.com/images/themes/theme1/bg.png"/>
    <hyperlink ref="AU177" r:id="rId589" display="http://abs.twimg.com/images/themes/theme10/bg.gif"/>
    <hyperlink ref="AU178" r:id="rId590" display="http://abs.twimg.com/images/themes/theme1/bg.png"/>
    <hyperlink ref="AU180" r:id="rId591" display="http://abs.twimg.com/images/themes/theme1/bg.png"/>
    <hyperlink ref="AU182" r:id="rId592" display="http://abs.twimg.com/images/themes/theme1/bg.png"/>
    <hyperlink ref="AU184" r:id="rId593" display="http://abs.twimg.com/images/themes/theme1/bg.png"/>
    <hyperlink ref="AU185" r:id="rId594" display="http://abs.twimg.com/images/themes/theme1/bg.png"/>
    <hyperlink ref="AU186" r:id="rId595" display="http://abs.twimg.com/images/themes/theme1/bg.png"/>
    <hyperlink ref="AU187" r:id="rId596" display="http://abs.twimg.com/images/themes/theme13/bg.gif"/>
    <hyperlink ref="AU188" r:id="rId597" display="http://abs.twimg.com/images/themes/theme1/bg.png"/>
    <hyperlink ref="AU189" r:id="rId598" display="http://abs.twimg.com/images/themes/theme1/bg.png"/>
    <hyperlink ref="AU190" r:id="rId599" display="http://abs.twimg.com/images/themes/theme1/bg.png"/>
    <hyperlink ref="AU192" r:id="rId600" display="http://abs.twimg.com/images/themes/theme1/bg.png"/>
    <hyperlink ref="AU196" r:id="rId601" display="http://abs.twimg.com/images/themes/theme1/bg.png"/>
    <hyperlink ref="AU197" r:id="rId602" display="http://abs.twimg.com/images/themes/theme1/bg.png"/>
    <hyperlink ref="AU198" r:id="rId603" display="http://abs.twimg.com/images/themes/theme1/bg.png"/>
    <hyperlink ref="AU200" r:id="rId604" display="http://pbs.twimg.com/profile_background_images/453834634137051137/RKe4psnC.jpeg"/>
    <hyperlink ref="AU202" r:id="rId605" display="http://abs.twimg.com/images/themes/theme1/bg.png"/>
    <hyperlink ref="AU204" r:id="rId606" display="http://abs.twimg.com/images/themes/theme1/bg.png"/>
    <hyperlink ref="AU205" r:id="rId607" display="http://abs.twimg.com/images/themes/theme1/bg.png"/>
    <hyperlink ref="AU206" r:id="rId608" display="http://abs.twimg.com/images/themes/theme1/bg.png"/>
    <hyperlink ref="AU207" r:id="rId609" display="http://abs.twimg.com/images/themes/theme1/bg.png"/>
    <hyperlink ref="AU208" r:id="rId610" display="http://abs.twimg.com/images/themes/theme1/bg.png"/>
    <hyperlink ref="AU209" r:id="rId611" display="http://abs.twimg.com/images/themes/theme1/bg.png"/>
    <hyperlink ref="AU210" r:id="rId612" display="http://abs.twimg.com/images/themes/theme1/bg.png"/>
    <hyperlink ref="AU211" r:id="rId613" display="http://abs.twimg.com/images/themes/theme1/bg.png"/>
    <hyperlink ref="AU212" r:id="rId614" display="http://abs.twimg.com/images/themes/theme1/bg.png"/>
    <hyperlink ref="AU214" r:id="rId615" display="http://abs.twimg.com/images/themes/theme14/bg.gif"/>
    <hyperlink ref="AU215" r:id="rId616" display="http://abs.twimg.com/images/themes/theme1/bg.png"/>
    <hyperlink ref="AU216" r:id="rId617" display="http://abs.twimg.com/images/themes/theme1/bg.png"/>
    <hyperlink ref="AU217" r:id="rId618" display="http://abs.twimg.com/images/themes/theme4/bg.gif"/>
    <hyperlink ref="AU218" r:id="rId619" display="http://abs.twimg.com/images/themes/theme1/bg.png"/>
    <hyperlink ref="AU219" r:id="rId620" display="http://abs.twimg.com/images/themes/theme1/bg.png"/>
    <hyperlink ref="AU220" r:id="rId621" display="http://abs.twimg.com/images/themes/theme1/bg.png"/>
    <hyperlink ref="AU221" r:id="rId622" display="http://abs.twimg.com/images/themes/theme1/bg.png"/>
    <hyperlink ref="AU222" r:id="rId623" display="http://abs.twimg.com/images/themes/theme1/bg.png"/>
    <hyperlink ref="AU223" r:id="rId624" display="http://abs.twimg.com/images/themes/theme10/bg.gif"/>
    <hyperlink ref="AU224" r:id="rId625" display="http://pbs.twimg.com/profile_background_images/344918034410131296/de08226bdab61db362ff63332ae2756b.png"/>
    <hyperlink ref="AU225" r:id="rId626" display="http://abs.twimg.com/images/themes/theme1/bg.png"/>
    <hyperlink ref="AU226" r:id="rId627" display="http://abs.twimg.com/images/themes/theme14/bg.gif"/>
    <hyperlink ref="AU227" r:id="rId628" display="http://abs.twimg.com/images/themes/theme1/bg.png"/>
    <hyperlink ref="AU228" r:id="rId629" display="http://abs.twimg.com/images/themes/theme1/bg.png"/>
    <hyperlink ref="AU229" r:id="rId630" display="http://abs.twimg.com/images/themes/theme8/bg.gif"/>
    <hyperlink ref="AU230" r:id="rId631" display="http://abs.twimg.com/images/themes/theme1/bg.png"/>
    <hyperlink ref="AU231" r:id="rId632" display="http://abs.twimg.com/images/themes/theme1/bg.png"/>
    <hyperlink ref="AU232" r:id="rId633" display="http://abs.twimg.com/images/themes/theme1/bg.png"/>
    <hyperlink ref="AU234" r:id="rId634" display="http://abs.twimg.com/images/themes/theme15/bg.png"/>
    <hyperlink ref="AU235" r:id="rId635" display="http://abs.twimg.com/images/themes/theme1/bg.png"/>
    <hyperlink ref="AU236" r:id="rId636" display="http://abs.twimg.com/images/themes/theme1/bg.png"/>
    <hyperlink ref="AU237" r:id="rId637" display="http://abs.twimg.com/images/themes/theme13/bg.gif"/>
    <hyperlink ref="AU238" r:id="rId638" display="http://abs.twimg.com/images/themes/theme1/bg.png"/>
    <hyperlink ref="AU239" r:id="rId639" display="http://abs.twimg.com/images/themes/theme1/bg.png"/>
    <hyperlink ref="AU240" r:id="rId640" display="http://abs.twimg.com/images/themes/theme1/bg.png"/>
    <hyperlink ref="AU241" r:id="rId641" display="http://abs.twimg.com/images/themes/theme9/bg.gif"/>
    <hyperlink ref="AU242" r:id="rId642" display="http://abs.twimg.com/images/themes/theme1/bg.png"/>
    <hyperlink ref="AU243" r:id="rId643" display="http://abs.twimg.com/images/themes/theme1/bg.png"/>
    <hyperlink ref="AU245" r:id="rId644" display="http://abs.twimg.com/images/themes/theme1/bg.png"/>
    <hyperlink ref="AU246" r:id="rId645" display="http://abs.twimg.com/images/themes/theme1/bg.png"/>
    <hyperlink ref="AU247" r:id="rId646" display="http://abs.twimg.com/images/themes/theme1/bg.png"/>
    <hyperlink ref="AU248" r:id="rId647" display="http://abs.twimg.com/images/themes/theme1/bg.png"/>
    <hyperlink ref="AU249" r:id="rId648" display="http://abs.twimg.com/images/themes/theme1/bg.png"/>
    <hyperlink ref="AU250" r:id="rId649" display="http://abs.twimg.com/images/themes/theme1/bg.png"/>
    <hyperlink ref="AU251" r:id="rId650" display="http://abs.twimg.com/images/themes/theme1/bg.png"/>
    <hyperlink ref="AU252" r:id="rId651" display="http://abs.twimg.com/images/themes/theme14/bg.gif"/>
    <hyperlink ref="AU253" r:id="rId652" display="http://abs.twimg.com/images/themes/theme13/bg.gif"/>
    <hyperlink ref="AU255" r:id="rId653" display="http://abs.twimg.com/images/themes/theme14/bg.gif"/>
    <hyperlink ref="AU256" r:id="rId654" display="http://abs.twimg.com/images/themes/theme1/bg.png"/>
    <hyperlink ref="AU258" r:id="rId655" display="http://abs.twimg.com/images/themes/theme6/bg.gif"/>
    <hyperlink ref="AU259" r:id="rId656" display="http://abs.twimg.com/images/themes/theme1/bg.png"/>
    <hyperlink ref="AU260" r:id="rId657" display="http://abs.twimg.com/images/themes/theme1/bg.png"/>
    <hyperlink ref="AU261" r:id="rId658" display="http://abs.twimg.com/images/themes/theme1/bg.png"/>
    <hyperlink ref="AU262" r:id="rId659" display="http://abs.twimg.com/images/themes/theme15/bg.png"/>
    <hyperlink ref="AU263" r:id="rId660" display="http://abs.twimg.com/images/themes/theme1/bg.png"/>
    <hyperlink ref="AU264" r:id="rId661" display="http://abs.twimg.com/images/themes/theme1/bg.png"/>
    <hyperlink ref="AU266" r:id="rId662" display="http://abs.twimg.com/images/themes/theme17/bg.gif"/>
    <hyperlink ref="AU267" r:id="rId663" display="http://abs.twimg.com/images/themes/theme1/bg.png"/>
    <hyperlink ref="AU268" r:id="rId664" display="http://abs.twimg.com/images/themes/theme1/bg.png"/>
    <hyperlink ref="AU269" r:id="rId665" display="http://abs.twimg.com/images/themes/theme1/bg.png"/>
    <hyperlink ref="AU270" r:id="rId666" display="http://abs.twimg.com/images/themes/theme1/bg.png"/>
    <hyperlink ref="AU271" r:id="rId667" display="http://abs.twimg.com/images/themes/theme1/bg.png"/>
    <hyperlink ref="AU273" r:id="rId668" display="http://abs.twimg.com/images/themes/theme14/bg.gif"/>
    <hyperlink ref="AU275" r:id="rId669" display="http://abs.twimg.com/images/themes/theme1/bg.png"/>
    <hyperlink ref="AU276" r:id="rId670" display="http://abs.twimg.com/images/themes/theme13/bg.gif"/>
    <hyperlink ref="AU278" r:id="rId671" display="http://abs.twimg.com/images/themes/theme15/bg.png"/>
    <hyperlink ref="AU279" r:id="rId672" display="http://abs.twimg.com/images/themes/theme1/bg.png"/>
    <hyperlink ref="AU280" r:id="rId673" display="http://abs.twimg.com/images/themes/theme1/bg.png"/>
    <hyperlink ref="AU281" r:id="rId674" display="http://abs.twimg.com/images/themes/theme1/bg.png"/>
    <hyperlink ref="AU282" r:id="rId675" display="http://abs.twimg.com/images/themes/theme11/bg.gif"/>
    <hyperlink ref="AU283" r:id="rId676" display="http://abs.twimg.com/images/themes/theme1/bg.png"/>
    <hyperlink ref="AU284" r:id="rId677" display="http://abs.twimg.com/images/themes/theme1/bg.png"/>
    <hyperlink ref="AU285" r:id="rId678" display="http://abs.twimg.com/images/themes/theme1/bg.png"/>
    <hyperlink ref="F3" r:id="rId679" display="http://pbs.twimg.com/profile_images/1121091609691602947/2f3i5Phs_normal.png"/>
    <hyperlink ref="F4" r:id="rId680" display="http://pbs.twimg.com/profile_images/1134416080645083138/U3Kox7Ld_normal.png"/>
    <hyperlink ref="F5" r:id="rId681" display="http://pbs.twimg.com/profile_images/762454744094822401/NWoCkYPy_normal.jpg"/>
    <hyperlink ref="F6" r:id="rId682" display="http://pbs.twimg.com/profile_images/838065458817478656/E0yR2-kc_normal.jpg"/>
    <hyperlink ref="F7" r:id="rId683" display="http://pbs.twimg.com/profile_images/1149354698610266112/SOgX-r82_normal.png"/>
    <hyperlink ref="F8" r:id="rId684" display="http://pbs.twimg.com/profile_images/801000062981734400/X9qTeSev_normal.jpg"/>
    <hyperlink ref="F9" r:id="rId685" display="http://pbs.twimg.com/profile_images/1108025351429652481/TVNIvC1m_normal.jpg"/>
    <hyperlink ref="F10" r:id="rId686" display="http://pbs.twimg.com/profile_images/1142806995214512128/9pRLU15K_normal.jpg"/>
    <hyperlink ref="F11" r:id="rId687" display="http://pbs.twimg.com/profile_images/769763389161762816/4QqLZ_4S_normal.jpg"/>
    <hyperlink ref="F12" r:id="rId688" display="http://pbs.twimg.com/profile_images/938555081015693312/MkIB1Tyd_normal.jpg"/>
    <hyperlink ref="F13" r:id="rId689" display="http://pbs.twimg.com/profile_images/1101436785291350016/AZJPTedo_normal.png"/>
    <hyperlink ref="F14" r:id="rId690" display="http://pbs.twimg.com/profile_images/1059125059967688704/MyvuTYva_normal.jpg"/>
    <hyperlink ref="F15" r:id="rId691" display="http://pbs.twimg.com/profile_images/1036663175683297280/DudnnzPw_normal.jpg"/>
    <hyperlink ref="F16" r:id="rId692" display="http://pbs.twimg.com/profile_images/1036666276255416320/AKQ3bO7S_normal.jpg"/>
    <hyperlink ref="F17" r:id="rId693" display="http://pbs.twimg.com/profile_images/941763655271665667/M0ENFXBK_normal.jpg"/>
    <hyperlink ref="F18" r:id="rId694" display="http://pbs.twimg.com/profile_images/960911059040243712/J0SInju7_normal.jpg"/>
    <hyperlink ref="F19" r:id="rId695" display="http://pbs.twimg.com/profile_images/953242880319152129/eWCE-H5i_normal.jpg"/>
    <hyperlink ref="F20" r:id="rId696" display="http://pbs.twimg.com/profile_images/894939135798063104/fZ2b3XXY_normal.jpg"/>
    <hyperlink ref="F21" r:id="rId697" display="http://pbs.twimg.com/profile_images/616731175332151296/04LgOcoW_normal.png"/>
    <hyperlink ref="F22" r:id="rId698" display="http://pbs.twimg.com/profile_images/421042345144881153/_ePhWwmB_normal.jpeg"/>
    <hyperlink ref="F23" r:id="rId699" display="http://pbs.twimg.com/profile_images/473872577102753792/zYHbP-D8_normal.png"/>
    <hyperlink ref="F24" r:id="rId700" display="http://pbs.twimg.com/profile_images/848004580491366401/pBNfRIyD_normal.jpg"/>
    <hyperlink ref="F25" r:id="rId701" display="http://pbs.twimg.com/profile_images/3054590274/5215645bf316e23a1b9dc529fc6882e4_normal.jpeg"/>
    <hyperlink ref="F26" r:id="rId702" display="http://pbs.twimg.com/profile_images/1156848205155524608/-V1vVzB3_normal.jpg"/>
    <hyperlink ref="F27" r:id="rId703" display="http://pbs.twimg.com/profile_images/550539498590068736/ImuKJPsS_normal.jpeg"/>
    <hyperlink ref="F28" r:id="rId704" display="http://pbs.twimg.com/profile_images/697110852080693248/l04VTewd_normal.jpg"/>
    <hyperlink ref="F29" r:id="rId705" display="http://pbs.twimg.com/profile_images/488587918928125953/quzllFk2_normal.jpeg"/>
    <hyperlink ref="F30" r:id="rId706" display="http://pbs.twimg.com/profile_images/896056294246952972/BEWpvdiE_normal.jpg"/>
    <hyperlink ref="F31" r:id="rId707" display="http://pbs.twimg.com/profile_images/707531207995760640/3uZiAiHB_normal.jpg"/>
    <hyperlink ref="F32" r:id="rId708" display="http://pbs.twimg.com/profile_images/1134789340779962368/qntYMNiw_normal.jpg"/>
    <hyperlink ref="F33" r:id="rId709" display="http://abs.twimg.com/sticky/default_profile_images/default_profile_1_normal.png"/>
    <hyperlink ref="F34" r:id="rId710" display="http://pbs.twimg.com/profile_images/1000079425638227970/YBTExDK__normal.jpg"/>
    <hyperlink ref="F35" r:id="rId711" display="http://pbs.twimg.com/profile_images/827584459675410435/gE5qF2LB_normal.jpg"/>
    <hyperlink ref="F36" r:id="rId712" display="http://pbs.twimg.com/profile_images/961704619729674240/k0MG4g7w_normal.jpg"/>
    <hyperlink ref="F37" r:id="rId713" display="http://pbs.twimg.com/profile_images/700468052341575680/TGdi1GLd_normal.jpg"/>
    <hyperlink ref="F38" r:id="rId714" display="http://pbs.twimg.com/profile_images/437962678837862401/PlnymL6l_normal.jpeg"/>
    <hyperlink ref="F39" r:id="rId715" display="http://pbs.twimg.com/profile_images/647806494361133056/qGeKSbKp_normal.jpg"/>
    <hyperlink ref="F40" r:id="rId716" display="http://pbs.twimg.com/profile_images/616313692695724032/isdZKHIq_normal.jpg"/>
    <hyperlink ref="F41" r:id="rId717" display="http://pbs.twimg.com/profile_images/1145703101585854470/dSItZ0KJ_normal.png"/>
    <hyperlink ref="F42" r:id="rId718" display="http://pbs.twimg.com/profile_images/474901434689781761/ShrsMJhq_normal.jpeg"/>
    <hyperlink ref="F43" r:id="rId719" display="http://pbs.twimg.com/profile_images/450462164902359040/O1uBndkm_normal.jpeg"/>
    <hyperlink ref="F44" r:id="rId720" display="http://pbs.twimg.com/profile_images/1003286674078457859/imC5pANg_normal.jpg"/>
    <hyperlink ref="F45" r:id="rId721" display="http://pbs.twimg.com/profile_images/927915838568624128/_JxjXf2Y_normal.jpg"/>
    <hyperlink ref="F46" r:id="rId722" display="http://pbs.twimg.com/profile_images/484756288841060352/1ewtdcQT_normal.jpeg"/>
    <hyperlink ref="F47" r:id="rId723" display="http://pbs.twimg.com/profile_images/481848346135379968/lqSd_4pd_normal.jpeg"/>
    <hyperlink ref="F48" r:id="rId724" display="http://pbs.twimg.com/profile_images/719688849606230016/LmnIPxI5_normal.jpg"/>
    <hyperlink ref="F49" r:id="rId725" display="http://pbs.twimg.com/profile_images/1158453048215330818/LcyU0PUZ_normal.jpg"/>
    <hyperlink ref="F50" r:id="rId726" display="http://pbs.twimg.com/profile_images/992582650895388672/XupEMmtq_normal.jpg"/>
    <hyperlink ref="F51" r:id="rId727" display="http://pbs.twimg.com/profile_images/378800000317464153/aca922cbd6727760edeff93a4f6f223d_normal.jpeg"/>
    <hyperlink ref="F52" r:id="rId728" display="http://pbs.twimg.com/profile_images/1086326560901103617/XoIK2dsr_normal.jpg"/>
    <hyperlink ref="F53" r:id="rId729" display="http://pbs.twimg.com/profile_images/1017134946295656448/t3nNTTGs_normal.jpg"/>
    <hyperlink ref="F54" r:id="rId730" display="http://pbs.twimg.com/profile_images/1117105155780911104/wHKxyVPI_normal.jpg"/>
    <hyperlink ref="F55" r:id="rId731" display="http://pbs.twimg.com/profile_images/1144733620889948161/ClpSLhG5_normal.png"/>
    <hyperlink ref="F56" r:id="rId732" display="http://pbs.twimg.com/profile_images/998849399982735360/J0vq8jJ5_normal.jpg"/>
    <hyperlink ref="F57" r:id="rId733" display="http://pbs.twimg.com/profile_images/746110783986216961/bExSYVTg_normal.jpg"/>
    <hyperlink ref="F58" r:id="rId734" display="http://pbs.twimg.com/profile_images/1087343099888717824/HmjT9JJx_normal.jpg"/>
    <hyperlink ref="F59" r:id="rId735" display="http://pbs.twimg.com/profile_images/1040726007316185088/h9OySHTT_normal.jpg"/>
    <hyperlink ref="F60" r:id="rId736" display="http://pbs.twimg.com/profile_images/2696014099/061f29d67362ad158aba8bd38ab6f97b_normal.jpeg"/>
    <hyperlink ref="F61" r:id="rId737" display="http://pbs.twimg.com/profile_images/903551523833225216/lC3lvmbA_normal.jpg"/>
    <hyperlink ref="F62" r:id="rId738" display="http://pbs.twimg.com/profile_images/1130490434415943680/wHm2A62G_normal.jpg"/>
    <hyperlink ref="F63" r:id="rId739" display="http://pbs.twimg.com/profile_images/1126149918018678784/VlyZK3gK_normal.png"/>
    <hyperlink ref="F64" r:id="rId740" display="http://pbs.twimg.com/profile_images/742725383418728449/qhShxX6Q_normal.jpg"/>
    <hyperlink ref="F65" r:id="rId741" display="http://pbs.twimg.com/profile_images/1066427650611265536/2rb68DGI_normal.jpg"/>
    <hyperlink ref="F66" r:id="rId742" display="http://pbs.twimg.com/profile_images/915914219958276096/zEAOnUOJ_normal.jpg"/>
    <hyperlink ref="F67" r:id="rId743" display="http://pbs.twimg.com/profile_images/1062334962626674688/h58jRq-2_normal.jpg"/>
    <hyperlink ref="F68" r:id="rId744" display="http://pbs.twimg.com/profile_images/1098329271347613702/9BACuy_p_normal.jpg"/>
    <hyperlink ref="F69" r:id="rId745" display="http://pbs.twimg.com/profile_images/378800000780676446/f237307ef56d594aa0e943fe03216391_normal.jpeg"/>
    <hyperlink ref="F70" r:id="rId746" display="http://pbs.twimg.com/profile_images/1065275087119687691/cRODZjDL_normal.jpg"/>
    <hyperlink ref="F71" r:id="rId747" display="http://pbs.twimg.com/profile_images/972075883770019840/GUPZ2Z8k_normal.jpg"/>
    <hyperlink ref="F72" r:id="rId748" display="http://pbs.twimg.com/profile_images/1080485304409223168/auU2FPxe_normal.jpg"/>
    <hyperlink ref="F73" r:id="rId749" display="http://pbs.twimg.com/profile_images/1035643441500364800/KO40Wps6_normal.jpg"/>
    <hyperlink ref="F74" r:id="rId750" display="http://pbs.twimg.com/profile_images/648791451372011520/_wVUYtwL_normal.png"/>
    <hyperlink ref="F75" r:id="rId751" display="http://pbs.twimg.com/profile_images/1110353523345145856/BWgyjb_b_normal.jpg"/>
    <hyperlink ref="F76" r:id="rId752" display="http://pbs.twimg.com/profile_images/848637347273080832/yuP-sazu_normal.jpg"/>
    <hyperlink ref="F77" r:id="rId753" display="http://pbs.twimg.com/profile_images/987024801750380544/tBzvT_tj_normal.jpg"/>
    <hyperlink ref="F78" r:id="rId754" display="http://pbs.twimg.com/profile_images/1008817413855629314/cNSf_aK0_normal.jpg"/>
    <hyperlink ref="F79" r:id="rId755" display="http://pbs.twimg.com/profile_images/900608823899021316/gTi-uQyJ_normal.jpg"/>
    <hyperlink ref="F80" r:id="rId756" display="http://pbs.twimg.com/profile_images/618861657083658241/3IKF_a-6_normal.png"/>
    <hyperlink ref="F81" r:id="rId757" display="http://pbs.twimg.com/profile_images/1150276175245324288/XOG6oHCK_normal.jpg"/>
    <hyperlink ref="F82" r:id="rId758" display="http://pbs.twimg.com/profile_images/575735462779822083/z41QAqc__normal.jpeg"/>
    <hyperlink ref="F83" r:id="rId759" display="http://pbs.twimg.com/profile_images/1155503106320490497/4LjcmyFe_normal.jpg"/>
    <hyperlink ref="F84" r:id="rId760" display="http://pbs.twimg.com/profile_images/1050684898976120832/jeMWXGTF_normal.jpg"/>
    <hyperlink ref="F85" r:id="rId761" display="http://pbs.twimg.com/profile_images/1105917780635865088/5hO_e8ke_normal.jpg"/>
    <hyperlink ref="F86" r:id="rId762" display="http://pbs.twimg.com/profile_images/799271730116173824/Deqcs150_normal.jpg"/>
    <hyperlink ref="F87" r:id="rId763" display="http://pbs.twimg.com/profile_images/1149665511111704577/dGGh5mQ5_normal.jpg"/>
    <hyperlink ref="F88" r:id="rId764" display="http://pbs.twimg.com/profile_images/666203250002120704/wYFqiQOh_normal.jpg"/>
    <hyperlink ref="F89" r:id="rId765" display="http://pbs.twimg.com/profile_images/1082217758895624192/QZQ_M-VB_normal.jpg"/>
    <hyperlink ref="F90" r:id="rId766" display="http://pbs.twimg.com/profile_images/882244135255764993/imaO0-Wi_normal.jpg"/>
    <hyperlink ref="F91" r:id="rId767" display="http://pbs.twimg.com/profile_images/550682286413594625/lC6sfoXR_normal.jpeg"/>
    <hyperlink ref="F92" r:id="rId768" display="http://pbs.twimg.com/profile_images/986202760881336320/2MRBBaFE_normal.jpg"/>
    <hyperlink ref="F93" r:id="rId769" display="http://pbs.twimg.com/profile_images/838766542468829184/BUSPSPJV_normal.jpg"/>
    <hyperlink ref="F94" r:id="rId770" display="http://pbs.twimg.com/profile_images/1125032533668843520/enVZwmuI_normal.jpg"/>
    <hyperlink ref="F95" r:id="rId771" display="http://pbs.twimg.com/profile_images/968158900490067968/71a4pOal_normal.jpg"/>
    <hyperlink ref="F96" r:id="rId772" display="http://pbs.twimg.com/profile_images/945993432538984449/g7VtvMJt_normal.jpg"/>
    <hyperlink ref="F97" r:id="rId773" display="http://pbs.twimg.com/profile_images/839104651219861504/ZJGfP22d_normal.jpg"/>
    <hyperlink ref="F98" r:id="rId774" display="http://pbs.twimg.com/profile_images/765588948265689088/A8qO0vTg_normal.jpg"/>
    <hyperlink ref="F99" r:id="rId775" display="http://pbs.twimg.com/profile_images/989186521310879744/7HJYzsPt_normal.jpg"/>
    <hyperlink ref="F100" r:id="rId776" display="http://pbs.twimg.com/profile_images/1009800500659834880/Yp2W8sl0_normal.jpg"/>
    <hyperlink ref="F101" r:id="rId777" display="http://pbs.twimg.com/profile_images/378800000730480642/08de7548336fae63f82e4a5b0116e0f0_normal.jpeg"/>
    <hyperlink ref="F102" r:id="rId778" display="http://pbs.twimg.com/profile_images/1101263083136339968/Q2vVZblf_normal.jpg"/>
    <hyperlink ref="F103" r:id="rId779" display="http://pbs.twimg.com/profile_images/746486676558651392/fXI24M_9_normal.jpg"/>
    <hyperlink ref="F104" r:id="rId780" display="http://pbs.twimg.com/profile_images/864776511437647872/5HY790ol_normal.jpg"/>
    <hyperlink ref="F105" r:id="rId781" display="http://pbs.twimg.com/profile_images/989152799018668032/Su83f-F6_normal.jpg"/>
    <hyperlink ref="F106" r:id="rId782" display="http://pbs.twimg.com/profile_images/996346887048499200/3YkUS1WQ_normal.jpg"/>
    <hyperlink ref="F107" r:id="rId783" display="http://pbs.twimg.com/profile_images/850007617804095488/wy4mWmQ__normal.jpg"/>
    <hyperlink ref="F108" r:id="rId784" display="http://pbs.twimg.com/profile_images/931533561978597376/6Llr7OUn_normal.jpg"/>
    <hyperlink ref="F109" r:id="rId785" display="http://pbs.twimg.com/profile_images/780423629473546241/9BjyjaKZ_normal.jpg"/>
    <hyperlink ref="F110" r:id="rId786" display="http://pbs.twimg.com/profile_images/1159082084553510914/zfy1eQmY_normal.jpg"/>
    <hyperlink ref="F111" r:id="rId787" display="http://pbs.twimg.com/profile_images/1036905617867165696/C9JieEXU_normal.jpg"/>
    <hyperlink ref="F112" r:id="rId788" display="http://pbs.twimg.com/profile_images/1080380520968716289/E-1zvoMK_normal.jpg"/>
    <hyperlink ref="F113" r:id="rId789" display="http://pbs.twimg.com/profile_images/994566921587712000/sjtMgTIi_normal.jpg"/>
    <hyperlink ref="F114" r:id="rId790" display="http://pbs.twimg.com/profile_images/1144621794172788738/4_MuoH5n_normal.png"/>
    <hyperlink ref="F115" r:id="rId791" display="http://pbs.twimg.com/profile_images/486303105240141824/iq21HpXh_normal.jpeg"/>
    <hyperlink ref="F116" r:id="rId792" display="http://pbs.twimg.com/profile_images/378800000016090435/00cb8fdcf51fcd12523f35255b811701_normal.jpeg"/>
    <hyperlink ref="F117" r:id="rId793" display="http://pbs.twimg.com/profile_images/897115029845057536/GEx0DUVx_normal.jpg"/>
    <hyperlink ref="F118" r:id="rId794" display="http://pbs.twimg.com/profile_images/541925195074633728/xPyQBNRU_normal.png"/>
    <hyperlink ref="F119" r:id="rId795" display="http://pbs.twimg.com/profile_images/1102508403031764993/rmwy8sPb_normal.jpg"/>
    <hyperlink ref="F120" r:id="rId796" display="http://pbs.twimg.com/profile_images/1061904398178246656/CefBZu_g_normal.jpg"/>
    <hyperlink ref="F121" r:id="rId797" display="http://pbs.twimg.com/profile_images/1147964416304001024/Du8bXwP__normal.png"/>
    <hyperlink ref="F122" r:id="rId798" display="http://pbs.twimg.com/profile_images/1102167968283328512/kADsSB91_normal.jpg"/>
    <hyperlink ref="F123" r:id="rId799" display="http://pbs.twimg.com/profile_images/852506377922674688/CHp65jtE_normal.jpg"/>
    <hyperlink ref="F124" r:id="rId800" display="http://pbs.twimg.com/profile_images/1139096637714735105/jaRvLh5S_normal.jpg"/>
    <hyperlink ref="F125" r:id="rId801" display="http://pbs.twimg.com/profile_images/1002279562108076035/Ez1pYzTA_normal.jpg"/>
    <hyperlink ref="F126" r:id="rId802" display="http://pbs.twimg.com/profile_images/1051782880043646976/Dhpa6epq_normal.jpg"/>
    <hyperlink ref="F127" r:id="rId803" display="http://pbs.twimg.com/profile_images/991016257502760960/WnAID2ls_normal.jpg"/>
    <hyperlink ref="F128" r:id="rId804" display="http://pbs.twimg.com/profile_images/907570169123409923/ZN6NF83T_normal.jpg"/>
    <hyperlink ref="F129" r:id="rId805" display="http://pbs.twimg.com/profile_images/498884959969763328/5OWIr_NQ_normal.jpeg"/>
    <hyperlink ref="F130" r:id="rId806" display="http://pbs.twimg.com/profile_images/958063733514883072/kGwOIkky_normal.jpg"/>
    <hyperlink ref="F131" r:id="rId807" display="http://pbs.twimg.com/profile_images/1107987698328002561/eIpp9_IE_normal.png"/>
    <hyperlink ref="F132" r:id="rId808" display="http://pbs.twimg.com/profile_images/894244711380246529/wiPqZEVI_normal.jpg"/>
    <hyperlink ref="F133" r:id="rId809" display="http://pbs.twimg.com/profile_images/1207848670/Logo_normal.JPG"/>
    <hyperlink ref="F134" r:id="rId810" display="http://pbs.twimg.com/profile_images/1133326639067275266/6Qx0P3Oo_normal.jpg"/>
    <hyperlink ref="F135" r:id="rId811" display="http://pbs.twimg.com/profile_images/1082222180212109313/2xzatsgu_normal.jpg"/>
    <hyperlink ref="F136" r:id="rId812" display="http://pbs.twimg.com/profile_images/1092703728346501120/7iyWdQu0_normal.jpg"/>
    <hyperlink ref="F137" r:id="rId813" display="http://pbs.twimg.com/profile_images/1128153065692061696/LBpL2e1L_normal.jpg"/>
    <hyperlink ref="F138" r:id="rId814" display="http://pbs.twimg.com/profile_images/1161251273972363264/YkN0iccU_normal.jpg"/>
    <hyperlink ref="F139" r:id="rId815" display="http://pbs.twimg.com/profile_images/372216815/Conwy_Valley_060809_crop_normal.jpg"/>
    <hyperlink ref="F140" r:id="rId816" display="http://pbs.twimg.com/profile_images/1020952512843665408/OHDPM3zA_normal.jpg"/>
    <hyperlink ref="F141" r:id="rId817" display="http://pbs.twimg.com/profile_images/698345662329577473/ej5BMKzI_normal.jpg"/>
    <hyperlink ref="F142" r:id="rId818" display="http://pbs.twimg.com/profile_images/378800000047386640/6e8e019d065547f25b6331dbb353f8a3_normal.jpeg"/>
    <hyperlink ref="F143" r:id="rId819" display="http://pbs.twimg.com/profile_images/1051976607647375363/Bk46GEjK_normal.jpg"/>
    <hyperlink ref="F144" r:id="rId820" display="http://pbs.twimg.com/profile_images/717597083000156160/6jKsGYfy_normal.jpg"/>
    <hyperlink ref="F145" r:id="rId821" display="http://pbs.twimg.com/profile_images/59794159/franzKafka_normal.jpg"/>
    <hyperlink ref="F146" r:id="rId822" display="http://pbs.twimg.com/profile_images/785505525395927040/oCD2dFpK_normal.jpg"/>
    <hyperlink ref="F147" r:id="rId823" display="http://pbs.twimg.com/profile_images/1138819582951591937/9CTtXdux_normal.png"/>
    <hyperlink ref="F148" r:id="rId824" display="http://pbs.twimg.com/profile_images/1147193942485721090/kSSfV9Mp_normal.png"/>
    <hyperlink ref="F149" r:id="rId825" display="http://pbs.twimg.com/profile_images/975123423801298944/IoZBc3T6_normal.jpg"/>
    <hyperlink ref="F150" r:id="rId826" display="http://pbs.twimg.com/profile_images/378800000709183776/6273b31aa1836ac86426478aaa82a597_normal.jpeg"/>
    <hyperlink ref="F151" r:id="rId827" display="http://pbs.twimg.com/profile_images/1129060882678312961/jNBAnDqG_normal.png"/>
    <hyperlink ref="F152" r:id="rId828" display="http://pbs.twimg.com/profile_images/797283628476669952/B1gH6xXm_normal.jpg"/>
    <hyperlink ref="F153" r:id="rId829" display="http://pbs.twimg.com/profile_images/808444491170508801/q_-AuLP9_normal.jpg"/>
    <hyperlink ref="F154" r:id="rId830" display="http://pbs.twimg.com/profile_images/922202723096973313/Q_GKo8Fc_normal.jpg"/>
    <hyperlink ref="F155" r:id="rId831" display="http://pbs.twimg.com/profile_images/906266084541595648/vTlT2tLC_normal.jpg"/>
    <hyperlink ref="F156" r:id="rId832" display="http://pbs.twimg.com/profile_images/1158954151352492032/mE7VOB46_normal.jpg"/>
    <hyperlink ref="F157" r:id="rId833" display="http://pbs.twimg.com/profile_images/2998759076/81e8f8eb1d04955a01e988e554baca08_normal.jpeg"/>
    <hyperlink ref="F158" r:id="rId834" display="http://pbs.twimg.com/profile_images/865901096392425472/F6N3KVx2_normal.jpg"/>
    <hyperlink ref="F159" r:id="rId835" display="http://pbs.twimg.com/profile_images/785207304253763586/P99xvrgG_normal.jpg"/>
    <hyperlink ref="F160" r:id="rId836" display="http://pbs.twimg.com/profile_images/3386452415/14f492f309703b0ae4047c39c3a7b8ed_normal.jpeg"/>
    <hyperlink ref="F161" r:id="rId837" display="http://pbs.twimg.com/profile_images/1018542843504103424/ap3rJlxV_normal.jpg"/>
    <hyperlink ref="F162" r:id="rId838" display="http://pbs.twimg.com/profile_images/1063435487451467777/zicDG6bf_normal.jpg"/>
    <hyperlink ref="F163" r:id="rId839" display="http://pbs.twimg.com/profile_images/733658106043981825/uJCejYd__normal.jpg"/>
    <hyperlink ref="F164" r:id="rId840" display="http://pbs.twimg.com/profile_images/865141192194891777/jreOf59z_normal.jpg"/>
    <hyperlink ref="F165" r:id="rId841" display="http://pbs.twimg.com/profile_images/1112975350185803777/iMd4uyfW_normal.png"/>
    <hyperlink ref="F166" r:id="rId842" display="http://pbs.twimg.com/profile_images/1052907708012253185/qHPgHEVM_normal.jpg"/>
    <hyperlink ref="F167" r:id="rId843" display="http://pbs.twimg.com/profile_images/3020534095/0e9f10e3b56652032a533a0a9a0bd5e1_normal.png"/>
    <hyperlink ref="F168" r:id="rId844" display="http://pbs.twimg.com/profile_images/1115366041645772800/d-6hoM0k_normal.png"/>
    <hyperlink ref="F169" r:id="rId845" display="http://pbs.twimg.com/profile_images/978182066318774278/w9YfusGY_normal.jpg"/>
    <hyperlink ref="F170" r:id="rId846" display="http://pbs.twimg.com/profile_images/887738529668673536/LQyAlyUh_normal.jpg"/>
    <hyperlink ref="F171" r:id="rId847" display="http://pbs.twimg.com/profile_images/650279558088802304/Foi8eSvx_normal.jpg"/>
    <hyperlink ref="F172" r:id="rId848" display="http://pbs.twimg.com/profile_images/801503379788861440/M1mPEQhx_normal.jpg"/>
    <hyperlink ref="F173" r:id="rId849" display="http://pbs.twimg.com/profile_images/1087131598711967744/evnpvvV2_normal.jpg"/>
    <hyperlink ref="F174" r:id="rId850" display="http://pbs.twimg.com/profile_images/1048015993123926017/rAvh_JZ-_normal.jpg"/>
    <hyperlink ref="F175" r:id="rId851" display="http://pbs.twimg.com/profile_images/895078185494118400/4c1OwjAe_normal.jpg"/>
    <hyperlink ref="F176" r:id="rId852" display="http://abs.twimg.com/sticky/default_profile_images/default_profile_5_normal.png"/>
    <hyperlink ref="F177" r:id="rId853" display="http://pbs.twimg.com/profile_images/765198503203274753/UfDOhrbX_normal.jpg"/>
    <hyperlink ref="F178" r:id="rId854" display="http://pbs.twimg.com/profile_images/953722384674037760/L5nswgkP_normal.jpg"/>
    <hyperlink ref="F179" r:id="rId855" display="http://pbs.twimg.com/profile_images/796604927787335680/TLj3BCwz_normal.jpg"/>
    <hyperlink ref="F180" r:id="rId856" display="http://pbs.twimg.com/profile_images/644404106505777154/UdAyero2_normal.jpg"/>
    <hyperlink ref="F181" r:id="rId857" display="http://pbs.twimg.com/profile_images/1119501200242749441/Q9PRBx5m_normal.png"/>
    <hyperlink ref="F182" r:id="rId858" display="http://pbs.twimg.com/profile_images/1016202813934718977/T-ZaaPg9_normal.jpg"/>
    <hyperlink ref="F183" r:id="rId859" display="http://pbs.twimg.com/profile_images/1135736830169681920/jeMcQbwP_normal.jpg"/>
    <hyperlink ref="F184" r:id="rId860" display="http://pbs.twimg.com/profile_images/1083103098040709120/pxrisETN_normal.jpg"/>
    <hyperlink ref="F185" r:id="rId861" display="http://pbs.twimg.com/profile_images/959074822537007104/dOoGjeh1_normal.jpg"/>
    <hyperlink ref="F186" r:id="rId862" display="http://pbs.twimg.com/profile_images/598929055371649025/OOiY4seE_normal.png"/>
    <hyperlink ref="F187" r:id="rId863" display="http://pbs.twimg.com/profile_images/3346678364/df597d5eab11cb408e24b7a2a2a5961d_normal.png"/>
    <hyperlink ref="F188" r:id="rId864" display="http://pbs.twimg.com/profile_images/1112290598562816000/LUwfYINX_normal.jpg"/>
    <hyperlink ref="F189" r:id="rId865" display="http://pbs.twimg.com/profile_images/937575595646554113/LG7g5gUz_normal.jpg"/>
    <hyperlink ref="F190" r:id="rId866" display="http://pbs.twimg.com/profile_images/1384800514/10_normal.jpg"/>
    <hyperlink ref="F191" r:id="rId867" display="http://pbs.twimg.com/profile_images/713880360191438852/wpPmwJ8u_normal.jpg"/>
    <hyperlink ref="F192" r:id="rId868" display="http://pbs.twimg.com/profile_images/720777084172275712/5OGlMVUq_normal.jpg"/>
    <hyperlink ref="F193" r:id="rId869" display="http://pbs.twimg.com/profile_images/1133373889772511232/BUGEydvS_normal.jpg"/>
    <hyperlink ref="F194" r:id="rId870" display="http://pbs.twimg.com/profile_images/855406075834707969/XwCqwpyt_normal.jpg"/>
    <hyperlink ref="F195" r:id="rId871" display="http://pbs.twimg.com/profile_images/1080814266784067584/9-CRBheE_normal.jpg"/>
    <hyperlink ref="F196" r:id="rId872" display="http://pbs.twimg.com/profile_images/2182246600/Swinburn_Boyd3_normal.jpg"/>
    <hyperlink ref="F197" r:id="rId873" display="http://abs.twimg.com/sticky/default_profile_images/default_profile_normal.png"/>
    <hyperlink ref="F198" r:id="rId874" display="http://pbs.twimg.com/profile_images/1068262317475987457/O-hobWNx_normal.jpg"/>
    <hyperlink ref="F199" r:id="rId875" display="http://pbs.twimg.com/profile_images/1156697980424138753/5xgSWsuR_normal.jpg"/>
    <hyperlink ref="F200" r:id="rId876" display="http://pbs.twimg.com/profile_images/2441323609/deq095jwu7tih8dvh0cv_normal.jpeg"/>
    <hyperlink ref="F201" r:id="rId877" display="http://pbs.twimg.com/profile_images/1115156837677117441/g8L_I4OR_normal.jpg"/>
    <hyperlink ref="F202" r:id="rId878" display="http://pbs.twimg.com/profile_images/1117844773312827392/7LfRYz9__normal.png"/>
    <hyperlink ref="F203" r:id="rId879" display="http://pbs.twimg.com/profile_images/678544786337460225/1nS8KxK2_normal.jpg"/>
    <hyperlink ref="F204" r:id="rId880" display="http://pbs.twimg.com/profile_images/773727979784372224/uYPHd8yZ_normal.jpg"/>
    <hyperlink ref="F205" r:id="rId881" display="http://abs.twimg.com/sticky/default_profile_images/default_profile_normal.png"/>
    <hyperlink ref="F206" r:id="rId882" display="http://pbs.twimg.com/profile_images/741848776508248064/QiNRlKg0_normal.jpg"/>
    <hyperlink ref="F207" r:id="rId883" display="http://pbs.twimg.com/profile_images/849136109871411200/5G7fQQJp_normal.jpg"/>
    <hyperlink ref="F208" r:id="rId884" display="http://pbs.twimg.com/profile_images/431092066035048448/-WflOWIU_normal.jpeg"/>
    <hyperlink ref="F209" r:id="rId885" display="http://pbs.twimg.com/profile_images/1015106041619603457/iHjv1cdQ_normal.jpg"/>
    <hyperlink ref="F210" r:id="rId886" display="http://pbs.twimg.com/profile_images/3716750064/a6e30e7fa8a943b29648dbb4c046eb74_normal.jpeg"/>
    <hyperlink ref="F211" r:id="rId887" display="http://pbs.twimg.com/profile_images/727239253529350144/Syga1r2Z_normal.jpg"/>
    <hyperlink ref="F212" r:id="rId888" display="http://pbs.twimg.com/profile_images/804107816646512640/7mOLwBRk_normal.jpg"/>
    <hyperlink ref="F213" r:id="rId889" display="http://pbs.twimg.com/profile_images/998455730821722113/SaWxYhZk_normal.jpg"/>
    <hyperlink ref="F214" r:id="rId890" display="http://pbs.twimg.com/profile_images/974001091141566464/1oc131y8_normal.jpg"/>
    <hyperlink ref="F215" r:id="rId891" display="http://pbs.twimg.com/profile_images/1084366403019300864/7Ud-ppjs_normal.jpg"/>
    <hyperlink ref="F216" r:id="rId892" display="http://pbs.twimg.com/profile_images/1161543864303403010/rFvfBRm8_normal.jpg"/>
    <hyperlink ref="F217" r:id="rId893" display="http://pbs.twimg.com/profile_images/735101583256637440/Vs6eOwBe_normal.jpg"/>
    <hyperlink ref="F218" r:id="rId894" display="http://pbs.twimg.com/profile_images/986017885842620416/CYUWqMqs_normal.jpg"/>
    <hyperlink ref="F219" r:id="rId895" display="http://pbs.twimg.com/profile_images/1153757498354151424/fErdTQzp_normal.jpg"/>
    <hyperlink ref="F220" r:id="rId896" display="http://pbs.twimg.com/profile_images/560934326851100673/THT1CeYJ_normal.jpeg"/>
    <hyperlink ref="F221" r:id="rId897" display="http://pbs.twimg.com/profile_images/1082327329077149696/deN2V_dQ_normal.jpg"/>
    <hyperlink ref="F222" r:id="rId898" display="http://pbs.twimg.com/profile_images/1088926343109201925/PxH-06wx_normal.jpg"/>
    <hyperlink ref="F223" r:id="rId899" display="http://pbs.twimg.com/profile_images/482894891572162560/VLFIJmhI_normal.jpeg"/>
    <hyperlink ref="F224" r:id="rId900" display="http://pbs.twimg.com/profile_images/760881554948235264/DefEqtwE_normal.jpg"/>
    <hyperlink ref="F225" r:id="rId901" display="http://pbs.twimg.com/profile_images/833164243767853056/o2dAJMXS_normal.jpg"/>
    <hyperlink ref="F226" r:id="rId902" display="http://pbs.twimg.com/profile_images/1057592862748172288/2AGBa2aM_normal.jpg"/>
    <hyperlink ref="F227" r:id="rId903" display="http://pbs.twimg.com/profile_images/1030058490788757510/7ZGe-abx_normal.jpg"/>
    <hyperlink ref="F228" r:id="rId904" display="http://pbs.twimg.com/profile_images/1014477493267558400/0GCglf9Z_normal.jpg"/>
    <hyperlink ref="F229" r:id="rId905" display="http://pbs.twimg.com/profile_images/984464200339607553/dTVDd5RP_normal.jpg"/>
    <hyperlink ref="F230" r:id="rId906" display="http://pbs.twimg.com/profile_images/378800000725383128/057fee2c3e2d505e789bacb1f5ca605a_normal.jpeg"/>
    <hyperlink ref="F231" r:id="rId907" display="http://pbs.twimg.com/profile_images/1137952269658349568/W7a2yu4r_normal.png"/>
    <hyperlink ref="F232" r:id="rId908" display="http://pbs.twimg.com/profile_images/1034050543818297344/6w_gf2Fu_normal.jpg"/>
    <hyperlink ref="F233" r:id="rId909" display="http://pbs.twimg.com/profile_images/839313867876397057/HHkgTsBP_normal.jpg"/>
    <hyperlink ref="F234" r:id="rId910" display="http://pbs.twimg.com/profile_images/1156668007390830593/7AZw5s0K_normal.jpg"/>
    <hyperlink ref="F235" r:id="rId911" display="http://pbs.twimg.com/profile_images/1053532150891536384/QbyT7wl8_normal.jpg"/>
    <hyperlink ref="F236" r:id="rId912" display="http://pbs.twimg.com/profile_images/985187091335163904/_YuA_sqz_normal.jpg"/>
    <hyperlink ref="F237" r:id="rId913" display="http://pbs.twimg.com/profile_images/897133213000364033/v7UIuM9B_normal.jpg"/>
    <hyperlink ref="F238" r:id="rId914" display="http://pbs.twimg.com/profile_images/1064589377299537920/w1Z2j4QJ_normal.jpg"/>
    <hyperlink ref="F239" r:id="rId915" display="http://pbs.twimg.com/profile_images/1024237409427447808/aTNXvrVG_normal.jpg"/>
    <hyperlink ref="F240" r:id="rId916" display="http://pbs.twimg.com/profile_images/1137609831408386050/0U0c3t3x_normal.jpg"/>
    <hyperlink ref="F241" r:id="rId917" display="http://pbs.twimg.com/profile_images/1009364844947083264/GLoDY1Ly_normal.jpg"/>
    <hyperlink ref="F242" r:id="rId918" display="http://pbs.twimg.com/profile_images/1151783606731313153/Yg0FP4Rx_normal.png"/>
    <hyperlink ref="F243" r:id="rId919" display="http://pbs.twimg.com/profile_images/605304308393984000/OH6myOtQ_normal.jpg"/>
    <hyperlink ref="F244" r:id="rId920" display="http://pbs.twimg.com/profile_images/1140308518878294017/bsg4JTZI_normal.jpg"/>
    <hyperlink ref="F245" r:id="rId921" display="http://pbs.twimg.com/profile_images/378800000185831643/2750c14aa3a59976c37cfb5871531e0f_normal.jpeg"/>
    <hyperlink ref="F246" r:id="rId922" display="http://pbs.twimg.com/profile_images/378800000663893627/ff16f3fa15b1ee26a0ee4e6eec181a3d_normal.png"/>
    <hyperlink ref="F247" r:id="rId923" display="http://pbs.twimg.com/profile_images/378800000675104639/7422139e0b4024c19942cc055c038e1f_normal.jpeg"/>
    <hyperlink ref="F248" r:id="rId924" display="http://pbs.twimg.com/profile_images/1032690686213144577/eaHq4LQA_normal.jpg"/>
    <hyperlink ref="F249" r:id="rId925" display="http://pbs.twimg.com/profile_images/456169675085213696/72rBOE7p_normal.jpeg"/>
    <hyperlink ref="F250" r:id="rId926" display="http://pbs.twimg.com/profile_images/1060271522319925257/fJKwJ0r2_normal.jpg"/>
    <hyperlink ref="F251" r:id="rId927" display="http://pbs.twimg.com/profile_images/378800000627433881/eca3c64c6491cc9f35df525a08fbacfb_normal.png"/>
    <hyperlink ref="F252" r:id="rId928" display="http://pbs.twimg.com/profile_images/530298287098568704/-j2_jcR9_normal.jpeg"/>
    <hyperlink ref="F253" r:id="rId929" display="http://pbs.twimg.com/profile_images/1119323664657408000/a8Pg9WCD_normal.jpg"/>
    <hyperlink ref="F254" r:id="rId930" display="http://pbs.twimg.com/profile_images/794025292197031936/9axHS1zi_normal.jpg"/>
    <hyperlink ref="F255" r:id="rId931" display="http://pbs.twimg.com/profile_images/894425099096477696/fJn6-jg5_normal.jpg"/>
    <hyperlink ref="F256" r:id="rId932" display="http://pbs.twimg.com/profile_images/1153042894607048707/QhKzkskz_normal.jpg"/>
    <hyperlink ref="F257" r:id="rId933" display="http://pbs.twimg.com/profile_images/923975414082560000/EnfWqZr8_normal.jpg"/>
    <hyperlink ref="F258" r:id="rId934" display="http://pbs.twimg.com/profile_images/1082418140993118208/ZYnsaMVN_normal.jpg"/>
    <hyperlink ref="F259" r:id="rId935" display="http://pbs.twimg.com/profile_images/1152666908371505152/IgTe3ac5_normal.jpg"/>
    <hyperlink ref="F260" r:id="rId936" display="http://pbs.twimg.com/profile_images/1140323113743163392/ciIRR3Qd_normal.jpg"/>
    <hyperlink ref="F261" r:id="rId937" display="http://pbs.twimg.com/profile_images/827782469671911424/I9MyO_8Q_normal.jpg"/>
    <hyperlink ref="F262" r:id="rId938" display="http://pbs.twimg.com/profile_images/1103308980724682752/Ue0VOnye_normal.png"/>
    <hyperlink ref="F263" r:id="rId939" display="http://pbs.twimg.com/profile_images/1041974561313579008/daZQqTDf_normal.jpg"/>
    <hyperlink ref="F264" r:id="rId940" display="http://pbs.twimg.com/profile_images/1050299903170269184/bdI_Pfq3_normal.jpg"/>
    <hyperlink ref="F265" r:id="rId941" display="http://pbs.twimg.com/profile_images/1024636571121840128/bdycnBbU_normal.jpg"/>
    <hyperlink ref="F266" r:id="rId942" display="http://pbs.twimg.com/profile_images/1034454130620813312/tdzYgnIA_normal.jpg"/>
    <hyperlink ref="F267" r:id="rId943" display="http://pbs.twimg.com/profile_images/776400306124959744/gDZ6ngVW_normal.jpg"/>
    <hyperlink ref="F268" r:id="rId944" display="http://pbs.twimg.com/profile_images/775598303971053569/DzXpbqmf_normal.jpg"/>
    <hyperlink ref="F269" r:id="rId945" display="http://pbs.twimg.com/profile_images/1074660192883621888/XRjWNq8A_normal.jpg"/>
    <hyperlink ref="F270" r:id="rId946" display="http://pbs.twimg.com/profile_images/1011247337241497600/HzYCHfRy_normal.jpg"/>
    <hyperlink ref="F271" r:id="rId947" display="http://pbs.twimg.com/profile_images/827273933145595905/aJPRMTZg_normal.jpg"/>
    <hyperlink ref="F272" r:id="rId948" display="http://pbs.twimg.com/profile_images/870025490576195584/-j8sNx6W_normal.jpg"/>
    <hyperlink ref="F273" r:id="rId949" display="http://pbs.twimg.com/profile_images/575390676612857857/vmDt14tE_normal.png"/>
    <hyperlink ref="F274" r:id="rId950" display="http://pbs.twimg.com/profile_images/1075078522287386624/U_YBOgaQ_normal.jpg"/>
    <hyperlink ref="F275" r:id="rId951" display="http://pbs.twimg.com/profile_images/1148151716032012288/Iz65nAXf_normal.png"/>
    <hyperlink ref="F276" r:id="rId952" display="http://pbs.twimg.com/profile_images/865469254396592130/cm9j8MKO_normal.jpg"/>
    <hyperlink ref="F277" r:id="rId953" display="http://pbs.twimg.com/profile_images/707921849846517760/AHIrd_X9_normal.jpg"/>
    <hyperlink ref="F278" r:id="rId954" display="http://pbs.twimg.com/profile_images/884334018493386752/3E50Q3_0_normal.jpg"/>
    <hyperlink ref="F279" r:id="rId955" display="http://pbs.twimg.com/profile_images/826805867072847873/xOKaCypa_normal.jpg"/>
    <hyperlink ref="F280" r:id="rId956" display="http://pbs.twimg.com/profile_images/1088098598112423936/C1pLpzH1_normal.png"/>
    <hyperlink ref="F281" r:id="rId957" display="http://pbs.twimg.com/profile_images/917744247549415424/5xzHvd9k_normal.jpg"/>
    <hyperlink ref="F282" r:id="rId958" display="http://pbs.twimg.com/profile_images/1050442587583258625/axGQbAkY_normal.jpg"/>
    <hyperlink ref="F283" r:id="rId959" display="http://pbs.twimg.com/profile_images/1014187347141799936/uM4uI9_2_normal.jpg"/>
    <hyperlink ref="F284" r:id="rId960" display="http://pbs.twimg.com/profile_images/595219916803940354/w3PoRo3P_normal.png"/>
    <hyperlink ref="F285" r:id="rId961" display="http://pbs.twimg.com/profile_images/950552278112591872/BoKnxpg0_normal.jpg"/>
    <hyperlink ref="AX3" r:id="rId962" display="https://twitter.com/tfortune_100"/>
    <hyperlink ref="AX4" r:id="rId963" display="https://twitter.com/phillyinquirer"/>
    <hyperlink ref="AX5" r:id="rId964" display="https://twitter.com/pbluenovember"/>
    <hyperlink ref="AX6" r:id="rId965" display="https://twitter.com/theadvocateisin"/>
    <hyperlink ref="AX7" r:id="rId966" display="https://twitter.com/dhscgovuk"/>
    <hyperlink ref="AX8" r:id="rId967" display="https://twitter.com/amblerschool"/>
    <hyperlink ref="AX9" r:id="rId968" display="https://twitter.com/elaine_wyllie"/>
    <hyperlink ref="AX10" r:id="rId969" display="https://twitter.com/seemakennedy"/>
    <hyperlink ref="AX11" r:id="rId970" display="https://twitter.com/aharrell2000"/>
    <hyperlink ref="AX12" r:id="rId971" display="https://twitter.com/imetabiopharma"/>
    <hyperlink ref="AX13" r:id="rId972" display="https://twitter.com/shift_org"/>
    <hyperlink ref="AX14" r:id="rId973" display="https://twitter.com/missbturner"/>
    <hyperlink ref="AX15" r:id="rId974" display="https://twitter.com/healthykidsblog"/>
    <hyperlink ref="AX16" r:id="rId975" display="https://twitter.com/educationblog"/>
    <hyperlink ref="AX17" r:id="rId976" display="https://twitter.com/hsphnutrition"/>
    <hyperlink ref="AX18" r:id="rId977" display="https://twitter.com/choicesproject"/>
    <hyperlink ref="AX19" r:id="rId978" display="https://twitter.com/kieronjboyle"/>
    <hyperlink ref="AX20" r:id="rId979" display="https://twitter.com/frameworksinst"/>
    <hyperlink ref="AX21" r:id="rId980" display="https://twitter.com/aboutkp"/>
    <hyperlink ref="AX22" r:id="rId981" display="https://twitter.com/thrivingschools"/>
    <hyperlink ref="AX23" r:id="rId982" display="https://twitter.com/govcanhealth"/>
    <hyperlink ref="AX24" r:id="rId983" display="https://twitter.com/rchilderhose"/>
    <hyperlink ref="AX25" r:id="rId984" display="https://twitter.com/michconstant"/>
    <hyperlink ref="AX26" r:id="rId985" display="https://twitter.com/safmradio"/>
    <hyperlink ref="AX27" r:id="rId986" display="https://twitter.com/rletsie77"/>
    <hyperlink ref="AX28" r:id="rId987" display="https://twitter.com/hbcrg"/>
    <hyperlink ref="AX29" r:id="rId988" display="https://twitter.com/healthpsychrev"/>
    <hyperlink ref="AX30" r:id="rId989" display="https://twitter.com/maritahennessy"/>
    <hyperlink ref="AX31" r:id="rId990" display="https://twitter.com/kathleen_ryan33"/>
    <hyperlink ref="AX32" r:id="rId991" display="https://twitter.com/mghclaycenter"/>
    <hyperlink ref="AX33" r:id="rId992" display="https://twitter.com/sschlozman"/>
    <hyperlink ref="AX34" r:id="rId993" display="https://twitter.com/mgh_ri"/>
    <hyperlink ref="AX35" r:id="rId994" display="https://twitter.com/chrissiejuliano"/>
    <hyperlink ref="AX36" r:id="rId995" display="https://twitter.com/harvardprc"/>
    <hyperlink ref="AX37" r:id="rId996" display="https://twitter.com/bigcitieshealth"/>
    <hyperlink ref="AX38" r:id="rId997" display="https://twitter.com/epichealthnews"/>
    <hyperlink ref="AX39" r:id="rId998" display="https://twitter.com/pollockmd"/>
    <hyperlink ref="AX40" r:id="rId999" display="https://twitter.com/pedsendosociety"/>
    <hyperlink ref="AX41" r:id="rId1000" display="https://twitter.com/aapjournals"/>
    <hyperlink ref="AX42" r:id="rId1001" display="https://twitter.com/meeproductions"/>
    <hyperlink ref="AX43" r:id="rId1002" display="https://twitter.com/ijjuzang"/>
    <hyperlink ref="AX44" r:id="rId1003" display="https://twitter.com/gonapsacc"/>
    <hyperlink ref="AX45" r:id="rId1004" display="https://twitter.com/jillianreganmph"/>
    <hyperlink ref="AX46" r:id="rId1005" display="https://twitter.com/kpscalresearch"/>
    <hyperlink ref="AX47" r:id="rId1006" display="https://twitter.com/lisakkillen"/>
    <hyperlink ref="AX48" r:id="rId1007" display="https://twitter.com/arnonkrongrad"/>
    <hyperlink ref="AX49" r:id="rId1008" display="https://twitter.com/steakstoic"/>
    <hyperlink ref="AX50" r:id="rId1009" display="https://twitter.com/scott_kocher"/>
    <hyperlink ref="AX51" r:id="rId1010" display="https://twitter.com/markehardy"/>
    <hyperlink ref="AX52" r:id="rId1011" display="https://twitter.com/m_diaries"/>
    <hyperlink ref="AX53" r:id="rId1012" display="https://twitter.com/drderbyshire"/>
    <hyperlink ref="AX54" r:id="rId1013" display="https://twitter.com/me_nranjan"/>
    <hyperlink ref="AX55" r:id="rId1014" display="https://twitter.com/randirobics"/>
    <hyperlink ref="AX56" r:id="rId1015" display="https://twitter.com/mehdi_eck"/>
    <hyperlink ref="AX57" r:id="rId1016" display="https://twitter.com/noirewellness"/>
    <hyperlink ref="AX58" r:id="rId1017" display="https://twitter.com/jorae17"/>
    <hyperlink ref="AX59" r:id="rId1018" display="https://twitter.com/swimscarf"/>
    <hyperlink ref="AX60" r:id="rId1019" display="https://twitter.com/incensu"/>
    <hyperlink ref="AX61" r:id="rId1020" display="https://twitter.com/wearefuturel"/>
    <hyperlink ref="AX62" r:id="rId1021" display="https://twitter.com/educatormaguk"/>
    <hyperlink ref="AX63" r:id="rId1022" display="https://twitter.com/matt_nutrition"/>
    <hyperlink ref="AX64" r:id="rId1023" display="https://twitter.com/oha_updates"/>
    <hyperlink ref="AX65" r:id="rId1024" display="https://twitter.com/dietindetail"/>
    <hyperlink ref="AX66" r:id="rId1025" display="https://twitter.com/elmamurwall"/>
    <hyperlink ref="AX67" r:id="rId1026" display="https://twitter.com/birdconsultancy"/>
    <hyperlink ref="AX68" r:id="rId1027" display="https://twitter.com/sarahj_baines"/>
    <hyperlink ref="AX69" r:id="rId1028" display="https://twitter.com/debsjkay"/>
    <hyperlink ref="AX70" r:id="rId1029" display="https://twitter.com/therunningbee"/>
    <hyperlink ref="AX71" r:id="rId1030" display="https://twitter.com/mcr_charity"/>
    <hyperlink ref="AX72" r:id="rId1031" display="https://twitter.com/mayorofgm"/>
    <hyperlink ref="AX73" r:id="rId1032" display="https://twitter.com/tom_gardiner95"/>
    <hyperlink ref="AX74" r:id="rId1033" display="https://twitter.com/eadphev"/>
    <hyperlink ref="AX75" r:id="rId1034" display="https://twitter.com/rhonaea"/>
    <hyperlink ref="AX76" r:id="rId1035" display="https://twitter.com/jasorourke"/>
    <hyperlink ref="AX77" r:id="rId1036" display="https://twitter.com/sinclair_tweets"/>
    <hyperlink ref="AX78" r:id="rId1037" display="https://twitter.com/sweeteggy"/>
    <hyperlink ref="AX79" r:id="rId1038" display="https://twitter.com/lrussellwolpe"/>
    <hyperlink ref="AX80" r:id="rId1039" display="https://twitter.com/ihealthvisiting"/>
    <hyperlink ref="AX81" r:id="rId1040" display="https://twitter.com/babycatcher09"/>
    <hyperlink ref="AX82" r:id="rId1041" display="https://twitter.com/hvecop"/>
    <hyperlink ref="AX83" r:id="rId1042" display="https://twitter.com/lizmayessex"/>
    <hyperlink ref="AX84" r:id="rId1043" display="https://twitter.com/phplymouth"/>
    <hyperlink ref="AX85" r:id="rId1044" display="https://twitter.com/elaineyoungnhs1"/>
    <hyperlink ref="AX86" r:id="rId1045" display="https://twitter.com/london_hcc"/>
    <hyperlink ref="AX87" r:id="rId1046" display="https://twitter.com/lsharon_smith"/>
    <hyperlink ref="AX88" r:id="rId1047" display="https://twitter.com/dr_cscott"/>
    <hyperlink ref="AX89" r:id="rId1048" display="https://twitter.com/food_active"/>
    <hyperlink ref="AX90" r:id="rId1049" display="https://twitter.com/cityam"/>
    <hyperlink ref="AX91" r:id="rId1050" display="https://twitter.com/saphnasharonobe"/>
    <hyperlink ref="AX92" r:id="rId1051" display="https://twitter.com/evidencerobot"/>
    <hyperlink ref="AX93" r:id="rId1052" display="https://twitter.com/teethteam"/>
    <hyperlink ref="AX94" r:id="rId1053" display="https://twitter.com/babyhart"/>
    <hyperlink ref="AX95" r:id="rId1054" display="https://twitter.com/lakenutrition"/>
    <hyperlink ref="AX96" r:id="rId1055" display="https://twitter.com/bigo_project"/>
    <hyperlink ref="AX97" r:id="rId1056" display="https://twitter.com/gsttcharity"/>
    <hyperlink ref="AX98" r:id="rId1057" display="https://twitter.com/api_chairuk"/>
    <hyperlink ref="AX99" r:id="rId1058" display="https://twitter.com/apiplay"/>
    <hyperlink ref="AX100" r:id="rId1059" display="https://twitter.com/sportsandpe"/>
    <hyperlink ref="AX101" r:id="rId1060" display="https://twitter.com/thelancetendo"/>
    <hyperlink ref="AX102" r:id="rId1061" display="https://twitter.com/mmazariegos_"/>
    <hyperlink ref="AX103" r:id="rId1062" display="https://twitter.com/wendynowak"/>
    <hyperlink ref="AX104" r:id="rId1063" display="https://twitter.com/jaykatnumberone"/>
    <hyperlink ref="AX105" r:id="rId1064" display="https://twitter.com/agilechilli"/>
    <hyperlink ref="AX106" r:id="rId1065" display="https://twitter.com/foodmatterslive"/>
    <hyperlink ref="AX107" r:id="rId1066" display="https://twitter.com/prca_ireland"/>
    <hyperlink ref="AX108" r:id="rId1067" display="https://twitter.com/hanovertweets"/>
    <hyperlink ref="AX109" r:id="rId1068" display="https://twitter.com/foodmfguk"/>
    <hyperlink ref="AX110" r:id="rId1069" display="https://twitter.com/meetingsobesity"/>
    <hyperlink ref="AX111" r:id="rId1070" display="https://twitter.com/rela_institute"/>
    <hyperlink ref="AX112" r:id="rId1071" display="https://twitter.com/robinheg"/>
    <hyperlink ref="AX113" r:id="rId1072" display="https://twitter.com/magdalenamuc"/>
    <hyperlink ref="AX114" r:id="rId1073" display="https://twitter.com/cpphtx"/>
    <hyperlink ref="AX115" r:id="rId1074" display="https://twitter.com/sarahmessiah"/>
    <hyperlink ref="AX116" r:id="rId1075" display="https://twitter.com/acpartner"/>
    <hyperlink ref="AX117" r:id="rId1076" display="https://twitter.com/ymcaofkv"/>
    <hyperlink ref="AX118" r:id="rId1077" display="https://twitter.com/inftodforum"/>
    <hyperlink ref="AX119" r:id="rId1078" display="https://twitter.com/francescarosep1"/>
    <hyperlink ref="AX120" r:id="rId1079" display="https://twitter.com/saucyaffairraw"/>
    <hyperlink ref="AX121" r:id="rId1080" display="https://twitter.com/armandompereira"/>
    <hyperlink ref="AX122" r:id="rId1081" display="https://twitter.com/tombspencer"/>
    <hyperlink ref="AX123" r:id="rId1082" display="https://twitter.com/henryhealthy"/>
    <hyperlink ref="AX124" r:id="rId1083" display="https://twitter.com/dzayski"/>
    <hyperlink ref="AX125" r:id="rId1084" display="https://twitter.com/louisaahodge"/>
    <hyperlink ref="AX126" r:id="rId1085" display="https://twitter.com/shareaction"/>
    <hyperlink ref="AX127" r:id="rId1086" display="https://twitter.com/amcaritas"/>
    <hyperlink ref="AX128" r:id="rId1087" display="https://twitter.com/selfhelpteam"/>
    <hyperlink ref="AX129" r:id="rId1088" display="https://twitter.com/capitoladvocate"/>
    <hyperlink ref="AX130" r:id="rId1089" display="https://twitter.com/lineymason"/>
    <hyperlink ref="AX131" r:id="rId1090" display="https://twitter.com/iggykain"/>
    <hyperlink ref="AX132" r:id="rId1091" display="https://twitter.com/crisribes"/>
    <hyperlink ref="AX133" r:id="rId1092" display="https://twitter.com/obesityconf"/>
    <hyperlink ref="AX134" r:id="rId1093" display="https://twitter.com/gasolfoundation"/>
    <hyperlink ref="AX135" r:id="rId1094" display="https://twitter.com/healthaction_uk"/>
    <hyperlink ref="AX136" r:id="rId1095" display="https://twitter.com/nicole01823312"/>
    <hyperlink ref="AX137" r:id="rId1096" display="https://twitter.com/chali4pa"/>
    <hyperlink ref="AX138" r:id="rId1097" display="https://twitter.com/neil_play"/>
    <hyperlink ref="AX139" r:id="rId1098" display="https://twitter.com/alisonddcox"/>
    <hyperlink ref="AX140" r:id="rId1099" display="https://twitter.com/brohannon6"/>
    <hyperlink ref="AX141" r:id="rId1100" display="https://twitter.com/salj42"/>
    <hyperlink ref="AX142" r:id="rId1101" display="https://twitter.com/sandynesh"/>
    <hyperlink ref="AX143" r:id="rId1102" display="https://twitter.com/specnews1socal"/>
    <hyperlink ref="AX144" r:id="rId1103" display="https://twitter.com/jo_kwon"/>
    <hyperlink ref="AX145" r:id="rId1104" display="https://twitter.com/jo_k"/>
    <hyperlink ref="AX146" r:id="rId1105" display="https://twitter.com/altamedhealths"/>
    <hyperlink ref="AX147" r:id="rId1106" display="https://twitter.com/spalmeri_rd"/>
    <hyperlink ref="AX148" r:id="rId1107" display="https://twitter.com/shncares"/>
    <hyperlink ref="AX149" r:id="rId1108" display="https://twitter.com/tyleigh64"/>
    <hyperlink ref="AX150" r:id="rId1109" display="https://twitter.com/seanhannity"/>
    <hyperlink ref="AX151" r:id="rId1110" display="https://twitter.com/billdeblasio"/>
    <hyperlink ref="AX152" r:id="rId1111" display="https://twitter.com/torontostar"/>
    <hyperlink ref="AX153" r:id="rId1112" display="https://twitter.com/eliseanderson2"/>
    <hyperlink ref="AX154" r:id="rId1113" display="https://twitter.com/wilpertwitt"/>
    <hyperlink ref="AX155" r:id="rId1114" display="https://twitter.com/ketogeniccook"/>
    <hyperlink ref="AX156" r:id="rId1115" display="https://twitter.com/sophiam66540189"/>
    <hyperlink ref="AX157" r:id="rId1116" display="https://twitter.com/prcpsdvi"/>
    <hyperlink ref="AX158" r:id="rId1117" display="https://twitter.com/2020dentistry3"/>
    <hyperlink ref="AX159" r:id="rId1118" display="https://twitter.com/holly_gabe"/>
    <hyperlink ref="AX160" r:id="rId1119" display="https://twitter.com/thinkingslimmer"/>
    <hyperlink ref="AX161" r:id="rId1120" display="https://twitter.com/tessatricks"/>
    <hyperlink ref="AX162" r:id="rId1121" display="https://twitter.com/actiononsalt"/>
    <hyperlink ref="AX163" r:id="rId1122" display="https://twitter.com/actiononsugar"/>
    <hyperlink ref="AX164" r:id="rId1123" display="https://twitter.com/sputniknewsuk"/>
    <hyperlink ref="AX165" r:id="rId1124" display="https://twitter.com/k_worldpanel"/>
    <hyperlink ref="AX166" r:id="rId1125" display="https://twitter.com/foodanddrinkfed"/>
    <hyperlink ref="AX167" r:id="rId1126" display="https://twitter.com/ahj_dr"/>
    <hyperlink ref="AX168" r:id="rId1127" display="https://twitter.com/alzeinpeds"/>
    <hyperlink ref="AX169" r:id="rId1128" display="https://twitter.com/sancroftint"/>
    <hyperlink ref="AX170" r:id="rId1129" display="https://twitter.com/sciencedaily"/>
    <hyperlink ref="AX171" r:id="rId1130" display="https://twitter.com/morecurricular"/>
    <hyperlink ref="AX172" r:id="rId1131" display="https://twitter.com/jm10gaiton"/>
    <hyperlink ref="AX173" r:id="rId1132" display="https://twitter.com/yuqi2109"/>
    <hyperlink ref="AX174" r:id="rId1133" display="https://twitter.com/qutmedia"/>
    <hyperlink ref="AX175" r:id="rId1134" display="https://twitter.com/realhealthm"/>
    <hyperlink ref="AX176" r:id="rId1135" display="https://twitter.com/heraldsun"/>
    <hyperlink ref="AX177" r:id="rId1136" display="https://twitter.com/c_springsteen"/>
    <hyperlink ref="AX178" r:id="rId1137" display="https://twitter.com/kerrywekelo"/>
    <hyperlink ref="AX179" r:id="rId1138" display="https://twitter.com/milton_theresa"/>
    <hyperlink ref="AX180" r:id="rId1139" display="https://twitter.com/kamiladavidson"/>
    <hyperlink ref="AX181" r:id="rId1140" display="https://twitter.com/georges75825230"/>
    <hyperlink ref="AX182" r:id="rId1141" display="https://twitter.com/euroscicon"/>
    <hyperlink ref="AX183" r:id="rId1142" display="https://twitter.com/raiseddactylion"/>
    <hyperlink ref="AX184" r:id="rId1143" display="https://twitter.com/lawrence"/>
    <hyperlink ref="AX185" r:id="rId1144" display="https://twitter.com/astho"/>
    <hyperlink ref="AX186" r:id="rId1145" display="https://twitter.com/energykrazed"/>
    <hyperlink ref="AX187" r:id="rId1146" display="https://twitter.com/shapeupsville"/>
    <hyperlink ref="AX188" r:id="rId1147" display="https://twitter.com/goulding76"/>
    <hyperlink ref="AX189" r:id="rId1148" display="https://twitter.com/skysportspl"/>
    <hyperlink ref="AX190" r:id="rId1149" display="https://twitter.com/rfradaeli"/>
    <hyperlink ref="AX191" r:id="rId1150" display="https://twitter.com/organicerica"/>
    <hyperlink ref="AX192" r:id="rId1151" display="https://twitter.com/helenlloyd_or"/>
    <hyperlink ref="AX193" r:id="rId1152" display="https://twitter.com/phdprof1"/>
    <hyperlink ref="AX194" r:id="rId1153" display="https://twitter.com/cherishstudy"/>
    <hyperlink ref="AX195" r:id="rId1154" display="https://twitter.com/karenmsikar"/>
    <hyperlink ref="AX196" r:id="rId1155" display="https://twitter.com/boydswinburn"/>
    <hyperlink ref="AX197" r:id="rId1156" display="https://twitter.com/alison_tovar"/>
    <hyperlink ref="AX198" r:id="rId1157" display="https://twitter.com/plosone"/>
    <hyperlink ref="AX199" r:id="rId1158" display="https://twitter.com/jesshainesphd"/>
    <hyperlink ref="AX200" r:id="rId1159" display="https://twitter.com/ifamilystudy"/>
    <hyperlink ref="AX201" r:id="rId1160" display="https://twitter.com/caveroredondo"/>
    <hyperlink ref="AX202" r:id="rId1161" display="https://twitter.com/jamapediatrics"/>
    <hyperlink ref="AX203" r:id="rId1162" display="https://twitter.com/globalfoodman"/>
    <hyperlink ref="AX204" r:id="rId1163" display="https://twitter.com/cre_epoch"/>
    <hyperlink ref="AX205" r:id="rId1164" display="https://twitter.com/baur_louise"/>
    <hyperlink ref="AX206" r:id="rId1165" display="https://twitter.com/jencohendiet"/>
    <hyperlink ref="AX207" r:id="rId1166" display="https://twitter.com/bryant73j"/>
    <hyperlink ref="AX208" r:id="rId1167" display="https://twitter.com/pinkisahota"/>
    <hyperlink ref="AX209" r:id="rId1168" display="https://twitter.com/denneywilson"/>
    <hyperlink ref="AX210" r:id="rId1169" display="https://twitter.com/helenvidgen"/>
    <hyperlink ref="AX211" r:id="rId1170" display="https://twitter.com/caring_mobile"/>
    <hyperlink ref="AX212" r:id="rId1171" display="https://twitter.com/mslichai"/>
    <hyperlink ref="AX213" r:id="rId1172" display="https://twitter.com/oliverdietitian"/>
    <hyperlink ref="AX214" r:id="rId1173" display="https://twitter.com/tomrebair"/>
    <hyperlink ref="AX215" r:id="rId1174" display="https://twitter.com/profccollins"/>
    <hyperlink ref="AX216" r:id="rId1175" display="https://twitter.com/krishnaradha310"/>
    <hyperlink ref="AX217" r:id="rId1176" display="https://twitter.com/drvikramlotwala"/>
    <hyperlink ref="AX218" r:id="rId1177" display="https://twitter.com/drtracyburrows"/>
    <hyperlink ref="AX219" r:id="rId1178" display="https://twitter.com/journo_oliver"/>
    <hyperlink ref="AX220" r:id="rId1179" display="https://twitter.com/wendy_allen2"/>
    <hyperlink ref="AX221" r:id="rId1180" display="https://twitter.com/bodyhealthcom"/>
    <hyperlink ref="AX222" r:id="rId1181" display="https://twitter.com/childofgodlu9"/>
    <hyperlink ref="AX223" r:id="rId1182" display="https://twitter.com/icesupreme"/>
    <hyperlink ref="AX224" r:id="rId1183" display="https://twitter.com/chefahki"/>
    <hyperlink ref="AX225" r:id="rId1184" display="https://twitter.com/fettkeven"/>
    <hyperlink ref="AX226" r:id="rId1185" display="https://twitter.com/worldobesity"/>
    <hyperlink ref="AX227" r:id="rId1186" display="https://twitter.com/stopobesityeu"/>
    <hyperlink ref="AX228" r:id="rId1187" display="https://twitter.com/eu_cocreate"/>
    <hyperlink ref="AX229" r:id="rId1188" display="https://twitter.com/fitbygayle"/>
    <hyperlink ref="AX230" r:id="rId1189" display="https://twitter.com/allendersteve"/>
    <hyperlink ref="AX231" r:id="rId1190" display="https://twitter.com/iht_deakin"/>
    <hyperlink ref="AX232" r:id="rId1191" display="https://twitter.com/corinnahawkes"/>
    <hyperlink ref="AX233" r:id="rId1192" display="https://twitter.com/globe_obesity"/>
    <hyperlink ref="AX234" r:id="rId1193" display="https://twitter.com/enriquepalenzue"/>
    <hyperlink ref="AX235" r:id="rId1194" display="https://twitter.com/ucam"/>
    <hyperlink ref="AX236" r:id="rId1195" display="https://twitter.com/pedroe_alcaraz"/>
    <hyperlink ref="AX237" r:id="rId1196" display="https://twitter.com/asklorraines"/>
    <hyperlink ref="AX238" r:id="rId1197" display="https://twitter.com/ciara_litch"/>
    <hyperlink ref="AX239" r:id="rId1198" display="https://twitter.com/team_morelife"/>
    <hyperlink ref="AX240" r:id="rId1199" display="https://twitter.com/asolermarin"/>
    <hyperlink ref="AX241" r:id="rId1200" display="https://twitter.com/dorofischer"/>
    <hyperlink ref="AX242" r:id="rId1201" display="https://twitter.com/cemasvlc"/>
    <hyperlink ref="AX243" r:id="rId1202" display="https://twitter.com/ucam_alimenta"/>
    <hyperlink ref="AX244" r:id="rId1203" display="https://twitter.com/photographyand6"/>
    <hyperlink ref="AX245" r:id="rId1204" display="https://twitter.com/ucam_openred"/>
    <hyperlink ref="AX246" r:id="rId1205" display="https://twitter.com/ucam_ciard"/>
    <hyperlink ref="AX247" r:id="rId1206" display="https://twitter.com/ketansheth3"/>
    <hyperlink ref="AX248" r:id="rId1207" display="https://twitter.com/liebertpub"/>
    <hyperlink ref="AX249" r:id="rId1208" display="https://twitter.com/childobesity_jn"/>
    <hyperlink ref="AX250" r:id="rId1209" display="https://twitter.com/washingtonpost"/>
    <hyperlink ref="AX251" r:id="rId1210" display="https://twitter.com/ucam_mu_ard"/>
    <hyperlink ref="AX252" r:id="rId1211" display="https://twitter.com/ucam_nsca_hps"/>
    <hyperlink ref="AX253" r:id="rId1212" display="https://twitter.com/aasthabariatric"/>
    <hyperlink ref="AX254" r:id="rId1213" display="https://twitter.com/diethealth_tips"/>
    <hyperlink ref="AX255" r:id="rId1214" display="https://twitter.com/weightnomoredc"/>
    <hyperlink ref="AX256" r:id="rId1215" display="https://twitter.com/msjoycetarot"/>
    <hyperlink ref="AX257" r:id="rId1216" display="https://twitter.com/hlthydrvnchi"/>
    <hyperlink ref="AX258" r:id="rId1217" display="https://twitter.com/greatindoor"/>
    <hyperlink ref="AX259" r:id="rId1218" display="https://twitter.com/cecil4allofus"/>
    <hyperlink ref="AX260" r:id="rId1219" display="https://twitter.com/lisadlaporte"/>
    <hyperlink ref="AX261" r:id="rId1220" display="https://twitter.com/jonsiddall"/>
    <hyperlink ref="AX262" r:id="rId1221" display="https://twitter.com/julierevelant"/>
    <hyperlink ref="AX263" r:id="rId1222" display="https://twitter.com/stepits3"/>
    <hyperlink ref="AX264" r:id="rId1223" display="https://twitter.com/thehuggroup"/>
    <hyperlink ref="AX265" r:id="rId1224" display="https://twitter.com/n_q_p_c"/>
    <hyperlink ref="AX266" r:id="rId1225" display="https://twitter.com/drprasad77"/>
    <hyperlink ref="AX267" r:id="rId1226" display="https://twitter.com/fssaiindia"/>
    <hyperlink ref="AX268" r:id="rId1227" display="https://twitter.com/mofpi_goi"/>
    <hyperlink ref="AX269" r:id="rId1228" display="https://twitter.com/dominos_india"/>
    <hyperlink ref="AX270" r:id="rId1229" display="https://twitter.com/dominos"/>
    <hyperlink ref="AX271" r:id="rId1230" display="https://twitter.com/nccor"/>
    <hyperlink ref="AX272" r:id="rId1231" display="https://twitter.com/monitor_ph"/>
    <hyperlink ref="AX273" r:id="rId1232" display="https://twitter.com/harvardchansph"/>
    <hyperlink ref="AX274" r:id="rId1233" display="https://twitter.com/ffl_lamsouth"/>
    <hyperlink ref="AX275" r:id="rId1234" display="https://twitter.com/lb_southwark"/>
    <hyperlink ref="AX276" r:id="rId1235" display="https://twitter.com/safoodforlife"/>
    <hyperlink ref="AX277" r:id="rId1236" display="https://twitter.com/mayflowerfed"/>
    <hyperlink ref="AX278" r:id="rId1237" display="https://twitter.com/iss_education"/>
    <hyperlink ref="AX279" r:id="rId1238" display="https://twitter.com/cdevalicourt"/>
    <hyperlink ref="AX280" r:id="rId1239" display="https://twitter.com/leyfcareers"/>
    <hyperlink ref="AX281" r:id="rId1240" display="https://twitter.com/mayoroflondon"/>
    <hyperlink ref="AX282" r:id="rId1241" display="https://twitter.com/abreak4mommy"/>
    <hyperlink ref="AX283" r:id="rId1242" display="https://twitter.com/skoocofficial"/>
    <hyperlink ref="AX284" r:id="rId1243" display="https://twitter.com/schoolsimprove"/>
    <hyperlink ref="AX285" r:id="rId1244" display="https://twitter.com/citywide45"/>
  </hyperlinks>
  <printOptions/>
  <pageMargins left="0.7" right="0.7" top="0.75" bottom="0.75" header="0.3" footer="0.3"/>
  <pageSetup horizontalDpi="600" verticalDpi="600" orientation="portrait" r:id="rId1248"/>
  <legacyDrawing r:id="rId1246"/>
  <tableParts>
    <tablePart r:id="rId12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3975</v>
      </c>
      <c r="Z2" s="13" t="s">
        <v>3998</v>
      </c>
      <c r="AA2" s="13" t="s">
        <v>4062</v>
      </c>
      <c r="AB2" s="13" t="s">
        <v>4162</v>
      </c>
      <c r="AC2" s="13" t="s">
        <v>4303</v>
      </c>
      <c r="AD2" s="13" t="s">
        <v>4365</v>
      </c>
      <c r="AE2" s="13" t="s">
        <v>4367</v>
      </c>
      <c r="AF2" s="13" t="s">
        <v>4404</v>
      </c>
      <c r="AG2" s="119" t="s">
        <v>5482</v>
      </c>
      <c r="AH2" s="119" t="s">
        <v>5483</v>
      </c>
      <c r="AI2" s="119" t="s">
        <v>5484</v>
      </c>
      <c r="AJ2" s="119" t="s">
        <v>5485</v>
      </c>
      <c r="AK2" s="119" t="s">
        <v>5486</v>
      </c>
      <c r="AL2" s="119" t="s">
        <v>5487</v>
      </c>
      <c r="AM2" s="119" t="s">
        <v>5488</v>
      </c>
      <c r="AN2" s="119" t="s">
        <v>5489</v>
      </c>
      <c r="AO2" s="119" t="s">
        <v>5492</v>
      </c>
    </row>
    <row r="3" spans="1:41" ht="15">
      <c r="A3" s="87" t="s">
        <v>3882</v>
      </c>
      <c r="B3" s="65" t="s">
        <v>3933</v>
      </c>
      <c r="C3" s="65" t="s">
        <v>56</v>
      </c>
      <c r="D3" s="103"/>
      <c r="E3" s="102"/>
      <c r="F3" s="104" t="s">
        <v>5569</v>
      </c>
      <c r="G3" s="105"/>
      <c r="H3" s="105"/>
      <c r="I3" s="106">
        <v>3</v>
      </c>
      <c r="J3" s="107"/>
      <c r="K3" s="48">
        <v>43</v>
      </c>
      <c r="L3" s="48">
        <v>65</v>
      </c>
      <c r="M3" s="48">
        <v>6</v>
      </c>
      <c r="N3" s="48">
        <v>71</v>
      </c>
      <c r="O3" s="48">
        <v>6</v>
      </c>
      <c r="P3" s="49">
        <v>0.16666666666666666</v>
      </c>
      <c r="Q3" s="49">
        <v>0.2857142857142857</v>
      </c>
      <c r="R3" s="48">
        <v>1</v>
      </c>
      <c r="S3" s="48">
        <v>0</v>
      </c>
      <c r="T3" s="48">
        <v>43</v>
      </c>
      <c r="U3" s="48">
        <v>71</v>
      </c>
      <c r="V3" s="48">
        <v>4</v>
      </c>
      <c r="W3" s="49">
        <v>2.2596</v>
      </c>
      <c r="X3" s="49">
        <v>0.03488372093023256</v>
      </c>
      <c r="Y3" s="78" t="s">
        <v>3976</v>
      </c>
      <c r="Z3" s="78" t="s">
        <v>3999</v>
      </c>
      <c r="AA3" s="78" t="s">
        <v>4063</v>
      </c>
      <c r="AB3" s="85" t="s">
        <v>4163</v>
      </c>
      <c r="AC3" s="85" t="s">
        <v>4304</v>
      </c>
      <c r="AD3" s="85" t="s">
        <v>401</v>
      </c>
      <c r="AE3" s="85" t="s">
        <v>4368</v>
      </c>
      <c r="AF3" s="85" t="s">
        <v>4405</v>
      </c>
      <c r="AG3" s="116">
        <v>32</v>
      </c>
      <c r="AH3" s="120">
        <v>2.476780185758514</v>
      </c>
      <c r="AI3" s="116">
        <v>9</v>
      </c>
      <c r="AJ3" s="120">
        <v>0.6965944272445821</v>
      </c>
      <c r="AK3" s="116">
        <v>0</v>
      </c>
      <c r="AL3" s="120">
        <v>0</v>
      </c>
      <c r="AM3" s="116">
        <v>1251</v>
      </c>
      <c r="AN3" s="120">
        <v>96.82662538699691</v>
      </c>
      <c r="AO3" s="116">
        <v>1292</v>
      </c>
    </row>
    <row r="4" spans="1:41" ht="15">
      <c r="A4" s="87" t="s">
        <v>3883</v>
      </c>
      <c r="B4" s="65" t="s">
        <v>3934</v>
      </c>
      <c r="C4" s="65" t="s">
        <v>56</v>
      </c>
      <c r="D4" s="109"/>
      <c r="E4" s="108"/>
      <c r="F4" s="110" t="s">
        <v>5570</v>
      </c>
      <c r="G4" s="111"/>
      <c r="H4" s="111"/>
      <c r="I4" s="112">
        <v>4</v>
      </c>
      <c r="J4" s="113"/>
      <c r="K4" s="48">
        <v>34</v>
      </c>
      <c r="L4" s="48">
        <v>40</v>
      </c>
      <c r="M4" s="48">
        <v>10</v>
      </c>
      <c r="N4" s="48">
        <v>50</v>
      </c>
      <c r="O4" s="48">
        <v>7</v>
      </c>
      <c r="P4" s="49">
        <v>0.10810810810810811</v>
      </c>
      <c r="Q4" s="49">
        <v>0.1951219512195122</v>
      </c>
      <c r="R4" s="48">
        <v>1</v>
      </c>
      <c r="S4" s="48">
        <v>0</v>
      </c>
      <c r="T4" s="48">
        <v>34</v>
      </c>
      <c r="U4" s="48">
        <v>50</v>
      </c>
      <c r="V4" s="48">
        <v>2</v>
      </c>
      <c r="W4" s="49">
        <v>1.877163</v>
      </c>
      <c r="X4" s="49">
        <v>0.036541889483065956</v>
      </c>
      <c r="Y4" s="78" t="s">
        <v>3977</v>
      </c>
      <c r="Z4" s="78" t="s">
        <v>4000</v>
      </c>
      <c r="AA4" s="78" t="s">
        <v>4064</v>
      </c>
      <c r="AB4" s="85" t="s">
        <v>4164</v>
      </c>
      <c r="AC4" s="85" t="s">
        <v>4305</v>
      </c>
      <c r="AD4" s="85"/>
      <c r="AE4" s="85" t="s">
        <v>4369</v>
      </c>
      <c r="AF4" s="85" t="s">
        <v>4406</v>
      </c>
      <c r="AG4" s="116">
        <v>11</v>
      </c>
      <c r="AH4" s="120">
        <v>1.7886178861788617</v>
      </c>
      <c r="AI4" s="116">
        <v>6</v>
      </c>
      <c r="AJ4" s="120">
        <v>0.975609756097561</v>
      </c>
      <c r="AK4" s="116">
        <v>0</v>
      </c>
      <c r="AL4" s="120">
        <v>0</v>
      </c>
      <c r="AM4" s="116">
        <v>598</v>
      </c>
      <c r="AN4" s="120">
        <v>97.23577235772358</v>
      </c>
      <c r="AO4" s="116">
        <v>615</v>
      </c>
    </row>
    <row r="5" spans="1:41" ht="15">
      <c r="A5" s="87" t="s">
        <v>3884</v>
      </c>
      <c r="B5" s="65" t="s">
        <v>3935</v>
      </c>
      <c r="C5" s="65" t="s">
        <v>56</v>
      </c>
      <c r="D5" s="109"/>
      <c r="E5" s="108"/>
      <c r="F5" s="110" t="s">
        <v>5571</v>
      </c>
      <c r="G5" s="111"/>
      <c r="H5" s="111"/>
      <c r="I5" s="112">
        <v>5</v>
      </c>
      <c r="J5" s="113"/>
      <c r="K5" s="48">
        <v>22</v>
      </c>
      <c r="L5" s="48">
        <v>16</v>
      </c>
      <c r="M5" s="48">
        <v>13</v>
      </c>
      <c r="N5" s="48">
        <v>29</v>
      </c>
      <c r="O5" s="48">
        <v>29</v>
      </c>
      <c r="P5" s="49" t="s">
        <v>3948</v>
      </c>
      <c r="Q5" s="49" t="s">
        <v>3948</v>
      </c>
      <c r="R5" s="48">
        <v>22</v>
      </c>
      <c r="S5" s="48">
        <v>22</v>
      </c>
      <c r="T5" s="48">
        <v>1</v>
      </c>
      <c r="U5" s="48">
        <v>3</v>
      </c>
      <c r="V5" s="48">
        <v>0</v>
      </c>
      <c r="W5" s="49">
        <v>0</v>
      </c>
      <c r="X5" s="49">
        <v>0</v>
      </c>
      <c r="Y5" s="78" t="s">
        <v>3978</v>
      </c>
      <c r="Z5" s="78" t="s">
        <v>4001</v>
      </c>
      <c r="AA5" s="78" t="s">
        <v>4065</v>
      </c>
      <c r="AB5" s="85" t="s">
        <v>4165</v>
      </c>
      <c r="AC5" s="85" t="s">
        <v>4306</v>
      </c>
      <c r="AD5" s="85"/>
      <c r="AE5" s="85" t="s">
        <v>4350</v>
      </c>
      <c r="AF5" s="85" t="s">
        <v>4407</v>
      </c>
      <c r="AG5" s="116">
        <v>27</v>
      </c>
      <c r="AH5" s="120">
        <v>3.312883435582822</v>
      </c>
      <c r="AI5" s="116">
        <v>25</v>
      </c>
      <c r="AJ5" s="120">
        <v>3.067484662576687</v>
      </c>
      <c r="AK5" s="116">
        <v>0</v>
      </c>
      <c r="AL5" s="120">
        <v>0</v>
      </c>
      <c r="AM5" s="116">
        <v>763</v>
      </c>
      <c r="AN5" s="120">
        <v>93.61963190184049</v>
      </c>
      <c r="AO5" s="116">
        <v>815</v>
      </c>
    </row>
    <row r="6" spans="1:41" ht="15">
      <c r="A6" s="87" t="s">
        <v>3885</v>
      </c>
      <c r="B6" s="65" t="s">
        <v>3936</v>
      </c>
      <c r="C6" s="65" t="s">
        <v>56</v>
      </c>
      <c r="D6" s="109"/>
      <c r="E6" s="108"/>
      <c r="F6" s="110" t="s">
        <v>5572</v>
      </c>
      <c r="G6" s="111"/>
      <c r="H6" s="111"/>
      <c r="I6" s="112">
        <v>6</v>
      </c>
      <c r="J6" s="113"/>
      <c r="K6" s="48">
        <v>20</v>
      </c>
      <c r="L6" s="48">
        <v>21</v>
      </c>
      <c r="M6" s="48">
        <v>12</v>
      </c>
      <c r="N6" s="48">
        <v>33</v>
      </c>
      <c r="O6" s="48">
        <v>4</v>
      </c>
      <c r="P6" s="49">
        <v>0.043478260869565216</v>
      </c>
      <c r="Q6" s="49">
        <v>0.08333333333333333</v>
      </c>
      <c r="R6" s="48">
        <v>1</v>
      </c>
      <c r="S6" s="48">
        <v>0</v>
      </c>
      <c r="T6" s="48">
        <v>20</v>
      </c>
      <c r="U6" s="48">
        <v>33</v>
      </c>
      <c r="V6" s="48">
        <v>5</v>
      </c>
      <c r="W6" s="49">
        <v>2.73</v>
      </c>
      <c r="X6" s="49">
        <v>0.06315789473684211</v>
      </c>
      <c r="Y6" s="78" t="s">
        <v>3979</v>
      </c>
      <c r="Z6" s="78" t="s">
        <v>4002</v>
      </c>
      <c r="AA6" s="78" t="s">
        <v>4066</v>
      </c>
      <c r="AB6" s="85" t="s">
        <v>4166</v>
      </c>
      <c r="AC6" s="85" t="s">
        <v>4307</v>
      </c>
      <c r="AD6" s="85"/>
      <c r="AE6" s="85" t="s">
        <v>4370</v>
      </c>
      <c r="AF6" s="85" t="s">
        <v>4408</v>
      </c>
      <c r="AG6" s="116">
        <v>22</v>
      </c>
      <c r="AH6" s="120">
        <v>3.470031545741325</v>
      </c>
      <c r="AI6" s="116">
        <v>16</v>
      </c>
      <c r="AJ6" s="120">
        <v>2.5236593059936907</v>
      </c>
      <c r="AK6" s="116">
        <v>0</v>
      </c>
      <c r="AL6" s="120">
        <v>0</v>
      </c>
      <c r="AM6" s="116">
        <v>596</v>
      </c>
      <c r="AN6" s="120">
        <v>94.00630914826499</v>
      </c>
      <c r="AO6" s="116">
        <v>634</v>
      </c>
    </row>
    <row r="7" spans="1:41" ht="15">
      <c r="A7" s="87" t="s">
        <v>3886</v>
      </c>
      <c r="B7" s="65" t="s">
        <v>3937</v>
      </c>
      <c r="C7" s="65" t="s">
        <v>56</v>
      </c>
      <c r="D7" s="109"/>
      <c r="E7" s="108"/>
      <c r="F7" s="110" t="s">
        <v>5573</v>
      </c>
      <c r="G7" s="111"/>
      <c r="H7" s="111"/>
      <c r="I7" s="112">
        <v>7</v>
      </c>
      <c r="J7" s="113"/>
      <c r="K7" s="48">
        <v>13</v>
      </c>
      <c r="L7" s="48">
        <v>32</v>
      </c>
      <c r="M7" s="48">
        <v>0</v>
      </c>
      <c r="N7" s="48">
        <v>32</v>
      </c>
      <c r="O7" s="48">
        <v>0</v>
      </c>
      <c r="P7" s="49">
        <v>0.10344827586206896</v>
      </c>
      <c r="Q7" s="49">
        <v>0.1875</v>
      </c>
      <c r="R7" s="48">
        <v>1</v>
      </c>
      <c r="S7" s="48">
        <v>0</v>
      </c>
      <c r="T7" s="48">
        <v>13</v>
      </c>
      <c r="U7" s="48">
        <v>32</v>
      </c>
      <c r="V7" s="48">
        <v>2</v>
      </c>
      <c r="W7" s="49">
        <v>1.502959</v>
      </c>
      <c r="X7" s="49">
        <v>0.20512820512820512</v>
      </c>
      <c r="Y7" s="78" t="s">
        <v>3980</v>
      </c>
      <c r="Z7" s="78" t="s">
        <v>4003</v>
      </c>
      <c r="AA7" s="78" t="s">
        <v>4067</v>
      </c>
      <c r="AB7" s="85" t="s">
        <v>4167</v>
      </c>
      <c r="AC7" s="85" t="s">
        <v>4308</v>
      </c>
      <c r="AD7" s="85"/>
      <c r="AE7" s="85" t="s">
        <v>4371</v>
      </c>
      <c r="AF7" s="85" t="s">
        <v>4409</v>
      </c>
      <c r="AG7" s="116">
        <v>0</v>
      </c>
      <c r="AH7" s="120">
        <v>0</v>
      </c>
      <c r="AI7" s="116">
        <v>20</v>
      </c>
      <c r="AJ7" s="120">
        <v>6.896551724137931</v>
      </c>
      <c r="AK7" s="116">
        <v>0</v>
      </c>
      <c r="AL7" s="120">
        <v>0</v>
      </c>
      <c r="AM7" s="116">
        <v>270</v>
      </c>
      <c r="AN7" s="120">
        <v>93.10344827586206</v>
      </c>
      <c r="AO7" s="116">
        <v>290</v>
      </c>
    </row>
    <row r="8" spans="1:41" ht="15">
      <c r="A8" s="87" t="s">
        <v>3887</v>
      </c>
      <c r="B8" s="65" t="s">
        <v>3938</v>
      </c>
      <c r="C8" s="65" t="s">
        <v>56</v>
      </c>
      <c r="D8" s="109"/>
      <c r="E8" s="108"/>
      <c r="F8" s="110" t="s">
        <v>5574</v>
      </c>
      <c r="G8" s="111"/>
      <c r="H8" s="111"/>
      <c r="I8" s="112">
        <v>8</v>
      </c>
      <c r="J8" s="113"/>
      <c r="K8" s="48">
        <v>9</v>
      </c>
      <c r="L8" s="48">
        <v>7</v>
      </c>
      <c r="M8" s="48">
        <v>19</v>
      </c>
      <c r="N8" s="48">
        <v>26</v>
      </c>
      <c r="O8" s="48">
        <v>15</v>
      </c>
      <c r="P8" s="49">
        <v>0</v>
      </c>
      <c r="Q8" s="49">
        <v>0</v>
      </c>
      <c r="R8" s="48">
        <v>1</v>
      </c>
      <c r="S8" s="48">
        <v>0</v>
      </c>
      <c r="T8" s="48">
        <v>9</v>
      </c>
      <c r="U8" s="48">
        <v>26</v>
      </c>
      <c r="V8" s="48">
        <v>2</v>
      </c>
      <c r="W8" s="49">
        <v>1.580247</v>
      </c>
      <c r="X8" s="49">
        <v>0.1111111111111111</v>
      </c>
      <c r="Y8" s="78" t="s">
        <v>3981</v>
      </c>
      <c r="Z8" s="78" t="s">
        <v>4004</v>
      </c>
      <c r="AA8" s="78" t="s">
        <v>4068</v>
      </c>
      <c r="AB8" s="85" t="s">
        <v>4168</v>
      </c>
      <c r="AC8" s="85" t="s">
        <v>4309</v>
      </c>
      <c r="AD8" s="85" t="s">
        <v>494</v>
      </c>
      <c r="AE8" s="85" t="s">
        <v>4372</v>
      </c>
      <c r="AF8" s="85" t="s">
        <v>4410</v>
      </c>
      <c r="AG8" s="116">
        <v>15</v>
      </c>
      <c r="AH8" s="120">
        <v>2.6833631484794274</v>
      </c>
      <c r="AI8" s="116">
        <v>17</v>
      </c>
      <c r="AJ8" s="120">
        <v>3.041144901610018</v>
      </c>
      <c r="AK8" s="116">
        <v>0</v>
      </c>
      <c r="AL8" s="120">
        <v>0</v>
      </c>
      <c r="AM8" s="116">
        <v>527</v>
      </c>
      <c r="AN8" s="120">
        <v>94.27549194991056</v>
      </c>
      <c r="AO8" s="116">
        <v>559</v>
      </c>
    </row>
    <row r="9" spans="1:41" ht="15">
      <c r="A9" s="87" t="s">
        <v>3888</v>
      </c>
      <c r="B9" s="65" t="s">
        <v>3939</v>
      </c>
      <c r="C9" s="65" t="s">
        <v>56</v>
      </c>
      <c r="D9" s="109"/>
      <c r="E9" s="108"/>
      <c r="F9" s="110" t="s">
        <v>5575</v>
      </c>
      <c r="G9" s="111"/>
      <c r="H9" s="111"/>
      <c r="I9" s="112">
        <v>9</v>
      </c>
      <c r="J9" s="113"/>
      <c r="K9" s="48">
        <v>9</v>
      </c>
      <c r="L9" s="48">
        <v>16</v>
      </c>
      <c r="M9" s="48">
        <v>6</v>
      </c>
      <c r="N9" s="48">
        <v>22</v>
      </c>
      <c r="O9" s="48">
        <v>3</v>
      </c>
      <c r="P9" s="49">
        <v>0.21428571428571427</v>
      </c>
      <c r="Q9" s="49">
        <v>0.35294117647058826</v>
      </c>
      <c r="R9" s="48">
        <v>1</v>
      </c>
      <c r="S9" s="48">
        <v>0</v>
      </c>
      <c r="T9" s="48">
        <v>9</v>
      </c>
      <c r="U9" s="48">
        <v>22</v>
      </c>
      <c r="V9" s="48">
        <v>2</v>
      </c>
      <c r="W9" s="49">
        <v>1.432099</v>
      </c>
      <c r="X9" s="49">
        <v>0.2361111111111111</v>
      </c>
      <c r="Y9" s="78" t="s">
        <v>3982</v>
      </c>
      <c r="Z9" s="78" t="s">
        <v>4005</v>
      </c>
      <c r="AA9" s="78" t="s">
        <v>893</v>
      </c>
      <c r="AB9" s="85" t="s">
        <v>4169</v>
      </c>
      <c r="AC9" s="85" t="s">
        <v>4310</v>
      </c>
      <c r="AD9" s="85"/>
      <c r="AE9" s="85" t="s">
        <v>4373</v>
      </c>
      <c r="AF9" s="85" t="s">
        <v>4411</v>
      </c>
      <c r="AG9" s="116">
        <v>16</v>
      </c>
      <c r="AH9" s="120">
        <v>4.43213296398892</v>
      </c>
      <c r="AI9" s="116">
        <v>0</v>
      </c>
      <c r="AJ9" s="120">
        <v>0</v>
      </c>
      <c r="AK9" s="116">
        <v>0</v>
      </c>
      <c r="AL9" s="120">
        <v>0</v>
      </c>
      <c r="AM9" s="116">
        <v>345</v>
      </c>
      <c r="AN9" s="120">
        <v>95.56786703601108</v>
      </c>
      <c r="AO9" s="116">
        <v>361</v>
      </c>
    </row>
    <row r="10" spans="1:41" ht="14.25" customHeight="1">
      <c r="A10" s="87" t="s">
        <v>3889</v>
      </c>
      <c r="B10" s="65" t="s">
        <v>3940</v>
      </c>
      <c r="C10" s="65" t="s">
        <v>56</v>
      </c>
      <c r="D10" s="109"/>
      <c r="E10" s="108"/>
      <c r="F10" s="110" t="s">
        <v>3889</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t="s">
        <v>810</v>
      </c>
      <c r="Z10" s="78" t="s">
        <v>841</v>
      </c>
      <c r="AA10" s="78" t="s">
        <v>1004</v>
      </c>
      <c r="AB10" s="85" t="s">
        <v>1938</v>
      </c>
      <c r="AC10" s="85" t="s">
        <v>1938</v>
      </c>
      <c r="AD10" s="85"/>
      <c r="AE10" s="85" t="s">
        <v>4374</v>
      </c>
      <c r="AF10" s="85" t="s">
        <v>4412</v>
      </c>
      <c r="AG10" s="116">
        <v>0</v>
      </c>
      <c r="AH10" s="120">
        <v>0</v>
      </c>
      <c r="AI10" s="116">
        <v>0</v>
      </c>
      <c r="AJ10" s="120">
        <v>0</v>
      </c>
      <c r="AK10" s="116">
        <v>0</v>
      </c>
      <c r="AL10" s="120">
        <v>0</v>
      </c>
      <c r="AM10" s="116">
        <v>25</v>
      </c>
      <c r="AN10" s="120">
        <v>100</v>
      </c>
      <c r="AO10" s="116">
        <v>25</v>
      </c>
    </row>
    <row r="11" spans="1:41" ht="15">
      <c r="A11" s="87" t="s">
        <v>3890</v>
      </c>
      <c r="B11" s="65" t="s">
        <v>3941</v>
      </c>
      <c r="C11" s="65" t="s">
        <v>56</v>
      </c>
      <c r="D11" s="109"/>
      <c r="E11" s="108"/>
      <c r="F11" s="110" t="s">
        <v>5576</v>
      </c>
      <c r="G11" s="111"/>
      <c r="H11" s="111"/>
      <c r="I11" s="112">
        <v>11</v>
      </c>
      <c r="J11" s="113"/>
      <c r="K11" s="48">
        <v>5</v>
      </c>
      <c r="L11" s="48">
        <v>7</v>
      </c>
      <c r="M11" s="48">
        <v>0</v>
      </c>
      <c r="N11" s="48">
        <v>7</v>
      </c>
      <c r="O11" s="48">
        <v>0</v>
      </c>
      <c r="P11" s="49">
        <v>0.16666666666666666</v>
      </c>
      <c r="Q11" s="49">
        <v>0.2857142857142857</v>
      </c>
      <c r="R11" s="48">
        <v>1</v>
      </c>
      <c r="S11" s="48">
        <v>0</v>
      </c>
      <c r="T11" s="48">
        <v>5</v>
      </c>
      <c r="U11" s="48">
        <v>7</v>
      </c>
      <c r="V11" s="48">
        <v>2</v>
      </c>
      <c r="W11" s="49">
        <v>1.12</v>
      </c>
      <c r="X11" s="49">
        <v>0.35</v>
      </c>
      <c r="Y11" s="78"/>
      <c r="Z11" s="78"/>
      <c r="AA11" s="78" t="s">
        <v>893</v>
      </c>
      <c r="AB11" s="85" t="s">
        <v>4170</v>
      </c>
      <c r="AC11" s="85" t="s">
        <v>4311</v>
      </c>
      <c r="AD11" s="85"/>
      <c r="AE11" s="85" t="s">
        <v>4375</v>
      </c>
      <c r="AF11" s="85" t="s">
        <v>4413</v>
      </c>
      <c r="AG11" s="116">
        <v>3</v>
      </c>
      <c r="AH11" s="120">
        <v>5.555555555555555</v>
      </c>
      <c r="AI11" s="116">
        <v>0</v>
      </c>
      <c r="AJ11" s="120">
        <v>0</v>
      </c>
      <c r="AK11" s="116">
        <v>0</v>
      </c>
      <c r="AL11" s="120">
        <v>0</v>
      </c>
      <c r="AM11" s="116">
        <v>51</v>
      </c>
      <c r="AN11" s="120">
        <v>94.44444444444444</v>
      </c>
      <c r="AO11" s="116">
        <v>54</v>
      </c>
    </row>
    <row r="12" spans="1:41" ht="15">
      <c r="A12" s="87" t="s">
        <v>3891</v>
      </c>
      <c r="B12" s="65" t="s">
        <v>3942</v>
      </c>
      <c r="C12" s="65" t="s">
        <v>56</v>
      </c>
      <c r="D12" s="109"/>
      <c r="E12" s="108"/>
      <c r="F12" s="110" t="s">
        <v>5577</v>
      </c>
      <c r="G12" s="111"/>
      <c r="H12" s="111"/>
      <c r="I12" s="112">
        <v>12</v>
      </c>
      <c r="J12" s="113"/>
      <c r="K12" s="48">
        <v>5</v>
      </c>
      <c r="L12" s="48">
        <v>4</v>
      </c>
      <c r="M12" s="48">
        <v>0</v>
      </c>
      <c r="N12" s="48">
        <v>4</v>
      </c>
      <c r="O12" s="48">
        <v>0</v>
      </c>
      <c r="P12" s="49">
        <v>0</v>
      </c>
      <c r="Q12" s="49">
        <v>0</v>
      </c>
      <c r="R12" s="48">
        <v>1</v>
      </c>
      <c r="S12" s="48">
        <v>0</v>
      </c>
      <c r="T12" s="48">
        <v>5</v>
      </c>
      <c r="U12" s="48">
        <v>4</v>
      </c>
      <c r="V12" s="48">
        <v>2</v>
      </c>
      <c r="W12" s="49">
        <v>1.28</v>
      </c>
      <c r="X12" s="49">
        <v>0.2</v>
      </c>
      <c r="Y12" s="78" t="s">
        <v>746</v>
      </c>
      <c r="Z12" s="78" t="s">
        <v>839</v>
      </c>
      <c r="AA12" s="78" t="s">
        <v>909</v>
      </c>
      <c r="AB12" s="85" t="s">
        <v>4171</v>
      </c>
      <c r="AC12" s="85" t="s">
        <v>4312</v>
      </c>
      <c r="AD12" s="85"/>
      <c r="AE12" s="85" t="s">
        <v>4376</v>
      </c>
      <c r="AF12" s="85" t="s">
        <v>4414</v>
      </c>
      <c r="AG12" s="116">
        <v>0</v>
      </c>
      <c r="AH12" s="120">
        <v>0</v>
      </c>
      <c r="AI12" s="116">
        <v>9</v>
      </c>
      <c r="AJ12" s="120">
        <v>8.181818181818182</v>
      </c>
      <c r="AK12" s="116">
        <v>0</v>
      </c>
      <c r="AL12" s="120">
        <v>0</v>
      </c>
      <c r="AM12" s="116">
        <v>101</v>
      </c>
      <c r="AN12" s="120">
        <v>91.81818181818181</v>
      </c>
      <c r="AO12" s="116">
        <v>110</v>
      </c>
    </row>
    <row r="13" spans="1:41" ht="15">
      <c r="A13" s="87" t="s">
        <v>3892</v>
      </c>
      <c r="B13" s="65" t="s">
        <v>3943</v>
      </c>
      <c r="C13" s="65" t="s">
        <v>56</v>
      </c>
      <c r="D13" s="109"/>
      <c r="E13" s="108"/>
      <c r="F13" s="110" t="s">
        <v>5578</v>
      </c>
      <c r="G13" s="111"/>
      <c r="H13" s="111"/>
      <c r="I13" s="112">
        <v>13</v>
      </c>
      <c r="J13" s="113"/>
      <c r="K13" s="48">
        <v>5</v>
      </c>
      <c r="L13" s="48">
        <v>6</v>
      </c>
      <c r="M13" s="48">
        <v>0</v>
      </c>
      <c r="N13" s="48">
        <v>6</v>
      </c>
      <c r="O13" s="48">
        <v>0</v>
      </c>
      <c r="P13" s="49">
        <v>0.2</v>
      </c>
      <c r="Q13" s="49">
        <v>0.3333333333333333</v>
      </c>
      <c r="R13" s="48">
        <v>1</v>
      </c>
      <c r="S13" s="48">
        <v>0</v>
      </c>
      <c r="T13" s="48">
        <v>5</v>
      </c>
      <c r="U13" s="48">
        <v>6</v>
      </c>
      <c r="V13" s="48">
        <v>3</v>
      </c>
      <c r="W13" s="49">
        <v>1.28</v>
      </c>
      <c r="X13" s="49">
        <v>0.3</v>
      </c>
      <c r="Y13" s="78" t="s">
        <v>756</v>
      </c>
      <c r="Z13" s="78" t="s">
        <v>841</v>
      </c>
      <c r="AA13" s="78" t="s">
        <v>931</v>
      </c>
      <c r="AB13" s="85" t="s">
        <v>4172</v>
      </c>
      <c r="AC13" s="85" t="s">
        <v>4313</v>
      </c>
      <c r="AD13" s="85"/>
      <c r="AE13" s="85" t="s">
        <v>4377</v>
      </c>
      <c r="AF13" s="85" t="s">
        <v>4415</v>
      </c>
      <c r="AG13" s="116">
        <v>2</v>
      </c>
      <c r="AH13" s="120">
        <v>4.3478260869565215</v>
      </c>
      <c r="AI13" s="116">
        <v>0</v>
      </c>
      <c r="AJ13" s="120">
        <v>0</v>
      </c>
      <c r="AK13" s="116">
        <v>0</v>
      </c>
      <c r="AL13" s="120">
        <v>0</v>
      </c>
      <c r="AM13" s="116">
        <v>44</v>
      </c>
      <c r="AN13" s="120">
        <v>95.65217391304348</v>
      </c>
      <c r="AO13" s="116">
        <v>46</v>
      </c>
    </row>
    <row r="14" spans="1:41" ht="15">
      <c r="A14" s="87" t="s">
        <v>3893</v>
      </c>
      <c r="B14" s="65" t="s">
        <v>3944</v>
      </c>
      <c r="C14" s="65" t="s">
        <v>56</v>
      </c>
      <c r="D14" s="109"/>
      <c r="E14" s="108"/>
      <c r="F14" s="110" t="s">
        <v>5579</v>
      </c>
      <c r="G14" s="111"/>
      <c r="H14" s="111"/>
      <c r="I14" s="112">
        <v>14</v>
      </c>
      <c r="J14" s="113"/>
      <c r="K14" s="48">
        <v>5</v>
      </c>
      <c r="L14" s="48">
        <v>5</v>
      </c>
      <c r="M14" s="48">
        <v>2</v>
      </c>
      <c r="N14" s="48">
        <v>7</v>
      </c>
      <c r="O14" s="48">
        <v>0</v>
      </c>
      <c r="P14" s="49">
        <v>0</v>
      </c>
      <c r="Q14" s="49">
        <v>0</v>
      </c>
      <c r="R14" s="48">
        <v>1</v>
      </c>
      <c r="S14" s="48">
        <v>0</v>
      </c>
      <c r="T14" s="48">
        <v>5</v>
      </c>
      <c r="U14" s="48">
        <v>7</v>
      </c>
      <c r="V14" s="48">
        <v>2</v>
      </c>
      <c r="W14" s="49">
        <v>1.12</v>
      </c>
      <c r="X14" s="49">
        <v>0.3</v>
      </c>
      <c r="Y14" s="78"/>
      <c r="Z14" s="78"/>
      <c r="AA14" s="78" t="s">
        <v>4069</v>
      </c>
      <c r="AB14" s="85" t="s">
        <v>4173</v>
      </c>
      <c r="AC14" s="85" t="s">
        <v>4314</v>
      </c>
      <c r="AD14" s="85" t="s">
        <v>437</v>
      </c>
      <c r="AE14" s="85" t="s">
        <v>4378</v>
      </c>
      <c r="AF14" s="85" t="s">
        <v>4416</v>
      </c>
      <c r="AG14" s="116">
        <v>4</v>
      </c>
      <c r="AH14" s="120">
        <v>5</v>
      </c>
      <c r="AI14" s="116">
        <v>0</v>
      </c>
      <c r="AJ14" s="120">
        <v>0</v>
      </c>
      <c r="AK14" s="116">
        <v>0</v>
      </c>
      <c r="AL14" s="120">
        <v>0</v>
      </c>
      <c r="AM14" s="116">
        <v>76</v>
      </c>
      <c r="AN14" s="120">
        <v>95</v>
      </c>
      <c r="AO14" s="116">
        <v>80</v>
      </c>
    </row>
    <row r="15" spans="1:41" ht="15">
      <c r="A15" s="87" t="s">
        <v>3894</v>
      </c>
      <c r="B15" s="65" t="s">
        <v>3933</v>
      </c>
      <c r="C15" s="65" t="s">
        <v>59</v>
      </c>
      <c r="D15" s="109"/>
      <c r="E15" s="108"/>
      <c r="F15" s="110" t="s">
        <v>5580</v>
      </c>
      <c r="G15" s="111"/>
      <c r="H15" s="111"/>
      <c r="I15" s="112">
        <v>15</v>
      </c>
      <c r="J15" s="113"/>
      <c r="K15" s="48">
        <v>5</v>
      </c>
      <c r="L15" s="48">
        <v>6</v>
      </c>
      <c r="M15" s="48">
        <v>0</v>
      </c>
      <c r="N15" s="48">
        <v>6</v>
      </c>
      <c r="O15" s="48">
        <v>0</v>
      </c>
      <c r="P15" s="49">
        <v>0</v>
      </c>
      <c r="Q15" s="49">
        <v>0</v>
      </c>
      <c r="R15" s="48">
        <v>1</v>
      </c>
      <c r="S15" s="48">
        <v>0</v>
      </c>
      <c r="T15" s="48">
        <v>5</v>
      </c>
      <c r="U15" s="48">
        <v>6</v>
      </c>
      <c r="V15" s="48">
        <v>2</v>
      </c>
      <c r="W15" s="49">
        <v>1.12</v>
      </c>
      <c r="X15" s="49">
        <v>0.3</v>
      </c>
      <c r="Y15" s="78" t="s">
        <v>734</v>
      </c>
      <c r="Z15" s="78" t="s">
        <v>827</v>
      </c>
      <c r="AA15" s="78" t="s">
        <v>4070</v>
      </c>
      <c r="AB15" s="85" t="s">
        <v>4174</v>
      </c>
      <c r="AC15" s="85" t="s">
        <v>4315</v>
      </c>
      <c r="AD15" s="85"/>
      <c r="AE15" s="85" t="s">
        <v>4379</v>
      </c>
      <c r="AF15" s="85" t="s">
        <v>4417</v>
      </c>
      <c r="AG15" s="116">
        <v>2</v>
      </c>
      <c r="AH15" s="120">
        <v>2.5641025641025643</v>
      </c>
      <c r="AI15" s="116">
        <v>1</v>
      </c>
      <c r="AJ15" s="120">
        <v>1.2820512820512822</v>
      </c>
      <c r="AK15" s="116">
        <v>0</v>
      </c>
      <c r="AL15" s="120">
        <v>0</v>
      </c>
      <c r="AM15" s="116">
        <v>75</v>
      </c>
      <c r="AN15" s="120">
        <v>96.15384615384616</v>
      </c>
      <c r="AO15" s="116">
        <v>78</v>
      </c>
    </row>
    <row r="16" spans="1:41" ht="15">
      <c r="A16" s="87" t="s">
        <v>3895</v>
      </c>
      <c r="B16" s="65" t="s">
        <v>3934</v>
      </c>
      <c r="C16" s="65" t="s">
        <v>59</v>
      </c>
      <c r="D16" s="109"/>
      <c r="E16" s="108"/>
      <c r="F16" s="110" t="s">
        <v>5581</v>
      </c>
      <c r="G16" s="111"/>
      <c r="H16" s="111"/>
      <c r="I16" s="112">
        <v>16</v>
      </c>
      <c r="J16" s="113"/>
      <c r="K16" s="48">
        <v>4</v>
      </c>
      <c r="L16" s="48">
        <v>5</v>
      </c>
      <c r="M16" s="48">
        <v>0</v>
      </c>
      <c r="N16" s="48">
        <v>5</v>
      </c>
      <c r="O16" s="48">
        <v>2</v>
      </c>
      <c r="P16" s="49">
        <v>0</v>
      </c>
      <c r="Q16" s="49">
        <v>0</v>
      </c>
      <c r="R16" s="48">
        <v>1</v>
      </c>
      <c r="S16" s="48">
        <v>0</v>
      </c>
      <c r="T16" s="48">
        <v>4</v>
      </c>
      <c r="U16" s="48">
        <v>5</v>
      </c>
      <c r="V16" s="48">
        <v>3</v>
      </c>
      <c r="W16" s="49">
        <v>1.25</v>
      </c>
      <c r="X16" s="49">
        <v>0.25</v>
      </c>
      <c r="Y16" s="78" t="s">
        <v>812</v>
      </c>
      <c r="Z16" s="78" t="s">
        <v>841</v>
      </c>
      <c r="AA16" s="78" t="s">
        <v>4071</v>
      </c>
      <c r="AB16" s="85" t="s">
        <v>4175</v>
      </c>
      <c r="AC16" s="85" t="s">
        <v>4316</v>
      </c>
      <c r="AD16" s="85"/>
      <c r="AE16" s="85" t="s">
        <v>4380</v>
      </c>
      <c r="AF16" s="85" t="s">
        <v>4418</v>
      </c>
      <c r="AG16" s="116">
        <v>4</v>
      </c>
      <c r="AH16" s="120">
        <v>4.166666666666667</v>
      </c>
      <c r="AI16" s="116">
        <v>0</v>
      </c>
      <c r="AJ16" s="120">
        <v>0</v>
      </c>
      <c r="AK16" s="116">
        <v>0</v>
      </c>
      <c r="AL16" s="120">
        <v>0</v>
      </c>
      <c r="AM16" s="116">
        <v>92</v>
      </c>
      <c r="AN16" s="120">
        <v>95.83333333333333</v>
      </c>
      <c r="AO16" s="116">
        <v>96</v>
      </c>
    </row>
    <row r="17" spans="1:41" ht="15">
      <c r="A17" s="87" t="s">
        <v>3896</v>
      </c>
      <c r="B17" s="65" t="s">
        <v>3935</v>
      </c>
      <c r="C17" s="65" t="s">
        <v>59</v>
      </c>
      <c r="D17" s="109"/>
      <c r="E17" s="108"/>
      <c r="F17" s="110" t="s">
        <v>5582</v>
      </c>
      <c r="G17" s="111"/>
      <c r="H17" s="111"/>
      <c r="I17" s="112">
        <v>17</v>
      </c>
      <c r="J17" s="113"/>
      <c r="K17" s="48">
        <v>4</v>
      </c>
      <c r="L17" s="48">
        <v>4</v>
      </c>
      <c r="M17" s="48">
        <v>0</v>
      </c>
      <c r="N17" s="48">
        <v>4</v>
      </c>
      <c r="O17" s="48">
        <v>0</v>
      </c>
      <c r="P17" s="49">
        <v>0.3333333333333333</v>
      </c>
      <c r="Q17" s="49">
        <v>0.5</v>
      </c>
      <c r="R17" s="48">
        <v>1</v>
      </c>
      <c r="S17" s="48">
        <v>0</v>
      </c>
      <c r="T17" s="48">
        <v>4</v>
      </c>
      <c r="U17" s="48">
        <v>4</v>
      </c>
      <c r="V17" s="48">
        <v>2</v>
      </c>
      <c r="W17" s="49">
        <v>1.125</v>
      </c>
      <c r="X17" s="49">
        <v>0.3333333333333333</v>
      </c>
      <c r="Y17" s="78" t="s">
        <v>764</v>
      </c>
      <c r="Z17" s="78" t="s">
        <v>853</v>
      </c>
      <c r="AA17" s="78" t="s">
        <v>944</v>
      </c>
      <c r="AB17" s="85" t="s">
        <v>4176</v>
      </c>
      <c r="AC17" s="85" t="s">
        <v>4317</v>
      </c>
      <c r="AD17" s="85"/>
      <c r="AE17" s="85" t="s">
        <v>4381</v>
      </c>
      <c r="AF17" s="85" t="s">
        <v>4419</v>
      </c>
      <c r="AG17" s="116">
        <v>0</v>
      </c>
      <c r="AH17" s="120">
        <v>0</v>
      </c>
      <c r="AI17" s="116">
        <v>4</v>
      </c>
      <c r="AJ17" s="120">
        <v>8.51063829787234</v>
      </c>
      <c r="AK17" s="116">
        <v>0</v>
      </c>
      <c r="AL17" s="120">
        <v>0</v>
      </c>
      <c r="AM17" s="116">
        <v>43</v>
      </c>
      <c r="AN17" s="120">
        <v>91.48936170212765</v>
      </c>
      <c r="AO17" s="116">
        <v>47</v>
      </c>
    </row>
    <row r="18" spans="1:41" ht="15">
      <c r="A18" s="87" t="s">
        <v>3897</v>
      </c>
      <c r="B18" s="65" t="s">
        <v>3936</v>
      </c>
      <c r="C18" s="65" t="s">
        <v>59</v>
      </c>
      <c r="D18" s="109"/>
      <c r="E18" s="108"/>
      <c r="F18" s="110" t="s">
        <v>5583</v>
      </c>
      <c r="G18" s="111"/>
      <c r="H18" s="111"/>
      <c r="I18" s="112">
        <v>18</v>
      </c>
      <c r="J18" s="113"/>
      <c r="K18" s="48">
        <v>4</v>
      </c>
      <c r="L18" s="48">
        <v>2</v>
      </c>
      <c r="M18" s="48">
        <v>12</v>
      </c>
      <c r="N18" s="48">
        <v>14</v>
      </c>
      <c r="O18" s="48">
        <v>8</v>
      </c>
      <c r="P18" s="49">
        <v>0</v>
      </c>
      <c r="Q18" s="49">
        <v>0</v>
      </c>
      <c r="R18" s="48">
        <v>1</v>
      </c>
      <c r="S18" s="48">
        <v>0</v>
      </c>
      <c r="T18" s="48">
        <v>4</v>
      </c>
      <c r="U18" s="48">
        <v>14</v>
      </c>
      <c r="V18" s="48">
        <v>2</v>
      </c>
      <c r="W18" s="49">
        <v>1.125</v>
      </c>
      <c r="X18" s="49">
        <v>0.25</v>
      </c>
      <c r="Y18" s="78"/>
      <c r="Z18" s="78"/>
      <c r="AA18" s="78" t="s">
        <v>4072</v>
      </c>
      <c r="AB18" s="85" t="s">
        <v>4177</v>
      </c>
      <c r="AC18" s="85" t="s">
        <v>4318</v>
      </c>
      <c r="AD18" s="85"/>
      <c r="AE18" s="85" t="s">
        <v>339</v>
      </c>
      <c r="AF18" s="85" t="s">
        <v>4420</v>
      </c>
      <c r="AG18" s="116">
        <v>2</v>
      </c>
      <c r="AH18" s="120">
        <v>0.5102040816326531</v>
      </c>
      <c r="AI18" s="116">
        <v>49</v>
      </c>
      <c r="AJ18" s="120">
        <v>12.5</v>
      </c>
      <c r="AK18" s="116">
        <v>0</v>
      </c>
      <c r="AL18" s="120">
        <v>0</v>
      </c>
      <c r="AM18" s="116">
        <v>341</v>
      </c>
      <c r="AN18" s="120">
        <v>86.98979591836735</v>
      </c>
      <c r="AO18" s="116">
        <v>392</v>
      </c>
    </row>
    <row r="19" spans="1:41" ht="15">
      <c r="A19" s="87" t="s">
        <v>3898</v>
      </c>
      <c r="B19" s="65" t="s">
        <v>3937</v>
      </c>
      <c r="C19" s="65" t="s">
        <v>59</v>
      </c>
      <c r="D19" s="109"/>
      <c r="E19" s="108"/>
      <c r="F19" s="110" t="s">
        <v>5584</v>
      </c>
      <c r="G19" s="111"/>
      <c r="H19" s="111"/>
      <c r="I19" s="112">
        <v>19</v>
      </c>
      <c r="J19" s="113"/>
      <c r="K19" s="48">
        <v>4</v>
      </c>
      <c r="L19" s="48">
        <v>4</v>
      </c>
      <c r="M19" s="48">
        <v>0</v>
      </c>
      <c r="N19" s="48">
        <v>4</v>
      </c>
      <c r="O19" s="48">
        <v>1</v>
      </c>
      <c r="P19" s="49">
        <v>0</v>
      </c>
      <c r="Q19" s="49">
        <v>0</v>
      </c>
      <c r="R19" s="48">
        <v>1</v>
      </c>
      <c r="S19" s="48">
        <v>0</v>
      </c>
      <c r="T19" s="48">
        <v>4</v>
      </c>
      <c r="U19" s="48">
        <v>4</v>
      </c>
      <c r="V19" s="48">
        <v>2</v>
      </c>
      <c r="W19" s="49">
        <v>1.125</v>
      </c>
      <c r="X19" s="49">
        <v>0.25</v>
      </c>
      <c r="Y19" s="78" t="s">
        <v>762</v>
      </c>
      <c r="Z19" s="78" t="s">
        <v>846</v>
      </c>
      <c r="AA19" s="78" t="s">
        <v>943</v>
      </c>
      <c r="AB19" s="85" t="s">
        <v>4178</v>
      </c>
      <c r="AC19" s="85" t="s">
        <v>4319</v>
      </c>
      <c r="AD19" s="85"/>
      <c r="AE19" s="85" t="s">
        <v>333</v>
      </c>
      <c r="AF19" s="85" t="s">
        <v>4421</v>
      </c>
      <c r="AG19" s="116">
        <v>0</v>
      </c>
      <c r="AH19" s="120">
        <v>0</v>
      </c>
      <c r="AI19" s="116">
        <v>5</v>
      </c>
      <c r="AJ19" s="120">
        <v>5.9523809523809526</v>
      </c>
      <c r="AK19" s="116">
        <v>0</v>
      </c>
      <c r="AL19" s="120">
        <v>0</v>
      </c>
      <c r="AM19" s="116">
        <v>79</v>
      </c>
      <c r="AN19" s="120">
        <v>94.04761904761905</v>
      </c>
      <c r="AO19" s="116">
        <v>84</v>
      </c>
    </row>
    <row r="20" spans="1:41" ht="15">
      <c r="A20" s="87" t="s">
        <v>3899</v>
      </c>
      <c r="B20" s="65" t="s">
        <v>3938</v>
      </c>
      <c r="C20" s="65" t="s">
        <v>59</v>
      </c>
      <c r="D20" s="109"/>
      <c r="E20" s="108"/>
      <c r="F20" s="110" t="s">
        <v>5585</v>
      </c>
      <c r="G20" s="111"/>
      <c r="H20" s="111"/>
      <c r="I20" s="112">
        <v>20</v>
      </c>
      <c r="J20" s="113"/>
      <c r="K20" s="48">
        <v>4</v>
      </c>
      <c r="L20" s="48">
        <v>4</v>
      </c>
      <c r="M20" s="48">
        <v>0</v>
      </c>
      <c r="N20" s="48">
        <v>4</v>
      </c>
      <c r="O20" s="48">
        <v>0</v>
      </c>
      <c r="P20" s="49">
        <v>0</v>
      </c>
      <c r="Q20" s="49">
        <v>0</v>
      </c>
      <c r="R20" s="48">
        <v>1</v>
      </c>
      <c r="S20" s="48">
        <v>0</v>
      </c>
      <c r="T20" s="48">
        <v>4</v>
      </c>
      <c r="U20" s="48">
        <v>4</v>
      </c>
      <c r="V20" s="48">
        <v>2</v>
      </c>
      <c r="W20" s="49">
        <v>1</v>
      </c>
      <c r="X20" s="49">
        <v>0.3333333333333333</v>
      </c>
      <c r="Y20" s="78" t="s">
        <v>757</v>
      </c>
      <c r="Z20" s="78" t="s">
        <v>847</v>
      </c>
      <c r="AA20" s="78" t="s">
        <v>932</v>
      </c>
      <c r="AB20" s="85" t="s">
        <v>4179</v>
      </c>
      <c r="AC20" s="85" t="s">
        <v>4320</v>
      </c>
      <c r="AD20" s="85"/>
      <c r="AE20" s="85" t="s">
        <v>4382</v>
      </c>
      <c r="AF20" s="85" t="s">
        <v>4422</v>
      </c>
      <c r="AG20" s="116">
        <v>0</v>
      </c>
      <c r="AH20" s="120">
        <v>0</v>
      </c>
      <c r="AI20" s="116">
        <v>0</v>
      </c>
      <c r="AJ20" s="120">
        <v>0</v>
      </c>
      <c r="AK20" s="116">
        <v>0</v>
      </c>
      <c r="AL20" s="120">
        <v>0</v>
      </c>
      <c r="AM20" s="116">
        <v>55</v>
      </c>
      <c r="AN20" s="120">
        <v>100</v>
      </c>
      <c r="AO20" s="116">
        <v>55</v>
      </c>
    </row>
    <row r="21" spans="1:41" ht="15">
      <c r="A21" s="87" t="s">
        <v>3900</v>
      </c>
      <c r="B21" s="65" t="s">
        <v>3939</v>
      </c>
      <c r="C21" s="65" t="s">
        <v>59</v>
      </c>
      <c r="D21" s="109"/>
      <c r="E21" s="108"/>
      <c r="F21" s="110" t="s">
        <v>5586</v>
      </c>
      <c r="G21" s="111"/>
      <c r="H21" s="111"/>
      <c r="I21" s="112">
        <v>21</v>
      </c>
      <c r="J21" s="113"/>
      <c r="K21" s="48">
        <v>4</v>
      </c>
      <c r="L21" s="48">
        <v>3</v>
      </c>
      <c r="M21" s="48">
        <v>0</v>
      </c>
      <c r="N21" s="48">
        <v>3</v>
      </c>
      <c r="O21" s="48">
        <v>0</v>
      </c>
      <c r="P21" s="49">
        <v>0</v>
      </c>
      <c r="Q21" s="49">
        <v>0</v>
      </c>
      <c r="R21" s="48">
        <v>1</v>
      </c>
      <c r="S21" s="48">
        <v>0</v>
      </c>
      <c r="T21" s="48">
        <v>4</v>
      </c>
      <c r="U21" s="48">
        <v>3</v>
      </c>
      <c r="V21" s="48">
        <v>3</v>
      </c>
      <c r="W21" s="49">
        <v>1.25</v>
      </c>
      <c r="X21" s="49">
        <v>0.25</v>
      </c>
      <c r="Y21" s="78"/>
      <c r="Z21" s="78"/>
      <c r="AA21" s="78" t="s">
        <v>925</v>
      </c>
      <c r="AB21" s="85" t="s">
        <v>4180</v>
      </c>
      <c r="AC21" s="85" t="s">
        <v>4321</v>
      </c>
      <c r="AD21" s="85"/>
      <c r="AE21" s="85" t="s">
        <v>4383</v>
      </c>
      <c r="AF21" s="85" t="s">
        <v>4423</v>
      </c>
      <c r="AG21" s="116">
        <v>5</v>
      </c>
      <c r="AH21" s="120">
        <v>5.617977528089888</v>
      </c>
      <c r="AI21" s="116">
        <v>0</v>
      </c>
      <c r="AJ21" s="120">
        <v>0</v>
      </c>
      <c r="AK21" s="116">
        <v>0</v>
      </c>
      <c r="AL21" s="120">
        <v>0</v>
      </c>
      <c r="AM21" s="116">
        <v>84</v>
      </c>
      <c r="AN21" s="120">
        <v>94.38202247191012</v>
      </c>
      <c r="AO21" s="116">
        <v>89</v>
      </c>
    </row>
    <row r="22" spans="1:41" ht="15">
      <c r="A22" s="87" t="s">
        <v>3901</v>
      </c>
      <c r="B22" s="65" t="s">
        <v>3940</v>
      </c>
      <c r="C22" s="65" t="s">
        <v>59</v>
      </c>
      <c r="D22" s="109"/>
      <c r="E22" s="108"/>
      <c r="F22" s="110" t="s">
        <v>5587</v>
      </c>
      <c r="G22" s="111"/>
      <c r="H22" s="111"/>
      <c r="I22" s="112">
        <v>22</v>
      </c>
      <c r="J22" s="113"/>
      <c r="K22" s="48">
        <v>4</v>
      </c>
      <c r="L22" s="48">
        <v>4</v>
      </c>
      <c r="M22" s="48">
        <v>0</v>
      </c>
      <c r="N22" s="48">
        <v>4</v>
      </c>
      <c r="O22" s="48">
        <v>1</v>
      </c>
      <c r="P22" s="49">
        <v>0</v>
      </c>
      <c r="Q22" s="49">
        <v>0</v>
      </c>
      <c r="R22" s="48">
        <v>1</v>
      </c>
      <c r="S22" s="48">
        <v>0</v>
      </c>
      <c r="T22" s="48">
        <v>4</v>
      </c>
      <c r="U22" s="48">
        <v>4</v>
      </c>
      <c r="V22" s="48">
        <v>2</v>
      </c>
      <c r="W22" s="49">
        <v>1.125</v>
      </c>
      <c r="X22" s="49">
        <v>0.25</v>
      </c>
      <c r="Y22" s="78" t="s">
        <v>741</v>
      </c>
      <c r="Z22" s="78" t="s">
        <v>834</v>
      </c>
      <c r="AA22" s="78" t="s">
        <v>899</v>
      </c>
      <c r="AB22" s="85" t="s">
        <v>4181</v>
      </c>
      <c r="AC22" s="85" t="s">
        <v>4322</v>
      </c>
      <c r="AD22" s="85"/>
      <c r="AE22" s="85" t="s">
        <v>240</v>
      </c>
      <c r="AF22" s="85" t="s">
        <v>4424</v>
      </c>
      <c r="AG22" s="116">
        <v>1</v>
      </c>
      <c r="AH22" s="120">
        <v>0.9345794392523364</v>
      </c>
      <c r="AI22" s="116">
        <v>0</v>
      </c>
      <c r="AJ22" s="120">
        <v>0</v>
      </c>
      <c r="AK22" s="116">
        <v>0</v>
      </c>
      <c r="AL22" s="120">
        <v>0</v>
      </c>
      <c r="AM22" s="116">
        <v>106</v>
      </c>
      <c r="AN22" s="120">
        <v>99.06542056074767</v>
      </c>
      <c r="AO22" s="116">
        <v>107</v>
      </c>
    </row>
    <row r="23" spans="1:41" ht="15">
      <c r="A23" s="87" t="s">
        <v>3902</v>
      </c>
      <c r="B23" s="65" t="s">
        <v>3941</v>
      </c>
      <c r="C23" s="65" t="s">
        <v>59</v>
      </c>
      <c r="D23" s="109"/>
      <c r="E23" s="108"/>
      <c r="F23" s="110" t="s">
        <v>5588</v>
      </c>
      <c r="G23" s="111"/>
      <c r="H23" s="111"/>
      <c r="I23" s="112">
        <v>23</v>
      </c>
      <c r="J23" s="113"/>
      <c r="K23" s="48">
        <v>4</v>
      </c>
      <c r="L23" s="48">
        <v>4</v>
      </c>
      <c r="M23" s="48">
        <v>0</v>
      </c>
      <c r="N23" s="48">
        <v>4</v>
      </c>
      <c r="O23" s="48">
        <v>1</v>
      </c>
      <c r="P23" s="49">
        <v>0</v>
      </c>
      <c r="Q23" s="49">
        <v>0</v>
      </c>
      <c r="R23" s="48">
        <v>1</v>
      </c>
      <c r="S23" s="48">
        <v>0</v>
      </c>
      <c r="T23" s="48">
        <v>4</v>
      </c>
      <c r="U23" s="48">
        <v>4</v>
      </c>
      <c r="V23" s="48">
        <v>2</v>
      </c>
      <c r="W23" s="49">
        <v>1.125</v>
      </c>
      <c r="X23" s="49">
        <v>0.25</v>
      </c>
      <c r="Y23" s="78" t="s">
        <v>733</v>
      </c>
      <c r="Z23" s="78" t="s">
        <v>826</v>
      </c>
      <c r="AA23" s="78" t="s">
        <v>886</v>
      </c>
      <c r="AB23" s="85" t="s">
        <v>4182</v>
      </c>
      <c r="AC23" s="85" t="s">
        <v>4323</v>
      </c>
      <c r="AD23" s="85" t="s">
        <v>4366</v>
      </c>
      <c r="AE23" s="85" t="s">
        <v>421</v>
      </c>
      <c r="AF23" s="85" t="s">
        <v>4425</v>
      </c>
      <c r="AG23" s="116">
        <v>0</v>
      </c>
      <c r="AH23" s="120">
        <v>0</v>
      </c>
      <c r="AI23" s="116">
        <v>3</v>
      </c>
      <c r="AJ23" s="120">
        <v>2.857142857142857</v>
      </c>
      <c r="AK23" s="116">
        <v>0</v>
      </c>
      <c r="AL23" s="120">
        <v>0</v>
      </c>
      <c r="AM23" s="116">
        <v>102</v>
      </c>
      <c r="AN23" s="120">
        <v>97.14285714285714</v>
      </c>
      <c r="AO23" s="116">
        <v>105</v>
      </c>
    </row>
    <row r="24" spans="1:41" ht="15">
      <c r="A24" s="87" t="s">
        <v>3903</v>
      </c>
      <c r="B24" s="65" t="s">
        <v>3942</v>
      </c>
      <c r="C24" s="65" t="s">
        <v>59</v>
      </c>
      <c r="D24" s="109"/>
      <c r="E24" s="108"/>
      <c r="F24" s="110" t="s">
        <v>3903</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t="s">
        <v>788</v>
      </c>
      <c r="Z24" s="78" t="s">
        <v>870</v>
      </c>
      <c r="AA24" s="78" t="s">
        <v>965</v>
      </c>
      <c r="AB24" s="85" t="s">
        <v>1938</v>
      </c>
      <c r="AC24" s="85" t="s">
        <v>1938</v>
      </c>
      <c r="AD24" s="85"/>
      <c r="AE24" s="85" t="s">
        <v>4384</v>
      </c>
      <c r="AF24" s="85" t="s">
        <v>4426</v>
      </c>
      <c r="AG24" s="116">
        <v>1</v>
      </c>
      <c r="AH24" s="120">
        <v>5</v>
      </c>
      <c r="AI24" s="116">
        <v>1</v>
      </c>
      <c r="AJ24" s="120">
        <v>5</v>
      </c>
      <c r="AK24" s="116">
        <v>0</v>
      </c>
      <c r="AL24" s="120">
        <v>0</v>
      </c>
      <c r="AM24" s="116">
        <v>18</v>
      </c>
      <c r="AN24" s="120">
        <v>90</v>
      </c>
      <c r="AO24" s="116">
        <v>20</v>
      </c>
    </row>
    <row r="25" spans="1:41" ht="15">
      <c r="A25" s="87" t="s">
        <v>3904</v>
      </c>
      <c r="B25" s="65" t="s">
        <v>3943</v>
      </c>
      <c r="C25" s="65" t="s">
        <v>59</v>
      </c>
      <c r="D25" s="109"/>
      <c r="E25" s="108"/>
      <c r="F25" s="110" t="s">
        <v>5589</v>
      </c>
      <c r="G25" s="111"/>
      <c r="H25" s="111"/>
      <c r="I25" s="112">
        <v>25</v>
      </c>
      <c r="J25" s="113"/>
      <c r="K25" s="48">
        <v>3</v>
      </c>
      <c r="L25" s="48">
        <v>2</v>
      </c>
      <c r="M25" s="48">
        <v>2</v>
      </c>
      <c r="N25" s="48">
        <v>4</v>
      </c>
      <c r="O25" s="48">
        <v>2</v>
      </c>
      <c r="P25" s="49">
        <v>0</v>
      </c>
      <c r="Q25" s="49">
        <v>0</v>
      </c>
      <c r="R25" s="48">
        <v>1</v>
      </c>
      <c r="S25" s="48">
        <v>0</v>
      </c>
      <c r="T25" s="48">
        <v>3</v>
      </c>
      <c r="U25" s="48">
        <v>4</v>
      </c>
      <c r="V25" s="48">
        <v>2</v>
      </c>
      <c r="W25" s="49">
        <v>0.888889</v>
      </c>
      <c r="X25" s="49">
        <v>0.3333333333333333</v>
      </c>
      <c r="Y25" s="78" t="s">
        <v>787</v>
      </c>
      <c r="Z25" s="78" t="s">
        <v>869</v>
      </c>
      <c r="AA25" s="78" t="s">
        <v>4073</v>
      </c>
      <c r="AB25" s="85" t="s">
        <v>4183</v>
      </c>
      <c r="AC25" s="85" t="s">
        <v>4324</v>
      </c>
      <c r="AD25" s="85"/>
      <c r="AE25" s="85" t="s">
        <v>382</v>
      </c>
      <c r="AF25" s="85" t="s">
        <v>4427</v>
      </c>
      <c r="AG25" s="116">
        <v>2</v>
      </c>
      <c r="AH25" s="120">
        <v>1.6260162601626016</v>
      </c>
      <c r="AI25" s="116">
        <v>0</v>
      </c>
      <c r="AJ25" s="120">
        <v>0</v>
      </c>
      <c r="AK25" s="116">
        <v>0</v>
      </c>
      <c r="AL25" s="120">
        <v>0</v>
      </c>
      <c r="AM25" s="116">
        <v>121</v>
      </c>
      <c r="AN25" s="120">
        <v>98.3739837398374</v>
      </c>
      <c r="AO25" s="116">
        <v>123</v>
      </c>
    </row>
    <row r="26" spans="1:41" ht="15">
      <c r="A26" s="87" t="s">
        <v>3905</v>
      </c>
      <c r="B26" s="65" t="s">
        <v>3944</v>
      </c>
      <c r="C26" s="65" t="s">
        <v>59</v>
      </c>
      <c r="D26" s="109"/>
      <c r="E26" s="108"/>
      <c r="F26" s="110" t="s">
        <v>5590</v>
      </c>
      <c r="G26" s="111"/>
      <c r="H26" s="111"/>
      <c r="I26" s="112">
        <v>26</v>
      </c>
      <c r="J26" s="113"/>
      <c r="K26" s="48">
        <v>3</v>
      </c>
      <c r="L26" s="48">
        <v>2</v>
      </c>
      <c r="M26" s="48">
        <v>0</v>
      </c>
      <c r="N26" s="48">
        <v>2</v>
      </c>
      <c r="O26" s="48">
        <v>0</v>
      </c>
      <c r="P26" s="49">
        <v>0</v>
      </c>
      <c r="Q26" s="49">
        <v>0</v>
      </c>
      <c r="R26" s="48">
        <v>1</v>
      </c>
      <c r="S26" s="48">
        <v>0</v>
      </c>
      <c r="T26" s="48">
        <v>3</v>
      </c>
      <c r="U26" s="48">
        <v>2</v>
      </c>
      <c r="V26" s="48">
        <v>2</v>
      </c>
      <c r="W26" s="49">
        <v>0.888889</v>
      </c>
      <c r="X26" s="49">
        <v>0.3333333333333333</v>
      </c>
      <c r="Y26" s="78" t="s">
        <v>784</v>
      </c>
      <c r="Z26" s="78" t="s">
        <v>867</v>
      </c>
      <c r="AA26" s="78" t="s">
        <v>978</v>
      </c>
      <c r="AB26" s="85" t="s">
        <v>4184</v>
      </c>
      <c r="AC26" s="85" t="s">
        <v>1938</v>
      </c>
      <c r="AD26" s="85"/>
      <c r="AE26" s="85" t="s">
        <v>4385</v>
      </c>
      <c r="AF26" s="85" t="s">
        <v>4428</v>
      </c>
      <c r="AG26" s="116">
        <v>0</v>
      </c>
      <c r="AH26" s="120">
        <v>0</v>
      </c>
      <c r="AI26" s="116">
        <v>1</v>
      </c>
      <c r="AJ26" s="120">
        <v>2.5641025641025643</v>
      </c>
      <c r="AK26" s="116">
        <v>0</v>
      </c>
      <c r="AL26" s="120">
        <v>0</v>
      </c>
      <c r="AM26" s="116">
        <v>38</v>
      </c>
      <c r="AN26" s="120">
        <v>97.43589743589743</v>
      </c>
      <c r="AO26" s="116">
        <v>39</v>
      </c>
    </row>
    <row r="27" spans="1:41" ht="15">
      <c r="A27" s="87" t="s">
        <v>3906</v>
      </c>
      <c r="B27" s="65" t="s">
        <v>3933</v>
      </c>
      <c r="C27" s="65" t="s">
        <v>61</v>
      </c>
      <c r="D27" s="109"/>
      <c r="E27" s="108"/>
      <c r="F27" s="110" t="s">
        <v>5591</v>
      </c>
      <c r="G27" s="111"/>
      <c r="H27" s="111"/>
      <c r="I27" s="112">
        <v>27</v>
      </c>
      <c r="J27" s="113"/>
      <c r="K27" s="48">
        <v>3</v>
      </c>
      <c r="L27" s="48">
        <v>3</v>
      </c>
      <c r="M27" s="48">
        <v>0</v>
      </c>
      <c r="N27" s="48">
        <v>3</v>
      </c>
      <c r="O27" s="48">
        <v>1</v>
      </c>
      <c r="P27" s="49">
        <v>0</v>
      </c>
      <c r="Q27" s="49">
        <v>0</v>
      </c>
      <c r="R27" s="48">
        <v>1</v>
      </c>
      <c r="S27" s="48">
        <v>0</v>
      </c>
      <c r="T27" s="48">
        <v>3</v>
      </c>
      <c r="U27" s="48">
        <v>3</v>
      </c>
      <c r="V27" s="48">
        <v>2</v>
      </c>
      <c r="W27" s="49">
        <v>0.888889</v>
      </c>
      <c r="X27" s="49">
        <v>0.3333333333333333</v>
      </c>
      <c r="Y27" s="78" t="s">
        <v>783</v>
      </c>
      <c r="Z27" s="78" t="s">
        <v>866</v>
      </c>
      <c r="AA27" s="78" t="s">
        <v>977</v>
      </c>
      <c r="AB27" s="85" t="s">
        <v>4185</v>
      </c>
      <c r="AC27" s="85" t="s">
        <v>4325</v>
      </c>
      <c r="AD27" s="85"/>
      <c r="AE27" s="85" t="s">
        <v>368</v>
      </c>
      <c r="AF27" s="85" t="s">
        <v>4429</v>
      </c>
      <c r="AG27" s="116">
        <v>3</v>
      </c>
      <c r="AH27" s="120">
        <v>3.488372093023256</v>
      </c>
      <c r="AI27" s="116">
        <v>0</v>
      </c>
      <c r="AJ27" s="120">
        <v>0</v>
      </c>
      <c r="AK27" s="116">
        <v>0</v>
      </c>
      <c r="AL27" s="120">
        <v>0</v>
      </c>
      <c r="AM27" s="116">
        <v>83</v>
      </c>
      <c r="AN27" s="120">
        <v>96.51162790697674</v>
      </c>
      <c r="AO27" s="116">
        <v>86</v>
      </c>
    </row>
    <row r="28" spans="1:41" ht="15">
      <c r="A28" s="87" t="s">
        <v>3907</v>
      </c>
      <c r="B28" s="65" t="s">
        <v>3934</v>
      </c>
      <c r="C28" s="65" t="s">
        <v>61</v>
      </c>
      <c r="D28" s="109"/>
      <c r="E28" s="108"/>
      <c r="F28" s="110" t="s">
        <v>3907</v>
      </c>
      <c r="G28" s="111"/>
      <c r="H28" s="111"/>
      <c r="I28" s="112">
        <v>28</v>
      </c>
      <c r="J28" s="113"/>
      <c r="K28" s="48">
        <v>3</v>
      </c>
      <c r="L28" s="48">
        <v>2</v>
      </c>
      <c r="M28" s="48">
        <v>0</v>
      </c>
      <c r="N28" s="48">
        <v>2</v>
      </c>
      <c r="O28" s="48">
        <v>0</v>
      </c>
      <c r="P28" s="49">
        <v>0</v>
      </c>
      <c r="Q28" s="49">
        <v>0</v>
      </c>
      <c r="R28" s="48">
        <v>1</v>
      </c>
      <c r="S28" s="48">
        <v>0</v>
      </c>
      <c r="T28" s="48">
        <v>3</v>
      </c>
      <c r="U28" s="48">
        <v>2</v>
      </c>
      <c r="V28" s="48">
        <v>2</v>
      </c>
      <c r="W28" s="49">
        <v>0.888889</v>
      </c>
      <c r="X28" s="49">
        <v>0.3333333333333333</v>
      </c>
      <c r="Y28" s="78"/>
      <c r="Z28" s="78"/>
      <c r="AA28" s="78" t="s">
        <v>893</v>
      </c>
      <c r="AB28" s="85" t="s">
        <v>1938</v>
      </c>
      <c r="AC28" s="85" t="s">
        <v>1938</v>
      </c>
      <c r="AD28" s="85" t="s">
        <v>451</v>
      </c>
      <c r="AE28" s="85" t="s">
        <v>450</v>
      </c>
      <c r="AF28" s="85" t="s">
        <v>4430</v>
      </c>
      <c r="AG28" s="116">
        <v>2</v>
      </c>
      <c r="AH28" s="120">
        <v>5.882352941176471</v>
      </c>
      <c r="AI28" s="116">
        <v>1</v>
      </c>
      <c r="AJ28" s="120">
        <v>2.9411764705882355</v>
      </c>
      <c r="AK28" s="116">
        <v>0</v>
      </c>
      <c r="AL28" s="120">
        <v>0</v>
      </c>
      <c r="AM28" s="116">
        <v>31</v>
      </c>
      <c r="AN28" s="120">
        <v>91.17647058823529</v>
      </c>
      <c r="AO28" s="116">
        <v>34</v>
      </c>
    </row>
    <row r="29" spans="1:41" ht="15">
      <c r="A29" s="87" t="s">
        <v>3908</v>
      </c>
      <c r="B29" s="65" t="s">
        <v>3935</v>
      </c>
      <c r="C29" s="65" t="s">
        <v>61</v>
      </c>
      <c r="D29" s="109"/>
      <c r="E29" s="108"/>
      <c r="F29" s="110" t="s">
        <v>5592</v>
      </c>
      <c r="G29" s="111"/>
      <c r="H29" s="111"/>
      <c r="I29" s="112">
        <v>29</v>
      </c>
      <c r="J29" s="113"/>
      <c r="K29" s="48">
        <v>3</v>
      </c>
      <c r="L29" s="48">
        <v>3</v>
      </c>
      <c r="M29" s="48">
        <v>0</v>
      </c>
      <c r="N29" s="48">
        <v>3</v>
      </c>
      <c r="O29" s="48">
        <v>1</v>
      </c>
      <c r="P29" s="49">
        <v>0</v>
      </c>
      <c r="Q29" s="49">
        <v>0</v>
      </c>
      <c r="R29" s="48">
        <v>1</v>
      </c>
      <c r="S29" s="48">
        <v>0</v>
      </c>
      <c r="T29" s="48">
        <v>3</v>
      </c>
      <c r="U29" s="48">
        <v>3</v>
      </c>
      <c r="V29" s="48">
        <v>2</v>
      </c>
      <c r="W29" s="49">
        <v>0.888889</v>
      </c>
      <c r="X29" s="49">
        <v>0.3333333333333333</v>
      </c>
      <c r="Y29" s="78"/>
      <c r="Z29" s="78"/>
      <c r="AA29" s="78" t="s">
        <v>920</v>
      </c>
      <c r="AB29" s="85" t="s">
        <v>4186</v>
      </c>
      <c r="AC29" s="85" t="s">
        <v>4326</v>
      </c>
      <c r="AD29" s="85"/>
      <c r="AE29" s="85" t="s">
        <v>4386</v>
      </c>
      <c r="AF29" s="85" t="s">
        <v>4431</v>
      </c>
      <c r="AG29" s="116">
        <v>6</v>
      </c>
      <c r="AH29" s="120">
        <v>6.521739130434782</v>
      </c>
      <c r="AI29" s="116">
        <v>0</v>
      </c>
      <c r="AJ29" s="120">
        <v>0</v>
      </c>
      <c r="AK29" s="116">
        <v>0</v>
      </c>
      <c r="AL29" s="120">
        <v>0</v>
      </c>
      <c r="AM29" s="116">
        <v>86</v>
      </c>
      <c r="AN29" s="120">
        <v>93.47826086956522</v>
      </c>
      <c r="AO29" s="116">
        <v>92</v>
      </c>
    </row>
    <row r="30" spans="1:41" ht="15">
      <c r="A30" s="87" t="s">
        <v>3909</v>
      </c>
      <c r="B30" s="65" t="s">
        <v>3936</v>
      </c>
      <c r="C30" s="65" t="s">
        <v>61</v>
      </c>
      <c r="D30" s="109"/>
      <c r="E30" s="108"/>
      <c r="F30" s="110" t="s">
        <v>5593</v>
      </c>
      <c r="G30" s="111"/>
      <c r="H30" s="111"/>
      <c r="I30" s="112">
        <v>30</v>
      </c>
      <c r="J30" s="113"/>
      <c r="K30" s="48">
        <v>3</v>
      </c>
      <c r="L30" s="48">
        <v>2</v>
      </c>
      <c r="M30" s="48">
        <v>7</v>
      </c>
      <c r="N30" s="48">
        <v>9</v>
      </c>
      <c r="O30" s="48">
        <v>0</v>
      </c>
      <c r="P30" s="49">
        <v>0</v>
      </c>
      <c r="Q30" s="49">
        <v>0</v>
      </c>
      <c r="R30" s="48">
        <v>1</v>
      </c>
      <c r="S30" s="48">
        <v>0</v>
      </c>
      <c r="T30" s="48">
        <v>3</v>
      </c>
      <c r="U30" s="48">
        <v>9</v>
      </c>
      <c r="V30" s="48">
        <v>1</v>
      </c>
      <c r="W30" s="49">
        <v>0.666667</v>
      </c>
      <c r="X30" s="49">
        <v>0.5</v>
      </c>
      <c r="Y30" s="78"/>
      <c r="Z30" s="78"/>
      <c r="AA30" s="78" t="s">
        <v>1003</v>
      </c>
      <c r="AB30" s="85" t="s">
        <v>4187</v>
      </c>
      <c r="AC30" s="85" t="s">
        <v>4327</v>
      </c>
      <c r="AD30" s="85"/>
      <c r="AE30" s="85" t="s">
        <v>4387</v>
      </c>
      <c r="AF30" s="85" t="s">
        <v>4432</v>
      </c>
      <c r="AG30" s="116">
        <v>0</v>
      </c>
      <c r="AH30" s="120">
        <v>0</v>
      </c>
      <c r="AI30" s="116">
        <v>0</v>
      </c>
      <c r="AJ30" s="120">
        <v>0</v>
      </c>
      <c r="AK30" s="116">
        <v>0</v>
      </c>
      <c r="AL30" s="120">
        <v>0</v>
      </c>
      <c r="AM30" s="116">
        <v>121</v>
      </c>
      <c r="AN30" s="120">
        <v>100</v>
      </c>
      <c r="AO30" s="116">
        <v>121</v>
      </c>
    </row>
    <row r="31" spans="1:41" ht="15">
      <c r="A31" s="87" t="s">
        <v>3910</v>
      </c>
      <c r="B31" s="65" t="s">
        <v>3937</v>
      </c>
      <c r="C31" s="65" t="s">
        <v>61</v>
      </c>
      <c r="D31" s="109"/>
      <c r="E31" s="108"/>
      <c r="F31" s="110" t="s">
        <v>5594</v>
      </c>
      <c r="G31" s="111"/>
      <c r="H31" s="111"/>
      <c r="I31" s="112">
        <v>31</v>
      </c>
      <c r="J31" s="113"/>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t="s">
        <v>905</v>
      </c>
      <c r="AB31" s="85" t="s">
        <v>4188</v>
      </c>
      <c r="AC31" s="85" t="s">
        <v>4328</v>
      </c>
      <c r="AD31" s="85"/>
      <c r="AE31" s="85" t="s">
        <v>4388</v>
      </c>
      <c r="AF31" s="85" t="s">
        <v>4433</v>
      </c>
      <c r="AG31" s="116">
        <v>2</v>
      </c>
      <c r="AH31" s="120">
        <v>5.405405405405405</v>
      </c>
      <c r="AI31" s="116">
        <v>1</v>
      </c>
      <c r="AJ31" s="120">
        <v>2.7027027027027026</v>
      </c>
      <c r="AK31" s="116">
        <v>0</v>
      </c>
      <c r="AL31" s="120">
        <v>0</v>
      </c>
      <c r="AM31" s="116">
        <v>34</v>
      </c>
      <c r="AN31" s="120">
        <v>91.89189189189189</v>
      </c>
      <c r="AO31" s="116">
        <v>37</v>
      </c>
    </row>
    <row r="32" spans="1:41" ht="15">
      <c r="A32" s="87" t="s">
        <v>3911</v>
      </c>
      <c r="B32" s="65" t="s">
        <v>3938</v>
      </c>
      <c r="C32" s="65" t="s">
        <v>61</v>
      </c>
      <c r="D32" s="109"/>
      <c r="E32" s="108"/>
      <c r="F32" s="110" t="s">
        <v>5595</v>
      </c>
      <c r="G32" s="111"/>
      <c r="H32" s="111"/>
      <c r="I32" s="112">
        <v>32</v>
      </c>
      <c r="J32" s="113"/>
      <c r="K32" s="48">
        <v>3</v>
      </c>
      <c r="L32" s="48">
        <v>3</v>
      </c>
      <c r="M32" s="48">
        <v>0</v>
      </c>
      <c r="N32" s="48">
        <v>3</v>
      </c>
      <c r="O32" s="48">
        <v>0</v>
      </c>
      <c r="P32" s="49">
        <v>0.5</v>
      </c>
      <c r="Q32" s="49">
        <v>0.6666666666666666</v>
      </c>
      <c r="R32" s="48">
        <v>1</v>
      </c>
      <c r="S32" s="48">
        <v>0</v>
      </c>
      <c r="T32" s="48">
        <v>3</v>
      </c>
      <c r="U32" s="48">
        <v>3</v>
      </c>
      <c r="V32" s="48">
        <v>2</v>
      </c>
      <c r="W32" s="49">
        <v>0.888889</v>
      </c>
      <c r="X32" s="49">
        <v>0.5</v>
      </c>
      <c r="Y32" s="78" t="s">
        <v>3983</v>
      </c>
      <c r="Z32" s="78" t="s">
        <v>4006</v>
      </c>
      <c r="AA32" s="78" t="s">
        <v>898</v>
      </c>
      <c r="AB32" s="85" t="s">
        <v>4189</v>
      </c>
      <c r="AC32" s="85" t="s">
        <v>4329</v>
      </c>
      <c r="AD32" s="85"/>
      <c r="AE32" s="85" t="s">
        <v>4389</v>
      </c>
      <c r="AF32" s="85" t="s">
        <v>4434</v>
      </c>
      <c r="AG32" s="116">
        <v>0</v>
      </c>
      <c r="AH32" s="120">
        <v>0</v>
      </c>
      <c r="AI32" s="116">
        <v>0</v>
      </c>
      <c r="AJ32" s="120">
        <v>0</v>
      </c>
      <c r="AK32" s="116">
        <v>0</v>
      </c>
      <c r="AL32" s="120">
        <v>0</v>
      </c>
      <c r="AM32" s="116">
        <v>39</v>
      </c>
      <c r="AN32" s="120">
        <v>100</v>
      </c>
      <c r="AO32" s="116">
        <v>39</v>
      </c>
    </row>
    <row r="33" spans="1:41" ht="15">
      <c r="A33" s="87" t="s">
        <v>3912</v>
      </c>
      <c r="B33" s="65" t="s">
        <v>3939</v>
      </c>
      <c r="C33" s="65" t="s">
        <v>61</v>
      </c>
      <c r="D33" s="109"/>
      <c r="E33" s="108"/>
      <c r="F33" s="110" t="s">
        <v>5596</v>
      </c>
      <c r="G33" s="111"/>
      <c r="H33" s="111"/>
      <c r="I33" s="112">
        <v>33</v>
      </c>
      <c r="J33" s="113"/>
      <c r="K33" s="48">
        <v>3</v>
      </c>
      <c r="L33" s="48">
        <v>3</v>
      </c>
      <c r="M33" s="48">
        <v>0</v>
      </c>
      <c r="N33" s="48">
        <v>3</v>
      </c>
      <c r="O33" s="48">
        <v>0</v>
      </c>
      <c r="P33" s="49">
        <v>0</v>
      </c>
      <c r="Q33" s="49">
        <v>0</v>
      </c>
      <c r="R33" s="48">
        <v>1</v>
      </c>
      <c r="S33" s="48">
        <v>0</v>
      </c>
      <c r="T33" s="48">
        <v>3</v>
      </c>
      <c r="U33" s="48">
        <v>3</v>
      </c>
      <c r="V33" s="48">
        <v>1</v>
      </c>
      <c r="W33" s="49">
        <v>0.666667</v>
      </c>
      <c r="X33" s="49">
        <v>0.5</v>
      </c>
      <c r="Y33" s="78" t="s">
        <v>738</v>
      </c>
      <c r="Z33" s="78" t="s">
        <v>831</v>
      </c>
      <c r="AA33" s="78" t="s">
        <v>896</v>
      </c>
      <c r="AB33" s="85" t="s">
        <v>4190</v>
      </c>
      <c r="AC33" s="85" t="s">
        <v>4330</v>
      </c>
      <c r="AD33" s="85"/>
      <c r="AE33" s="85" t="s">
        <v>4390</v>
      </c>
      <c r="AF33" s="85" t="s">
        <v>4435</v>
      </c>
      <c r="AG33" s="116">
        <v>2</v>
      </c>
      <c r="AH33" s="120">
        <v>5.2631578947368425</v>
      </c>
      <c r="AI33" s="116">
        <v>2</v>
      </c>
      <c r="AJ33" s="120">
        <v>5.2631578947368425</v>
      </c>
      <c r="AK33" s="116">
        <v>0</v>
      </c>
      <c r="AL33" s="120">
        <v>0</v>
      </c>
      <c r="AM33" s="116">
        <v>34</v>
      </c>
      <c r="AN33" s="120">
        <v>89.47368421052632</v>
      </c>
      <c r="AO33" s="116">
        <v>38</v>
      </c>
    </row>
    <row r="34" spans="1:41" ht="15">
      <c r="A34" s="87" t="s">
        <v>3913</v>
      </c>
      <c r="B34" s="65" t="s">
        <v>3940</v>
      </c>
      <c r="C34" s="65" t="s">
        <v>61</v>
      </c>
      <c r="D34" s="109"/>
      <c r="E34" s="108"/>
      <c r="F34" s="110" t="s">
        <v>5597</v>
      </c>
      <c r="G34" s="111"/>
      <c r="H34" s="111"/>
      <c r="I34" s="112">
        <v>34</v>
      </c>
      <c r="J34" s="113"/>
      <c r="K34" s="48">
        <v>3</v>
      </c>
      <c r="L34" s="48">
        <v>3</v>
      </c>
      <c r="M34" s="48">
        <v>0</v>
      </c>
      <c r="N34" s="48">
        <v>3</v>
      </c>
      <c r="O34" s="48">
        <v>0</v>
      </c>
      <c r="P34" s="49">
        <v>0</v>
      </c>
      <c r="Q34" s="49">
        <v>0</v>
      </c>
      <c r="R34" s="48">
        <v>1</v>
      </c>
      <c r="S34" s="48">
        <v>0</v>
      </c>
      <c r="T34" s="48">
        <v>3</v>
      </c>
      <c r="U34" s="48">
        <v>3</v>
      </c>
      <c r="V34" s="48">
        <v>1</v>
      </c>
      <c r="W34" s="49">
        <v>0.666667</v>
      </c>
      <c r="X34" s="49">
        <v>0.5</v>
      </c>
      <c r="Y34" s="78"/>
      <c r="Z34" s="78"/>
      <c r="AA34" s="78" t="s">
        <v>894</v>
      </c>
      <c r="AB34" s="85" t="s">
        <v>4191</v>
      </c>
      <c r="AC34" s="85" t="s">
        <v>4331</v>
      </c>
      <c r="AD34" s="85"/>
      <c r="AE34" s="85" t="s">
        <v>4391</v>
      </c>
      <c r="AF34" s="85" t="s">
        <v>4436</v>
      </c>
      <c r="AG34" s="116">
        <v>2</v>
      </c>
      <c r="AH34" s="120">
        <v>7.142857142857143</v>
      </c>
      <c r="AI34" s="116">
        <v>2</v>
      </c>
      <c r="AJ34" s="120">
        <v>7.142857142857143</v>
      </c>
      <c r="AK34" s="116">
        <v>0</v>
      </c>
      <c r="AL34" s="120">
        <v>0</v>
      </c>
      <c r="AM34" s="116">
        <v>24</v>
      </c>
      <c r="AN34" s="120">
        <v>85.71428571428571</v>
      </c>
      <c r="AO34" s="116">
        <v>28</v>
      </c>
    </row>
    <row r="35" spans="1:41" ht="15">
      <c r="A35" s="87" t="s">
        <v>3914</v>
      </c>
      <c r="B35" s="65" t="s">
        <v>3941</v>
      </c>
      <c r="C35" s="65" t="s">
        <v>61</v>
      </c>
      <c r="D35" s="109"/>
      <c r="E35" s="108"/>
      <c r="F35" s="110" t="s">
        <v>5598</v>
      </c>
      <c r="G35" s="111"/>
      <c r="H35" s="111"/>
      <c r="I35" s="112">
        <v>35</v>
      </c>
      <c r="J35" s="113"/>
      <c r="K35" s="48">
        <v>2</v>
      </c>
      <c r="L35" s="48">
        <v>0</v>
      </c>
      <c r="M35" s="48">
        <v>2</v>
      </c>
      <c r="N35" s="48">
        <v>2</v>
      </c>
      <c r="O35" s="48">
        <v>0</v>
      </c>
      <c r="P35" s="49">
        <v>0</v>
      </c>
      <c r="Q35" s="49">
        <v>0</v>
      </c>
      <c r="R35" s="48">
        <v>1</v>
      </c>
      <c r="S35" s="48">
        <v>0</v>
      </c>
      <c r="T35" s="48">
        <v>2</v>
      </c>
      <c r="U35" s="48">
        <v>2</v>
      </c>
      <c r="V35" s="48">
        <v>1</v>
      </c>
      <c r="W35" s="49">
        <v>0.5</v>
      </c>
      <c r="X35" s="49">
        <v>0.5</v>
      </c>
      <c r="Y35" s="78"/>
      <c r="Z35" s="78"/>
      <c r="AA35" s="78" t="s">
        <v>992</v>
      </c>
      <c r="AB35" s="85" t="s">
        <v>4192</v>
      </c>
      <c r="AC35" s="85" t="s">
        <v>4332</v>
      </c>
      <c r="AD35" s="85" t="s">
        <v>483</v>
      </c>
      <c r="AE35" s="85" t="s">
        <v>4392</v>
      </c>
      <c r="AF35" s="85" t="s">
        <v>4392</v>
      </c>
      <c r="AG35" s="116">
        <v>0</v>
      </c>
      <c r="AH35" s="120">
        <v>0</v>
      </c>
      <c r="AI35" s="116">
        <v>4</v>
      </c>
      <c r="AJ35" s="120">
        <v>6.896551724137931</v>
      </c>
      <c r="AK35" s="116">
        <v>0</v>
      </c>
      <c r="AL35" s="120">
        <v>0</v>
      </c>
      <c r="AM35" s="116">
        <v>54</v>
      </c>
      <c r="AN35" s="120">
        <v>93.10344827586206</v>
      </c>
      <c r="AO35" s="116">
        <v>58</v>
      </c>
    </row>
    <row r="36" spans="1:41" ht="15">
      <c r="A36" s="87" t="s">
        <v>3915</v>
      </c>
      <c r="B36" s="65" t="s">
        <v>3942</v>
      </c>
      <c r="C36" s="65" t="s">
        <v>61</v>
      </c>
      <c r="D36" s="109"/>
      <c r="E36" s="108"/>
      <c r="F36" s="110" t="s">
        <v>5599</v>
      </c>
      <c r="G36" s="111"/>
      <c r="H36" s="111"/>
      <c r="I36" s="112">
        <v>36</v>
      </c>
      <c r="J36" s="113"/>
      <c r="K36" s="48">
        <v>2</v>
      </c>
      <c r="L36" s="48">
        <v>1</v>
      </c>
      <c r="M36" s="48">
        <v>7</v>
      </c>
      <c r="N36" s="48">
        <v>8</v>
      </c>
      <c r="O36" s="48">
        <v>7</v>
      </c>
      <c r="P36" s="49">
        <v>0</v>
      </c>
      <c r="Q36" s="49">
        <v>0</v>
      </c>
      <c r="R36" s="48">
        <v>1</v>
      </c>
      <c r="S36" s="48">
        <v>0</v>
      </c>
      <c r="T36" s="48">
        <v>2</v>
      </c>
      <c r="U36" s="48">
        <v>8</v>
      </c>
      <c r="V36" s="48">
        <v>1</v>
      </c>
      <c r="W36" s="49">
        <v>0.5</v>
      </c>
      <c r="X36" s="49">
        <v>0.5</v>
      </c>
      <c r="Y36" s="78" t="s">
        <v>3984</v>
      </c>
      <c r="Z36" s="78" t="s">
        <v>837</v>
      </c>
      <c r="AA36" s="78" t="s">
        <v>4074</v>
      </c>
      <c r="AB36" s="85" t="s">
        <v>4193</v>
      </c>
      <c r="AC36" s="85" t="s">
        <v>4333</v>
      </c>
      <c r="AD36" s="85"/>
      <c r="AE36" s="85" t="s">
        <v>416</v>
      </c>
      <c r="AF36" s="85" t="s">
        <v>4437</v>
      </c>
      <c r="AG36" s="116">
        <v>3</v>
      </c>
      <c r="AH36" s="120">
        <v>1.948051948051948</v>
      </c>
      <c r="AI36" s="116">
        <v>0</v>
      </c>
      <c r="AJ36" s="120">
        <v>0</v>
      </c>
      <c r="AK36" s="116">
        <v>0</v>
      </c>
      <c r="AL36" s="120">
        <v>0</v>
      </c>
      <c r="AM36" s="116">
        <v>151</v>
      </c>
      <c r="AN36" s="120">
        <v>98.05194805194805</v>
      </c>
      <c r="AO36" s="116">
        <v>154</v>
      </c>
    </row>
    <row r="37" spans="1:41" ht="15">
      <c r="A37" s="87" t="s">
        <v>3916</v>
      </c>
      <c r="B37" s="65" t="s">
        <v>3943</v>
      </c>
      <c r="C37" s="65" t="s">
        <v>61</v>
      </c>
      <c r="D37" s="109"/>
      <c r="E37" s="108"/>
      <c r="F37" s="110" t="s">
        <v>5600</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t="s">
        <v>782</v>
      </c>
      <c r="Z37" s="78" t="s">
        <v>836</v>
      </c>
      <c r="AA37" s="78" t="s">
        <v>976</v>
      </c>
      <c r="AB37" s="85" t="s">
        <v>4194</v>
      </c>
      <c r="AC37" s="85" t="s">
        <v>1938</v>
      </c>
      <c r="AD37" s="85"/>
      <c r="AE37" s="85" t="s">
        <v>476</v>
      </c>
      <c r="AF37" s="85" t="s">
        <v>4438</v>
      </c>
      <c r="AG37" s="116">
        <v>1</v>
      </c>
      <c r="AH37" s="120">
        <v>4.3478260869565215</v>
      </c>
      <c r="AI37" s="116">
        <v>1</v>
      </c>
      <c r="AJ37" s="120">
        <v>4.3478260869565215</v>
      </c>
      <c r="AK37" s="116">
        <v>0</v>
      </c>
      <c r="AL37" s="120">
        <v>0</v>
      </c>
      <c r="AM37" s="116">
        <v>21</v>
      </c>
      <c r="AN37" s="120">
        <v>91.30434782608695</v>
      </c>
      <c r="AO37" s="116">
        <v>23</v>
      </c>
    </row>
    <row r="38" spans="1:41" ht="15">
      <c r="A38" s="87" t="s">
        <v>3917</v>
      </c>
      <c r="B38" s="65" t="s">
        <v>3944</v>
      </c>
      <c r="C38" s="65" t="s">
        <v>61</v>
      </c>
      <c r="D38" s="109"/>
      <c r="E38" s="108"/>
      <c r="F38" s="110" t="s">
        <v>5601</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c r="Z38" s="78"/>
      <c r="AA38" s="78" t="s">
        <v>975</v>
      </c>
      <c r="AB38" s="85" t="s">
        <v>4195</v>
      </c>
      <c r="AC38" s="85" t="s">
        <v>4334</v>
      </c>
      <c r="AD38" s="85"/>
      <c r="AE38" s="85" t="s">
        <v>365</v>
      </c>
      <c r="AF38" s="85" t="s">
        <v>4439</v>
      </c>
      <c r="AG38" s="116">
        <v>0</v>
      </c>
      <c r="AH38" s="120">
        <v>0</v>
      </c>
      <c r="AI38" s="116">
        <v>4</v>
      </c>
      <c r="AJ38" s="120">
        <v>8.695652173913043</v>
      </c>
      <c r="AK38" s="116">
        <v>0</v>
      </c>
      <c r="AL38" s="120">
        <v>0</v>
      </c>
      <c r="AM38" s="116">
        <v>42</v>
      </c>
      <c r="AN38" s="120">
        <v>91.30434782608695</v>
      </c>
      <c r="AO38" s="116">
        <v>46</v>
      </c>
    </row>
    <row r="39" spans="1:41" ht="15">
      <c r="A39" s="87" t="s">
        <v>3918</v>
      </c>
      <c r="B39" s="65" t="s">
        <v>3933</v>
      </c>
      <c r="C39" s="65" t="s">
        <v>63</v>
      </c>
      <c r="D39" s="109"/>
      <c r="E39" s="108"/>
      <c r="F39" s="110" t="s">
        <v>3918</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c r="Z39" s="78"/>
      <c r="AA39" s="78" t="s">
        <v>959</v>
      </c>
      <c r="AB39" s="85" t="s">
        <v>1938</v>
      </c>
      <c r="AC39" s="85" t="s">
        <v>1938</v>
      </c>
      <c r="AD39" s="85"/>
      <c r="AE39" s="85" t="s">
        <v>459</v>
      </c>
      <c r="AF39" s="85" t="s">
        <v>4440</v>
      </c>
      <c r="AG39" s="116">
        <v>1</v>
      </c>
      <c r="AH39" s="120">
        <v>5.2631578947368425</v>
      </c>
      <c r="AI39" s="116">
        <v>1</v>
      </c>
      <c r="AJ39" s="120">
        <v>5.2631578947368425</v>
      </c>
      <c r="AK39" s="116">
        <v>0</v>
      </c>
      <c r="AL39" s="120">
        <v>0</v>
      </c>
      <c r="AM39" s="116">
        <v>17</v>
      </c>
      <c r="AN39" s="120">
        <v>89.47368421052632</v>
      </c>
      <c r="AO39" s="116">
        <v>19</v>
      </c>
    </row>
    <row r="40" spans="1:41" ht="15">
      <c r="A40" s="87" t="s">
        <v>3919</v>
      </c>
      <c r="B40" s="65" t="s">
        <v>3934</v>
      </c>
      <c r="C40" s="65" t="s">
        <v>63</v>
      </c>
      <c r="D40" s="109"/>
      <c r="E40" s="108"/>
      <c r="F40" s="110" t="s">
        <v>3919</v>
      </c>
      <c r="G40" s="111"/>
      <c r="H40" s="111"/>
      <c r="I40" s="112">
        <v>40</v>
      </c>
      <c r="J40" s="113"/>
      <c r="K40" s="48">
        <v>2</v>
      </c>
      <c r="L40" s="48">
        <v>1</v>
      </c>
      <c r="M40" s="48">
        <v>0</v>
      </c>
      <c r="N40" s="48">
        <v>1</v>
      </c>
      <c r="O40" s="48">
        <v>0</v>
      </c>
      <c r="P40" s="49">
        <v>0</v>
      </c>
      <c r="Q40" s="49">
        <v>0</v>
      </c>
      <c r="R40" s="48">
        <v>1</v>
      </c>
      <c r="S40" s="48">
        <v>0</v>
      </c>
      <c r="T40" s="48">
        <v>2</v>
      </c>
      <c r="U40" s="48">
        <v>1</v>
      </c>
      <c r="V40" s="48">
        <v>1</v>
      </c>
      <c r="W40" s="49">
        <v>0.5</v>
      </c>
      <c r="X40" s="49">
        <v>0.5</v>
      </c>
      <c r="Y40" s="78"/>
      <c r="Z40" s="78"/>
      <c r="AA40" s="78" t="s">
        <v>893</v>
      </c>
      <c r="AB40" s="85" t="s">
        <v>1938</v>
      </c>
      <c r="AC40" s="85" t="s">
        <v>1938</v>
      </c>
      <c r="AD40" s="85" t="s">
        <v>458</v>
      </c>
      <c r="AE40" s="85"/>
      <c r="AF40" s="85" t="s">
        <v>4441</v>
      </c>
      <c r="AG40" s="116">
        <v>1</v>
      </c>
      <c r="AH40" s="120">
        <v>8.333333333333334</v>
      </c>
      <c r="AI40" s="116">
        <v>0</v>
      </c>
      <c r="AJ40" s="120">
        <v>0</v>
      </c>
      <c r="AK40" s="116">
        <v>0</v>
      </c>
      <c r="AL40" s="120">
        <v>0</v>
      </c>
      <c r="AM40" s="116">
        <v>11</v>
      </c>
      <c r="AN40" s="120">
        <v>91.66666666666667</v>
      </c>
      <c r="AO40" s="116">
        <v>12</v>
      </c>
    </row>
    <row r="41" spans="1:41" ht="15">
      <c r="A41" s="87" t="s">
        <v>3920</v>
      </c>
      <c r="B41" s="65" t="s">
        <v>3935</v>
      </c>
      <c r="C41" s="65" t="s">
        <v>63</v>
      </c>
      <c r="D41" s="109"/>
      <c r="E41" s="108"/>
      <c r="F41" s="110" t="s">
        <v>5602</v>
      </c>
      <c r="G41" s="111"/>
      <c r="H41" s="111"/>
      <c r="I41" s="112">
        <v>41</v>
      </c>
      <c r="J41" s="113"/>
      <c r="K41" s="48">
        <v>2</v>
      </c>
      <c r="L41" s="48">
        <v>1</v>
      </c>
      <c r="M41" s="48">
        <v>6</v>
      </c>
      <c r="N41" s="48">
        <v>7</v>
      </c>
      <c r="O41" s="48">
        <v>6</v>
      </c>
      <c r="P41" s="49">
        <v>0</v>
      </c>
      <c r="Q41" s="49">
        <v>0</v>
      </c>
      <c r="R41" s="48">
        <v>1</v>
      </c>
      <c r="S41" s="48">
        <v>0</v>
      </c>
      <c r="T41" s="48">
        <v>2</v>
      </c>
      <c r="U41" s="48">
        <v>7</v>
      </c>
      <c r="V41" s="48">
        <v>1</v>
      </c>
      <c r="W41" s="49">
        <v>0.5</v>
      </c>
      <c r="X41" s="49">
        <v>0.5</v>
      </c>
      <c r="Y41" s="78" t="s">
        <v>765</v>
      </c>
      <c r="Z41" s="78" t="s">
        <v>854</v>
      </c>
      <c r="AA41" s="78" t="s">
        <v>4075</v>
      </c>
      <c r="AB41" s="85" t="s">
        <v>4196</v>
      </c>
      <c r="AC41" s="85" t="s">
        <v>4335</v>
      </c>
      <c r="AD41" s="85"/>
      <c r="AE41" s="85" t="s">
        <v>457</v>
      </c>
      <c r="AF41" s="85" t="s">
        <v>4442</v>
      </c>
      <c r="AG41" s="116">
        <v>3</v>
      </c>
      <c r="AH41" s="120">
        <v>1.5789473684210527</v>
      </c>
      <c r="AI41" s="116">
        <v>0</v>
      </c>
      <c r="AJ41" s="120">
        <v>0</v>
      </c>
      <c r="AK41" s="116">
        <v>0</v>
      </c>
      <c r="AL41" s="120">
        <v>0</v>
      </c>
      <c r="AM41" s="116">
        <v>187</v>
      </c>
      <c r="AN41" s="120">
        <v>98.42105263157895</v>
      </c>
      <c r="AO41" s="116">
        <v>190</v>
      </c>
    </row>
    <row r="42" spans="1:41" ht="15">
      <c r="A42" s="87" t="s">
        <v>3921</v>
      </c>
      <c r="B42" s="65" t="s">
        <v>3936</v>
      </c>
      <c r="C42" s="65" t="s">
        <v>63</v>
      </c>
      <c r="D42" s="109"/>
      <c r="E42" s="108"/>
      <c r="F42" s="110" t="s">
        <v>3921</v>
      </c>
      <c r="G42" s="111"/>
      <c r="H42" s="111"/>
      <c r="I42" s="112">
        <v>42</v>
      </c>
      <c r="J42" s="113"/>
      <c r="K42" s="48">
        <v>2</v>
      </c>
      <c r="L42" s="48">
        <v>1</v>
      </c>
      <c r="M42" s="48">
        <v>0</v>
      </c>
      <c r="N42" s="48">
        <v>1</v>
      </c>
      <c r="O42" s="48">
        <v>0</v>
      </c>
      <c r="P42" s="49">
        <v>0</v>
      </c>
      <c r="Q42" s="49">
        <v>0</v>
      </c>
      <c r="R42" s="48">
        <v>1</v>
      </c>
      <c r="S42" s="48">
        <v>0</v>
      </c>
      <c r="T42" s="48">
        <v>2</v>
      </c>
      <c r="U42" s="48">
        <v>1</v>
      </c>
      <c r="V42" s="48">
        <v>1</v>
      </c>
      <c r="W42" s="49">
        <v>0.5</v>
      </c>
      <c r="X42" s="49">
        <v>0.5</v>
      </c>
      <c r="Y42" s="78" t="s">
        <v>761</v>
      </c>
      <c r="Z42" s="78" t="s">
        <v>851</v>
      </c>
      <c r="AA42" s="78" t="s">
        <v>942</v>
      </c>
      <c r="AB42" s="85" t="s">
        <v>1938</v>
      </c>
      <c r="AC42" s="85" t="s">
        <v>1938</v>
      </c>
      <c r="AD42" s="85"/>
      <c r="AE42" s="85" t="s">
        <v>454</v>
      </c>
      <c r="AF42" s="85" t="s">
        <v>4443</v>
      </c>
      <c r="AG42" s="116">
        <v>0</v>
      </c>
      <c r="AH42" s="120">
        <v>0</v>
      </c>
      <c r="AI42" s="116">
        <v>0</v>
      </c>
      <c r="AJ42" s="120">
        <v>0</v>
      </c>
      <c r="AK42" s="116">
        <v>0</v>
      </c>
      <c r="AL42" s="120">
        <v>0</v>
      </c>
      <c r="AM42" s="116">
        <v>14</v>
      </c>
      <c r="AN42" s="120">
        <v>100</v>
      </c>
      <c r="AO42" s="116">
        <v>14</v>
      </c>
    </row>
    <row r="43" spans="1:41" ht="15">
      <c r="A43" s="87" t="s">
        <v>3922</v>
      </c>
      <c r="B43" s="65" t="s">
        <v>3937</v>
      </c>
      <c r="C43" s="65" t="s">
        <v>63</v>
      </c>
      <c r="D43" s="109"/>
      <c r="E43" s="108"/>
      <c r="F43" s="110" t="s">
        <v>5603</v>
      </c>
      <c r="G43" s="111"/>
      <c r="H43" s="111"/>
      <c r="I43" s="112">
        <v>43</v>
      </c>
      <c r="J43" s="113"/>
      <c r="K43" s="48">
        <v>2</v>
      </c>
      <c r="L43" s="48">
        <v>2</v>
      </c>
      <c r="M43" s="48">
        <v>0</v>
      </c>
      <c r="N43" s="48">
        <v>2</v>
      </c>
      <c r="O43" s="48">
        <v>1</v>
      </c>
      <c r="P43" s="49">
        <v>0</v>
      </c>
      <c r="Q43" s="49">
        <v>0</v>
      </c>
      <c r="R43" s="48">
        <v>1</v>
      </c>
      <c r="S43" s="48">
        <v>0</v>
      </c>
      <c r="T43" s="48">
        <v>2</v>
      </c>
      <c r="U43" s="48">
        <v>2</v>
      </c>
      <c r="V43" s="48">
        <v>1</v>
      </c>
      <c r="W43" s="49">
        <v>0.5</v>
      </c>
      <c r="X43" s="49">
        <v>0.5</v>
      </c>
      <c r="Y43" s="78" t="s">
        <v>755</v>
      </c>
      <c r="Z43" s="78" t="s">
        <v>846</v>
      </c>
      <c r="AA43" s="78" t="s">
        <v>929</v>
      </c>
      <c r="AB43" s="85" t="s">
        <v>4197</v>
      </c>
      <c r="AC43" s="85" t="s">
        <v>4336</v>
      </c>
      <c r="AD43" s="85"/>
      <c r="AE43" s="85" t="s">
        <v>306</v>
      </c>
      <c r="AF43" s="85" t="s">
        <v>4444</v>
      </c>
      <c r="AG43" s="116">
        <v>5</v>
      </c>
      <c r="AH43" s="120">
        <v>9.803921568627452</v>
      </c>
      <c r="AI43" s="116">
        <v>0</v>
      </c>
      <c r="AJ43" s="120">
        <v>0</v>
      </c>
      <c r="AK43" s="116">
        <v>0</v>
      </c>
      <c r="AL43" s="120">
        <v>0</v>
      </c>
      <c r="AM43" s="116">
        <v>46</v>
      </c>
      <c r="AN43" s="120">
        <v>90.19607843137256</v>
      </c>
      <c r="AO43" s="116">
        <v>51</v>
      </c>
    </row>
    <row r="44" spans="1:41" ht="15">
      <c r="A44" s="87" t="s">
        <v>3923</v>
      </c>
      <c r="B44" s="65" t="s">
        <v>3938</v>
      </c>
      <c r="C44" s="65" t="s">
        <v>63</v>
      </c>
      <c r="D44" s="109"/>
      <c r="E44" s="108"/>
      <c r="F44" s="110" t="s">
        <v>5604</v>
      </c>
      <c r="G44" s="111"/>
      <c r="H44" s="111"/>
      <c r="I44" s="112">
        <v>44</v>
      </c>
      <c r="J44" s="113"/>
      <c r="K44" s="48">
        <v>2</v>
      </c>
      <c r="L44" s="48">
        <v>2</v>
      </c>
      <c r="M44" s="48">
        <v>0</v>
      </c>
      <c r="N44" s="48">
        <v>2</v>
      </c>
      <c r="O44" s="48">
        <v>1</v>
      </c>
      <c r="P44" s="49">
        <v>0</v>
      </c>
      <c r="Q44" s="49">
        <v>0</v>
      </c>
      <c r="R44" s="48">
        <v>1</v>
      </c>
      <c r="S44" s="48">
        <v>0</v>
      </c>
      <c r="T44" s="48">
        <v>2</v>
      </c>
      <c r="U44" s="48">
        <v>2</v>
      </c>
      <c r="V44" s="48">
        <v>1</v>
      </c>
      <c r="W44" s="49">
        <v>0.5</v>
      </c>
      <c r="X44" s="49">
        <v>0.5</v>
      </c>
      <c r="Y44" s="78"/>
      <c r="Z44" s="78"/>
      <c r="AA44" s="78" t="s">
        <v>4076</v>
      </c>
      <c r="AB44" s="85" t="s">
        <v>4198</v>
      </c>
      <c r="AC44" s="85" t="s">
        <v>4337</v>
      </c>
      <c r="AD44" s="85"/>
      <c r="AE44" s="85" t="s">
        <v>291</v>
      </c>
      <c r="AF44" s="85" t="s">
        <v>4445</v>
      </c>
      <c r="AG44" s="116">
        <v>0</v>
      </c>
      <c r="AH44" s="120">
        <v>0</v>
      </c>
      <c r="AI44" s="116">
        <v>0</v>
      </c>
      <c r="AJ44" s="120">
        <v>0</v>
      </c>
      <c r="AK44" s="116">
        <v>0</v>
      </c>
      <c r="AL44" s="120">
        <v>0</v>
      </c>
      <c r="AM44" s="116">
        <v>46</v>
      </c>
      <c r="AN44" s="120">
        <v>100</v>
      </c>
      <c r="AO44" s="116">
        <v>46</v>
      </c>
    </row>
    <row r="45" spans="1:41" ht="15">
      <c r="A45" s="87" t="s">
        <v>3924</v>
      </c>
      <c r="B45" s="65" t="s">
        <v>3939</v>
      </c>
      <c r="C45" s="65" t="s">
        <v>63</v>
      </c>
      <c r="D45" s="109"/>
      <c r="E45" s="108"/>
      <c r="F45" s="110" t="s">
        <v>5605</v>
      </c>
      <c r="G45" s="111"/>
      <c r="H45" s="111"/>
      <c r="I45" s="112">
        <v>45</v>
      </c>
      <c r="J45" s="113"/>
      <c r="K45" s="48">
        <v>2</v>
      </c>
      <c r="L45" s="48">
        <v>2</v>
      </c>
      <c r="M45" s="48">
        <v>0</v>
      </c>
      <c r="N45" s="48">
        <v>2</v>
      </c>
      <c r="O45" s="48">
        <v>1</v>
      </c>
      <c r="P45" s="49">
        <v>0</v>
      </c>
      <c r="Q45" s="49">
        <v>0</v>
      </c>
      <c r="R45" s="48">
        <v>1</v>
      </c>
      <c r="S45" s="48">
        <v>0</v>
      </c>
      <c r="T45" s="48">
        <v>2</v>
      </c>
      <c r="U45" s="48">
        <v>2</v>
      </c>
      <c r="V45" s="48">
        <v>1</v>
      </c>
      <c r="W45" s="49">
        <v>0.5</v>
      </c>
      <c r="X45" s="49">
        <v>0.5</v>
      </c>
      <c r="Y45" s="78" t="s">
        <v>747</v>
      </c>
      <c r="Z45" s="78" t="s">
        <v>840</v>
      </c>
      <c r="AA45" s="78" t="s">
        <v>4077</v>
      </c>
      <c r="AB45" s="85" t="s">
        <v>4199</v>
      </c>
      <c r="AC45" s="85" t="s">
        <v>4338</v>
      </c>
      <c r="AD45" s="85"/>
      <c r="AE45" s="85" t="s">
        <v>278</v>
      </c>
      <c r="AF45" s="85" t="s">
        <v>4446</v>
      </c>
      <c r="AG45" s="116">
        <v>3</v>
      </c>
      <c r="AH45" s="120">
        <v>8.571428571428571</v>
      </c>
      <c r="AI45" s="116">
        <v>0</v>
      </c>
      <c r="AJ45" s="120">
        <v>0</v>
      </c>
      <c r="AK45" s="116">
        <v>0</v>
      </c>
      <c r="AL45" s="120">
        <v>0</v>
      </c>
      <c r="AM45" s="116">
        <v>32</v>
      </c>
      <c r="AN45" s="120">
        <v>91.42857142857143</v>
      </c>
      <c r="AO45" s="116">
        <v>35</v>
      </c>
    </row>
    <row r="46" spans="1:41" ht="15">
      <c r="A46" s="87" t="s">
        <v>3925</v>
      </c>
      <c r="B46" s="65" t="s">
        <v>3940</v>
      </c>
      <c r="C46" s="65" t="s">
        <v>63</v>
      </c>
      <c r="D46" s="109"/>
      <c r="E46" s="108"/>
      <c r="F46" s="110" t="s">
        <v>3925</v>
      </c>
      <c r="G46" s="111"/>
      <c r="H46" s="111"/>
      <c r="I46" s="112">
        <v>46</v>
      </c>
      <c r="J46" s="113"/>
      <c r="K46" s="48">
        <v>2</v>
      </c>
      <c r="L46" s="48">
        <v>1</v>
      </c>
      <c r="M46" s="48">
        <v>0</v>
      </c>
      <c r="N46" s="48">
        <v>1</v>
      </c>
      <c r="O46" s="48">
        <v>0</v>
      </c>
      <c r="P46" s="49">
        <v>0</v>
      </c>
      <c r="Q46" s="49">
        <v>0</v>
      </c>
      <c r="R46" s="48">
        <v>1</v>
      </c>
      <c r="S46" s="48">
        <v>0</v>
      </c>
      <c r="T46" s="48">
        <v>2</v>
      </c>
      <c r="U46" s="48">
        <v>1</v>
      </c>
      <c r="V46" s="48">
        <v>1</v>
      </c>
      <c r="W46" s="49">
        <v>0.5</v>
      </c>
      <c r="X46" s="49">
        <v>0.5</v>
      </c>
      <c r="Y46" s="78"/>
      <c r="Z46" s="78"/>
      <c r="AA46" s="78" t="s">
        <v>893</v>
      </c>
      <c r="AB46" s="85" t="s">
        <v>1938</v>
      </c>
      <c r="AC46" s="85" t="s">
        <v>1938</v>
      </c>
      <c r="AD46" s="85" t="s">
        <v>440</v>
      </c>
      <c r="AE46" s="85"/>
      <c r="AF46" s="85" t="s">
        <v>4447</v>
      </c>
      <c r="AG46" s="116">
        <v>0</v>
      </c>
      <c r="AH46" s="120">
        <v>0</v>
      </c>
      <c r="AI46" s="116">
        <v>0</v>
      </c>
      <c r="AJ46" s="120">
        <v>0</v>
      </c>
      <c r="AK46" s="116">
        <v>0</v>
      </c>
      <c r="AL46" s="120">
        <v>0</v>
      </c>
      <c r="AM46" s="116">
        <v>6</v>
      </c>
      <c r="AN46" s="120">
        <v>100</v>
      </c>
      <c r="AO46" s="116">
        <v>6</v>
      </c>
    </row>
    <row r="47" spans="1:41" ht="15">
      <c r="A47" s="87" t="s">
        <v>3926</v>
      </c>
      <c r="B47" s="65" t="s">
        <v>3941</v>
      </c>
      <c r="C47" s="65" t="s">
        <v>63</v>
      </c>
      <c r="D47" s="109"/>
      <c r="E47" s="108"/>
      <c r="F47" s="110" t="s">
        <v>3926</v>
      </c>
      <c r="G47" s="111"/>
      <c r="H47" s="111"/>
      <c r="I47" s="112">
        <v>47</v>
      </c>
      <c r="J47" s="113"/>
      <c r="K47" s="48">
        <v>2</v>
      </c>
      <c r="L47" s="48">
        <v>1</v>
      </c>
      <c r="M47" s="48">
        <v>0</v>
      </c>
      <c r="N47" s="48">
        <v>1</v>
      </c>
      <c r="O47" s="48">
        <v>0</v>
      </c>
      <c r="P47" s="49">
        <v>0</v>
      </c>
      <c r="Q47" s="49">
        <v>0</v>
      </c>
      <c r="R47" s="48">
        <v>1</v>
      </c>
      <c r="S47" s="48">
        <v>0</v>
      </c>
      <c r="T47" s="48">
        <v>2</v>
      </c>
      <c r="U47" s="48">
        <v>1</v>
      </c>
      <c r="V47" s="48">
        <v>1</v>
      </c>
      <c r="W47" s="49">
        <v>0.5</v>
      </c>
      <c r="X47" s="49">
        <v>0.5</v>
      </c>
      <c r="Y47" s="78" t="s">
        <v>743</v>
      </c>
      <c r="Z47" s="78" t="s">
        <v>836</v>
      </c>
      <c r="AA47" s="78" t="s">
        <v>902</v>
      </c>
      <c r="AB47" s="85" t="s">
        <v>1938</v>
      </c>
      <c r="AC47" s="85" t="s">
        <v>1938</v>
      </c>
      <c r="AD47" s="85"/>
      <c r="AE47" s="85" t="s">
        <v>433</v>
      </c>
      <c r="AF47" s="85" t="s">
        <v>4448</v>
      </c>
      <c r="AG47" s="116">
        <v>1</v>
      </c>
      <c r="AH47" s="120">
        <v>9.090909090909092</v>
      </c>
      <c r="AI47" s="116">
        <v>0</v>
      </c>
      <c r="AJ47" s="120">
        <v>0</v>
      </c>
      <c r="AK47" s="116">
        <v>0</v>
      </c>
      <c r="AL47" s="120">
        <v>0</v>
      </c>
      <c r="AM47" s="116">
        <v>10</v>
      </c>
      <c r="AN47" s="120">
        <v>90.9090909090909</v>
      </c>
      <c r="AO47" s="116">
        <v>11</v>
      </c>
    </row>
    <row r="48" spans="1:41" ht="15">
      <c r="A48" s="87" t="s">
        <v>3927</v>
      </c>
      <c r="B48" s="65" t="s">
        <v>3942</v>
      </c>
      <c r="C48" s="65" t="s">
        <v>63</v>
      </c>
      <c r="D48" s="109"/>
      <c r="E48" s="108"/>
      <c r="F48" s="110" t="s">
        <v>3927</v>
      </c>
      <c r="G48" s="111"/>
      <c r="H48" s="111"/>
      <c r="I48" s="112">
        <v>48</v>
      </c>
      <c r="J48" s="113"/>
      <c r="K48" s="48">
        <v>2</v>
      </c>
      <c r="L48" s="48">
        <v>1</v>
      </c>
      <c r="M48" s="48">
        <v>0</v>
      </c>
      <c r="N48" s="48">
        <v>1</v>
      </c>
      <c r="O48" s="48">
        <v>0</v>
      </c>
      <c r="P48" s="49">
        <v>0</v>
      </c>
      <c r="Q48" s="49">
        <v>0</v>
      </c>
      <c r="R48" s="48">
        <v>1</v>
      </c>
      <c r="S48" s="48">
        <v>0</v>
      </c>
      <c r="T48" s="48">
        <v>2</v>
      </c>
      <c r="U48" s="48">
        <v>1</v>
      </c>
      <c r="V48" s="48">
        <v>1</v>
      </c>
      <c r="W48" s="49">
        <v>0.5</v>
      </c>
      <c r="X48" s="49">
        <v>0.5</v>
      </c>
      <c r="Y48" s="78" t="s">
        <v>742</v>
      </c>
      <c r="Z48" s="78" t="s">
        <v>835</v>
      </c>
      <c r="AA48" s="78" t="s">
        <v>900</v>
      </c>
      <c r="AB48" s="85" t="s">
        <v>1938</v>
      </c>
      <c r="AC48" s="85" t="s">
        <v>1938</v>
      </c>
      <c r="AD48" s="85" t="s">
        <v>432</v>
      </c>
      <c r="AE48" s="85"/>
      <c r="AF48" s="85" t="s">
        <v>4449</v>
      </c>
      <c r="AG48" s="116">
        <v>0</v>
      </c>
      <c r="AH48" s="120">
        <v>0</v>
      </c>
      <c r="AI48" s="116">
        <v>0</v>
      </c>
      <c r="AJ48" s="120">
        <v>0</v>
      </c>
      <c r="AK48" s="116">
        <v>0</v>
      </c>
      <c r="AL48" s="120">
        <v>0</v>
      </c>
      <c r="AM48" s="116">
        <v>22</v>
      </c>
      <c r="AN48" s="120">
        <v>100</v>
      </c>
      <c r="AO48" s="116">
        <v>22</v>
      </c>
    </row>
    <row r="49" spans="1:41" ht="15">
      <c r="A49" s="87" t="s">
        <v>3928</v>
      </c>
      <c r="B49" s="65" t="s">
        <v>3943</v>
      </c>
      <c r="C49" s="65" t="s">
        <v>63</v>
      </c>
      <c r="D49" s="109"/>
      <c r="E49" s="108"/>
      <c r="F49" s="110" t="s">
        <v>5606</v>
      </c>
      <c r="G49" s="111"/>
      <c r="H49" s="111"/>
      <c r="I49" s="112">
        <v>49</v>
      </c>
      <c r="J49" s="113"/>
      <c r="K49" s="48">
        <v>2</v>
      </c>
      <c r="L49" s="48">
        <v>2</v>
      </c>
      <c r="M49" s="48">
        <v>0</v>
      </c>
      <c r="N49" s="48">
        <v>2</v>
      </c>
      <c r="O49" s="48">
        <v>1</v>
      </c>
      <c r="P49" s="49">
        <v>0</v>
      </c>
      <c r="Q49" s="49">
        <v>0</v>
      </c>
      <c r="R49" s="48">
        <v>1</v>
      </c>
      <c r="S49" s="48">
        <v>0</v>
      </c>
      <c r="T49" s="48">
        <v>2</v>
      </c>
      <c r="U49" s="48">
        <v>2</v>
      </c>
      <c r="V49" s="48">
        <v>1</v>
      </c>
      <c r="W49" s="49">
        <v>0.5</v>
      </c>
      <c r="X49" s="49">
        <v>0.5</v>
      </c>
      <c r="Y49" s="78" t="s">
        <v>733</v>
      </c>
      <c r="Z49" s="78" t="s">
        <v>826</v>
      </c>
      <c r="AA49" s="78" t="s">
        <v>886</v>
      </c>
      <c r="AB49" s="85" t="s">
        <v>4182</v>
      </c>
      <c r="AC49" s="85" t="s">
        <v>4323</v>
      </c>
      <c r="AD49" s="85"/>
      <c r="AE49" s="85" t="s">
        <v>235</v>
      </c>
      <c r="AF49" s="85" t="s">
        <v>4450</v>
      </c>
      <c r="AG49" s="116">
        <v>0</v>
      </c>
      <c r="AH49" s="120">
        <v>0</v>
      </c>
      <c r="AI49" s="116">
        <v>2</v>
      </c>
      <c r="AJ49" s="120">
        <v>3.5714285714285716</v>
      </c>
      <c r="AK49" s="116">
        <v>0</v>
      </c>
      <c r="AL49" s="120">
        <v>0</v>
      </c>
      <c r="AM49" s="116">
        <v>54</v>
      </c>
      <c r="AN49" s="120">
        <v>96.42857142857143</v>
      </c>
      <c r="AO49" s="116">
        <v>56</v>
      </c>
    </row>
    <row r="50" spans="1:41" ht="15">
      <c r="A50" s="87" t="s">
        <v>3929</v>
      </c>
      <c r="B50" s="65" t="s">
        <v>3944</v>
      </c>
      <c r="C50" s="65" t="s">
        <v>63</v>
      </c>
      <c r="D50" s="109"/>
      <c r="E50" s="108"/>
      <c r="F50" s="110" t="s">
        <v>5607</v>
      </c>
      <c r="G50" s="111"/>
      <c r="H50" s="111"/>
      <c r="I50" s="112">
        <v>50</v>
      </c>
      <c r="J50" s="113"/>
      <c r="K50" s="48">
        <v>2</v>
      </c>
      <c r="L50" s="48">
        <v>2</v>
      </c>
      <c r="M50" s="48">
        <v>0</v>
      </c>
      <c r="N50" s="48">
        <v>2</v>
      </c>
      <c r="O50" s="48">
        <v>1</v>
      </c>
      <c r="P50" s="49">
        <v>0</v>
      </c>
      <c r="Q50" s="49">
        <v>0</v>
      </c>
      <c r="R50" s="48">
        <v>1</v>
      </c>
      <c r="S50" s="48">
        <v>0</v>
      </c>
      <c r="T50" s="48">
        <v>2</v>
      </c>
      <c r="U50" s="48">
        <v>2</v>
      </c>
      <c r="V50" s="48">
        <v>1</v>
      </c>
      <c r="W50" s="49">
        <v>0.5</v>
      </c>
      <c r="X50" s="49">
        <v>0.5</v>
      </c>
      <c r="Y50" s="78" t="s">
        <v>737</v>
      </c>
      <c r="Z50" s="78" t="s">
        <v>830</v>
      </c>
      <c r="AA50" s="78" t="s">
        <v>893</v>
      </c>
      <c r="AB50" s="85" t="s">
        <v>4200</v>
      </c>
      <c r="AC50" s="85" t="s">
        <v>4339</v>
      </c>
      <c r="AD50" s="85"/>
      <c r="AE50" s="85" t="s">
        <v>223</v>
      </c>
      <c r="AF50" s="85" t="s">
        <v>4451</v>
      </c>
      <c r="AG50" s="116">
        <v>1</v>
      </c>
      <c r="AH50" s="120">
        <v>1.8518518518518519</v>
      </c>
      <c r="AI50" s="116">
        <v>0</v>
      </c>
      <c r="AJ50" s="120">
        <v>0</v>
      </c>
      <c r="AK50" s="116">
        <v>0</v>
      </c>
      <c r="AL50" s="120">
        <v>0</v>
      </c>
      <c r="AM50" s="116">
        <v>53</v>
      </c>
      <c r="AN50" s="120">
        <v>98.14814814814815</v>
      </c>
      <c r="AO50" s="116">
        <v>54</v>
      </c>
    </row>
    <row r="51" spans="1:41" ht="15">
      <c r="A51" s="87" t="s">
        <v>3930</v>
      </c>
      <c r="B51" s="65" t="s">
        <v>3933</v>
      </c>
      <c r="C51" s="65" t="s">
        <v>57</v>
      </c>
      <c r="D51" s="109"/>
      <c r="E51" s="108"/>
      <c r="F51" s="110" t="s">
        <v>3930</v>
      </c>
      <c r="G51" s="111"/>
      <c r="H51" s="111"/>
      <c r="I51" s="112">
        <v>51</v>
      </c>
      <c r="J51" s="113"/>
      <c r="K51" s="48">
        <v>2</v>
      </c>
      <c r="L51" s="48">
        <v>1</v>
      </c>
      <c r="M51" s="48">
        <v>0</v>
      </c>
      <c r="N51" s="48">
        <v>1</v>
      </c>
      <c r="O51" s="48">
        <v>0</v>
      </c>
      <c r="P51" s="49">
        <v>0</v>
      </c>
      <c r="Q51" s="49">
        <v>0</v>
      </c>
      <c r="R51" s="48">
        <v>1</v>
      </c>
      <c r="S51" s="48">
        <v>0</v>
      </c>
      <c r="T51" s="48">
        <v>2</v>
      </c>
      <c r="U51" s="48">
        <v>1</v>
      </c>
      <c r="V51" s="48">
        <v>1</v>
      </c>
      <c r="W51" s="49">
        <v>0.5</v>
      </c>
      <c r="X51" s="49">
        <v>0.5</v>
      </c>
      <c r="Y51" s="78"/>
      <c r="Z51" s="78"/>
      <c r="AA51" s="78" t="s">
        <v>893</v>
      </c>
      <c r="AB51" s="85" t="s">
        <v>1938</v>
      </c>
      <c r="AC51" s="85" t="s">
        <v>1938</v>
      </c>
      <c r="AD51" s="85"/>
      <c r="AE51" s="85" t="s">
        <v>427</v>
      </c>
      <c r="AF51" s="85" t="s">
        <v>4452</v>
      </c>
      <c r="AG51" s="116">
        <v>2</v>
      </c>
      <c r="AH51" s="120">
        <v>6.25</v>
      </c>
      <c r="AI51" s="116">
        <v>0</v>
      </c>
      <c r="AJ51" s="120">
        <v>0</v>
      </c>
      <c r="AK51" s="116">
        <v>0</v>
      </c>
      <c r="AL51" s="120">
        <v>0</v>
      </c>
      <c r="AM51" s="116">
        <v>30</v>
      </c>
      <c r="AN51" s="120">
        <v>93.75</v>
      </c>
      <c r="AO51" s="116">
        <v>32</v>
      </c>
    </row>
    <row r="52" spans="1:41" ht="15">
      <c r="A52" s="87" t="s">
        <v>3931</v>
      </c>
      <c r="B52" s="65" t="s">
        <v>3934</v>
      </c>
      <c r="C52" s="65" t="s">
        <v>57</v>
      </c>
      <c r="D52" s="109"/>
      <c r="E52" s="108"/>
      <c r="F52" s="110" t="s">
        <v>5608</v>
      </c>
      <c r="G52" s="111"/>
      <c r="H52" s="111"/>
      <c r="I52" s="112">
        <v>52</v>
      </c>
      <c r="J52" s="113"/>
      <c r="K52" s="48">
        <v>2</v>
      </c>
      <c r="L52" s="48">
        <v>2</v>
      </c>
      <c r="M52" s="48">
        <v>0</v>
      </c>
      <c r="N52" s="48">
        <v>2</v>
      </c>
      <c r="O52" s="48">
        <v>1</v>
      </c>
      <c r="P52" s="49">
        <v>0</v>
      </c>
      <c r="Q52" s="49">
        <v>0</v>
      </c>
      <c r="R52" s="48">
        <v>1</v>
      </c>
      <c r="S52" s="48">
        <v>0</v>
      </c>
      <c r="T52" s="48">
        <v>2</v>
      </c>
      <c r="U52" s="48">
        <v>2</v>
      </c>
      <c r="V52" s="48">
        <v>1</v>
      </c>
      <c r="W52" s="49">
        <v>0.5</v>
      </c>
      <c r="X52" s="49">
        <v>0.5</v>
      </c>
      <c r="Y52" s="78" t="s">
        <v>736</v>
      </c>
      <c r="Z52" s="78" t="s">
        <v>829</v>
      </c>
      <c r="AA52" s="78" t="s">
        <v>891</v>
      </c>
      <c r="AB52" s="85" t="s">
        <v>4201</v>
      </c>
      <c r="AC52" s="85" t="s">
        <v>4340</v>
      </c>
      <c r="AD52" s="85"/>
      <c r="AE52" s="85" t="s">
        <v>218</v>
      </c>
      <c r="AF52" s="85" t="s">
        <v>4453</v>
      </c>
      <c r="AG52" s="116">
        <v>0</v>
      </c>
      <c r="AH52" s="120">
        <v>0</v>
      </c>
      <c r="AI52" s="116">
        <v>0</v>
      </c>
      <c r="AJ52" s="120">
        <v>0</v>
      </c>
      <c r="AK52" s="116">
        <v>0</v>
      </c>
      <c r="AL52" s="120">
        <v>0</v>
      </c>
      <c r="AM52" s="116">
        <v>27</v>
      </c>
      <c r="AN52" s="120">
        <v>100</v>
      </c>
      <c r="AO52" s="116">
        <v>27</v>
      </c>
    </row>
    <row r="53" spans="1:41" ht="15">
      <c r="A53" s="87" t="s">
        <v>3932</v>
      </c>
      <c r="B53" s="65" t="s">
        <v>3935</v>
      </c>
      <c r="C53" s="65" t="s">
        <v>57</v>
      </c>
      <c r="D53" s="109"/>
      <c r="E53" s="108"/>
      <c r="F53" s="110" t="s">
        <v>3932</v>
      </c>
      <c r="G53" s="111"/>
      <c r="H53" s="111"/>
      <c r="I53" s="112">
        <v>53</v>
      </c>
      <c r="J53" s="113"/>
      <c r="K53" s="48">
        <v>2</v>
      </c>
      <c r="L53" s="48">
        <v>1</v>
      </c>
      <c r="M53" s="48">
        <v>0</v>
      </c>
      <c r="N53" s="48">
        <v>1</v>
      </c>
      <c r="O53" s="48">
        <v>0</v>
      </c>
      <c r="P53" s="49">
        <v>0</v>
      </c>
      <c r="Q53" s="49">
        <v>0</v>
      </c>
      <c r="R53" s="48">
        <v>1</v>
      </c>
      <c r="S53" s="48">
        <v>0</v>
      </c>
      <c r="T53" s="48">
        <v>2</v>
      </c>
      <c r="U53" s="48">
        <v>1</v>
      </c>
      <c r="V53" s="48">
        <v>1</v>
      </c>
      <c r="W53" s="49">
        <v>0.5</v>
      </c>
      <c r="X53" s="49">
        <v>0.5</v>
      </c>
      <c r="Y53" s="78" t="s">
        <v>735</v>
      </c>
      <c r="Z53" s="78" t="s">
        <v>828</v>
      </c>
      <c r="AA53" s="78" t="s">
        <v>888</v>
      </c>
      <c r="AB53" s="85" t="s">
        <v>1938</v>
      </c>
      <c r="AC53" s="85" t="s">
        <v>1938</v>
      </c>
      <c r="AD53" s="85"/>
      <c r="AE53" s="85" t="s">
        <v>426</v>
      </c>
      <c r="AF53" s="85" t="s">
        <v>4454</v>
      </c>
      <c r="AG53" s="116">
        <v>0</v>
      </c>
      <c r="AH53" s="120">
        <v>0</v>
      </c>
      <c r="AI53" s="116">
        <v>0</v>
      </c>
      <c r="AJ53" s="120">
        <v>0</v>
      </c>
      <c r="AK53" s="116">
        <v>0</v>
      </c>
      <c r="AL53" s="120">
        <v>0</v>
      </c>
      <c r="AM53" s="116">
        <v>22</v>
      </c>
      <c r="AN53" s="120">
        <v>100</v>
      </c>
      <c r="AO53" s="116">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3882</v>
      </c>
      <c r="B2" s="85" t="s">
        <v>406</v>
      </c>
      <c r="C2" s="78">
        <f>VLOOKUP(GroupVertices[[#This Row],[Vertex]],Vertices[],MATCH("ID",Vertices[[#Headers],[Vertex]:[Vertex Content Word Count]],0),FALSE)</f>
        <v>265</v>
      </c>
    </row>
    <row r="3" spans="1:3" ht="15">
      <c r="A3" s="78" t="s">
        <v>3882</v>
      </c>
      <c r="B3" s="85" t="s">
        <v>404</v>
      </c>
      <c r="C3" s="78">
        <f>VLOOKUP(GroupVertices[[#This Row],[Vertex]],Vertices[],MATCH("ID",Vertices[[#Headers],[Vertex]:[Vertex Content Word Count]],0),FALSE)</f>
        <v>264</v>
      </c>
    </row>
    <row r="4" spans="1:3" ht="15">
      <c r="A4" s="78" t="s">
        <v>3882</v>
      </c>
      <c r="B4" s="85" t="s">
        <v>401</v>
      </c>
      <c r="C4" s="78">
        <f>VLOOKUP(GroupVertices[[#This Row],[Vertex]],Vertices[],MATCH("ID",Vertices[[#Headers],[Vertex]:[Vertex Content Word Count]],0),FALSE)</f>
        <v>123</v>
      </c>
    </row>
    <row r="5" spans="1:3" ht="15">
      <c r="A5" s="78" t="s">
        <v>3882</v>
      </c>
      <c r="B5" s="85" t="s">
        <v>329</v>
      </c>
      <c r="C5" s="78">
        <f>VLOOKUP(GroupVertices[[#This Row],[Vertex]],Vertices[],MATCH("ID",Vertices[[#Headers],[Vertex]:[Vertex Content Word Count]],0),FALSE)</f>
        <v>106</v>
      </c>
    </row>
    <row r="6" spans="1:3" ht="15">
      <c r="A6" s="78" t="s">
        <v>3882</v>
      </c>
      <c r="B6" s="85" t="s">
        <v>403</v>
      </c>
      <c r="C6" s="78">
        <f>VLOOKUP(GroupVertices[[#This Row],[Vertex]],Vertices[],MATCH("ID",Vertices[[#Headers],[Vertex]:[Vertex Content Word Count]],0),FALSE)</f>
        <v>263</v>
      </c>
    </row>
    <row r="7" spans="1:3" ht="15">
      <c r="A7" s="78" t="s">
        <v>3882</v>
      </c>
      <c r="B7" s="85" t="s">
        <v>378</v>
      </c>
      <c r="C7" s="78">
        <f>VLOOKUP(GroupVertices[[#This Row],[Vertex]],Vertices[],MATCH("ID",Vertices[[#Headers],[Vertex]:[Vertex Content Word Count]],0),FALSE)</f>
        <v>239</v>
      </c>
    </row>
    <row r="8" spans="1:3" ht="15">
      <c r="A8" s="78" t="s">
        <v>3882</v>
      </c>
      <c r="B8" s="85" t="s">
        <v>330</v>
      </c>
      <c r="C8" s="78">
        <f>VLOOKUP(GroupVertices[[#This Row],[Vertex]],Vertices[],MATCH("ID",Vertices[[#Headers],[Vertex]:[Vertex Content Word Count]],0),FALSE)</f>
        <v>167</v>
      </c>
    </row>
    <row r="9" spans="1:3" ht="15">
      <c r="A9" s="78" t="s">
        <v>3882</v>
      </c>
      <c r="B9" s="85" t="s">
        <v>400</v>
      </c>
      <c r="C9" s="78">
        <f>VLOOKUP(GroupVertices[[#This Row],[Vertex]],Vertices[],MATCH("ID",Vertices[[#Headers],[Vertex]:[Vertex Content Word Count]],0),FALSE)</f>
        <v>64</v>
      </c>
    </row>
    <row r="10" spans="1:3" ht="15">
      <c r="A10" s="78" t="s">
        <v>3882</v>
      </c>
      <c r="B10" s="85" t="s">
        <v>453</v>
      </c>
      <c r="C10" s="78">
        <f>VLOOKUP(GroupVertices[[#This Row],[Vertex]],Vertices[],MATCH("ID",Vertices[[#Headers],[Vertex]:[Vertex Content Word Count]],0),FALSE)</f>
        <v>166</v>
      </c>
    </row>
    <row r="11" spans="1:3" ht="15">
      <c r="A11" s="78" t="s">
        <v>3882</v>
      </c>
      <c r="B11" s="85" t="s">
        <v>328</v>
      </c>
      <c r="C11" s="78">
        <f>VLOOKUP(GroupVertices[[#This Row],[Vertex]],Vertices[],MATCH("ID",Vertices[[#Headers],[Vertex]:[Vertex Content Word Count]],0),FALSE)</f>
        <v>165</v>
      </c>
    </row>
    <row r="12" spans="1:3" ht="15">
      <c r="A12" s="78" t="s">
        <v>3882</v>
      </c>
      <c r="B12" s="85" t="s">
        <v>327</v>
      </c>
      <c r="C12" s="78">
        <f>VLOOKUP(GroupVertices[[#This Row],[Vertex]],Vertices[],MATCH("ID",Vertices[[#Headers],[Vertex]:[Vertex Content Word Count]],0),FALSE)</f>
        <v>164</v>
      </c>
    </row>
    <row r="13" spans="1:3" ht="15">
      <c r="A13" s="78" t="s">
        <v>3882</v>
      </c>
      <c r="B13" s="85" t="s">
        <v>322</v>
      </c>
      <c r="C13" s="78">
        <f>VLOOKUP(GroupVertices[[#This Row],[Vertex]],Vertices[],MATCH("ID",Vertices[[#Headers],[Vertex]:[Vertex Content Word Count]],0),FALSE)</f>
        <v>159</v>
      </c>
    </row>
    <row r="14" spans="1:3" ht="15">
      <c r="A14" s="78" t="s">
        <v>3882</v>
      </c>
      <c r="B14" s="85" t="s">
        <v>325</v>
      </c>
      <c r="C14" s="78">
        <f>VLOOKUP(GroupVertices[[#This Row],[Vertex]],Vertices[],MATCH("ID",Vertices[[#Headers],[Vertex]:[Vertex Content Word Count]],0),FALSE)</f>
        <v>163</v>
      </c>
    </row>
    <row r="15" spans="1:3" ht="15">
      <c r="A15" s="78" t="s">
        <v>3882</v>
      </c>
      <c r="B15" s="85" t="s">
        <v>326</v>
      </c>
      <c r="C15" s="78">
        <f>VLOOKUP(GroupVertices[[#This Row],[Vertex]],Vertices[],MATCH("ID",Vertices[[#Headers],[Vertex]:[Vertex Content Word Count]],0),FALSE)</f>
        <v>162</v>
      </c>
    </row>
    <row r="16" spans="1:3" ht="15">
      <c r="A16" s="78" t="s">
        <v>3882</v>
      </c>
      <c r="B16" s="85" t="s">
        <v>323</v>
      </c>
      <c r="C16" s="78">
        <f>VLOOKUP(GroupVertices[[#This Row],[Vertex]],Vertices[],MATCH("ID",Vertices[[#Headers],[Vertex]:[Vertex Content Word Count]],0),FALSE)</f>
        <v>160</v>
      </c>
    </row>
    <row r="17" spans="1:3" ht="15">
      <c r="A17" s="78" t="s">
        <v>3882</v>
      </c>
      <c r="B17" s="85" t="s">
        <v>321</v>
      </c>
      <c r="C17" s="78">
        <f>VLOOKUP(GroupVertices[[#This Row],[Vertex]],Vertices[],MATCH("ID",Vertices[[#Headers],[Vertex]:[Vertex Content Word Count]],0),FALSE)</f>
        <v>158</v>
      </c>
    </row>
    <row r="18" spans="1:3" ht="15">
      <c r="A18" s="78" t="s">
        <v>3882</v>
      </c>
      <c r="B18" s="85" t="s">
        <v>312</v>
      </c>
      <c r="C18" s="78">
        <f>VLOOKUP(GroupVertices[[#This Row],[Vertex]],Vertices[],MATCH("ID",Vertices[[#Headers],[Vertex]:[Vertex Content Word Count]],0),FALSE)</f>
        <v>141</v>
      </c>
    </row>
    <row r="19" spans="1:3" ht="15">
      <c r="A19" s="78" t="s">
        <v>3882</v>
      </c>
      <c r="B19" s="85" t="s">
        <v>310</v>
      </c>
      <c r="C19" s="78">
        <f>VLOOKUP(GroupVertices[[#This Row],[Vertex]],Vertices[],MATCH("ID",Vertices[[#Headers],[Vertex]:[Vertex Content Word Count]],0),FALSE)</f>
        <v>139</v>
      </c>
    </row>
    <row r="20" spans="1:3" ht="15">
      <c r="A20" s="78" t="s">
        <v>3882</v>
      </c>
      <c r="B20" s="85" t="s">
        <v>298</v>
      </c>
      <c r="C20" s="78">
        <f>VLOOKUP(GroupVertices[[#This Row],[Vertex]],Vertices[],MATCH("ID",Vertices[[#Headers],[Vertex]:[Vertex Content Word Count]],0),FALSE)</f>
        <v>124</v>
      </c>
    </row>
    <row r="21" spans="1:3" ht="15">
      <c r="A21" s="78" t="s">
        <v>3882</v>
      </c>
      <c r="B21" s="85" t="s">
        <v>297</v>
      </c>
      <c r="C21" s="78">
        <f>VLOOKUP(GroupVertices[[#This Row],[Vertex]],Vertices[],MATCH("ID",Vertices[[#Headers],[Vertex]:[Vertex Content Word Count]],0),FALSE)</f>
        <v>122</v>
      </c>
    </row>
    <row r="22" spans="1:3" ht="15">
      <c r="A22" s="78" t="s">
        <v>3882</v>
      </c>
      <c r="B22" s="85" t="s">
        <v>283</v>
      </c>
      <c r="C22" s="78">
        <f>VLOOKUP(GroupVertices[[#This Row],[Vertex]],Vertices[],MATCH("ID",Vertices[[#Headers],[Vertex]:[Vertex Content Word Count]],0),FALSE)</f>
        <v>105</v>
      </c>
    </row>
    <row r="23" spans="1:3" ht="15">
      <c r="A23" s="78" t="s">
        <v>3882</v>
      </c>
      <c r="B23" s="85" t="s">
        <v>280</v>
      </c>
      <c r="C23" s="78">
        <f>VLOOKUP(GroupVertices[[#This Row],[Vertex]],Vertices[],MATCH("ID",Vertices[[#Headers],[Vertex]:[Vertex Content Word Count]],0),FALSE)</f>
        <v>103</v>
      </c>
    </row>
    <row r="24" spans="1:3" ht="15">
      <c r="A24" s="78" t="s">
        <v>3882</v>
      </c>
      <c r="B24" s="85" t="s">
        <v>275</v>
      </c>
      <c r="C24" s="78">
        <f>VLOOKUP(GroupVertices[[#This Row],[Vertex]],Vertices[],MATCH("ID",Vertices[[#Headers],[Vertex]:[Vertex Content Word Count]],0),FALSE)</f>
        <v>94</v>
      </c>
    </row>
    <row r="25" spans="1:3" ht="15">
      <c r="A25" s="78" t="s">
        <v>3882</v>
      </c>
      <c r="B25" s="85" t="s">
        <v>274</v>
      </c>
      <c r="C25" s="78">
        <f>VLOOKUP(GroupVertices[[#This Row],[Vertex]],Vertices[],MATCH("ID",Vertices[[#Headers],[Vertex]:[Vertex Content Word Count]],0),FALSE)</f>
        <v>93</v>
      </c>
    </row>
    <row r="26" spans="1:3" ht="15">
      <c r="A26" s="78" t="s">
        <v>3882</v>
      </c>
      <c r="B26" s="85" t="s">
        <v>272</v>
      </c>
      <c r="C26" s="78">
        <f>VLOOKUP(GroupVertices[[#This Row],[Vertex]],Vertices[],MATCH("ID",Vertices[[#Headers],[Vertex]:[Vertex Content Word Count]],0),FALSE)</f>
        <v>91</v>
      </c>
    </row>
    <row r="27" spans="1:3" ht="15">
      <c r="A27" s="78" t="s">
        <v>3882</v>
      </c>
      <c r="B27" s="85" t="s">
        <v>270</v>
      </c>
      <c r="C27" s="78">
        <f>VLOOKUP(GroupVertices[[#This Row],[Vertex]],Vertices[],MATCH("ID",Vertices[[#Headers],[Vertex]:[Vertex Content Word Count]],0),FALSE)</f>
        <v>88</v>
      </c>
    </row>
    <row r="28" spans="1:3" ht="15">
      <c r="A28" s="78" t="s">
        <v>3882</v>
      </c>
      <c r="B28" s="85" t="s">
        <v>269</v>
      </c>
      <c r="C28" s="78">
        <f>VLOOKUP(GroupVertices[[#This Row],[Vertex]],Vertices[],MATCH("ID",Vertices[[#Headers],[Vertex]:[Vertex Content Word Count]],0),FALSE)</f>
        <v>87</v>
      </c>
    </row>
    <row r="29" spans="1:3" ht="15">
      <c r="A29" s="78" t="s">
        <v>3882</v>
      </c>
      <c r="B29" s="85" t="s">
        <v>268</v>
      </c>
      <c r="C29" s="78">
        <f>VLOOKUP(GroupVertices[[#This Row],[Vertex]],Vertices[],MATCH("ID",Vertices[[#Headers],[Vertex]:[Vertex Content Word Count]],0),FALSE)</f>
        <v>86</v>
      </c>
    </row>
    <row r="30" spans="1:3" ht="15">
      <c r="A30" s="78" t="s">
        <v>3882</v>
      </c>
      <c r="B30" s="85" t="s">
        <v>267</v>
      </c>
      <c r="C30" s="78">
        <f>VLOOKUP(GroupVertices[[#This Row],[Vertex]],Vertices[],MATCH("ID",Vertices[[#Headers],[Vertex]:[Vertex Content Word Count]],0),FALSE)</f>
        <v>85</v>
      </c>
    </row>
    <row r="31" spans="1:3" ht="15">
      <c r="A31" s="78" t="s">
        <v>3882</v>
      </c>
      <c r="B31" s="85" t="s">
        <v>266</v>
      </c>
      <c r="C31" s="78">
        <f>VLOOKUP(GroupVertices[[#This Row],[Vertex]],Vertices[],MATCH("ID",Vertices[[#Headers],[Vertex]:[Vertex Content Word Count]],0),FALSE)</f>
        <v>84</v>
      </c>
    </row>
    <row r="32" spans="1:3" ht="15">
      <c r="A32" s="78" t="s">
        <v>3882</v>
      </c>
      <c r="B32" s="85" t="s">
        <v>265</v>
      </c>
      <c r="C32" s="78">
        <f>VLOOKUP(GroupVertices[[#This Row],[Vertex]],Vertices[],MATCH("ID",Vertices[[#Headers],[Vertex]:[Vertex Content Word Count]],0),FALSE)</f>
        <v>83</v>
      </c>
    </row>
    <row r="33" spans="1:3" ht="15">
      <c r="A33" s="78" t="s">
        <v>3882</v>
      </c>
      <c r="B33" s="85" t="s">
        <v>264</v>
      </c>
      <c r="C33" s="78">
        <f>VLOOKUP(GroupVertices[[#This Row],[Vertex]],Vertices[],MATCH("ID",Vertices[[#Headers],[Vertex]:[Vertex Content Word Count]],0),FALSE)</f>
        <v>82</v>
      </c>
    </row>
    <row r="34" spans="1:3" ht="15">
      <c r="A34" s="78" t="s">
        <v>3882</v>
      </c>
      <c r="B34" s="85" t="s">
        <v>263</v>
      </c>
      <c r="C34" s="78">
        <f>VLOOKUP(GroupVertices[[#This Row],[Vertex]],Vertices[],MATCH("ID",Vertices[[#Headers],[Vertex]:[Vertex Content Word Count]],0),FALSE)</f>
        <v>81</v>
      </c>
    </row>
    <row r="35" spans="1:3" ht="15">
      <c r="A35" s="78" t="s">
        <v>3882</v>
      </c>
      <c r="B35" s="85" t="s">
        <v>262</v>
      </c>
      <c r="C35" s="78">
        <f>VLOOKUP(GroupVertices[[#This Row],[Vertex]],Vertices[],MATCH("ID",Vertices[[#Headers],[Vertex]:[Vertex Content Word Count]],0),FALSE)</f>
        <v>80</v>
      </c>
    </row>
    <row r="36" spans="1:3" ht="15">
      <c r="A36" s="78" t="s">
        <v>3882</v>
      </c>
      <c r="B36" s="85" t="s">
        <v>261</v>
      </c>
      <c r="C36" s="78">
        <f>VLOOKUP(GroupVertices[[#This Row],[Vertex]],Vertices[],MATCH("ID",Vertices[[#Headers],[Vertex]:[Vertex Content Word Count]],0),FALSE)</f>
        <v>79</v>
      </c>
    </row>
    <row r="37" spans="1:3" ht="15">
      <c r="A37" s="78" t="s">
        <v>3882</v>
      </c>
      <c r="B37" s="85" t="s">
        <v>259</v>
      </c>
      <c r="C37" s="78">
        <f>VLOOKUP(GroupVertices[[#This Row],[Vertex]],Vertices[],MATCH("ID",Vertices[[#Headers],[Vertex]:[Vertex Content Word Count]],0),FALSE)</f>
        <v>76</v>
      </c>
    </row>
    <row r="38" spans="1:3" ht="15">
      <c r="A38" s="78" t="s">
        <v>3882</v>
      </c>
      <c r="B38" s="85" t="s">
        <v>258</v>
      </c>
      <c r="C38" s="78">
        <f>VLOOKUP(GroupVertices[[#This Row],[Vertex]],Vertices[],MATCH("ID",Vertices[[#Headers],[Vertex]:[Vertex Content Word Count]],0),FALSE)</f>
        <v>75</v>
      </c>
    </row>
    <row r="39" spans="1:3" ht="15">
      <c r="A39" s="78" t="s">
        <v>3882</v>
      </c>
      <c r="B39" s="85" t="s">
        <v>257</v>
      </c>
      <c r="C39" s="78">
        <f>VLOOKUP(GroupVertices[[#This Row],[Vertex]],Vertices[],MATCH("ID",Vertices[[#Headers],[Vertex]:[Vertex Content Word Count]],0),FALSE)</f>
        <v>74</v>
      </c>
    </row>
    <row r="40" spans="1:3" ht="15">
      <c r="A40" s="78" t="s">
        <v>3882</v>
      </c>
      <c r="B40" s="85" t="s">
        <v>256</v>
      </c>
      <c r="C40" s="78">
        <f>VLOOKUP(GroupVertices[[#This Row],[Vertex]],Vertices[],MATCH("ID",Vertices[[#Headers],[Vertex]:[Vertex Content Word Count]],0),FALSE)</f>
        <v>73</v>
      </c>
    </row>
    <row r="41" spans="1:3" ht="15">
      <c r="A41" s="78" t="s">
        <v>3882</v>
      </c>
      <c r="B41" s="85" t="s">
        <v>254</v>
      </c>
      <c r="C41" s="78">
        <f>VLOOKUP(GroupVertices[[#This Row],[Vertex]],Vertices[],MATCH("ID",Vertices[[#Headers],[Vertex]:[Vertex Content Word Count]],0),FALSE)</f>
        <v>69</v>
      </c>
    </row>
    <row r="42" spans="1:3" ht="15">
      <c r="A42" s="78" t="s">
        <v>3882</v>
      </c>
      <c r="B42" s="85" t="s">
        <v>252</v>
      </c>
      <c r="C42" s="78">
        <f>VLOOKUP(GroupVertices[[#This Row],[Vertex]],Vertices[],MATCH("ID",Vertices[[#Headers],[Vertex]:[Vertex Content Word Count]],0),FALSE)</f>
        <v>66</v>
      </c>
    </row>
    <row r="43" spans="1:3" ht="15">
      <c r="A43" s="78" t="s">
        <v>3882</v>
      </c>
      <c r="B43" s="85" t="s">
        <v>251</v>
      </c>
      <c r="C43" s="78">
        <f>VLOOKUP(GroupVertices[[#This Row],[Vertex]],Vertices[],MATCH("ID",Vertices[[#Headers],[Vertex]:[Vertex Content Word Count]],0),FALSE)</f>
        <v>65</v>
      </c>
    </row>
    <row r="44" spans="1:3" ht="15">
      <c r="A44" s="78" t="s">
        <v>3882</v>
      </c>
      <c r="B44" s="85" t="s">
        <v>250</v>
      </c>
      <c r="C44" s="78">
        <f>VLOOKUP(GroupVertices[[#This Row],[Vertex]],Vertices[],MATCH("ID",Vertices[[#Headers],[Vertex]:[Vertex Content Word Count]],0),FALSE)</f>
        <v>63</v>
      </c>
    </row>
    <row r="45" spans="1:3" ht="15">
      <c r="A45" s="78" t="s">
        <v>3883</v>
      </c>
      <c r="B45" s="85" t="s">
        <v>353</v>
      </c>
      <c r="C45" s="78">
        <f>VLOOKUP(GroupVertices[[#This Row],[Vertex]],Vertices[],MATCH("ID",Vertices[[#Headers],[Vertex]:[Vertex Content Word Count]],0),FALSE)</f>
        <v>30</v>
      </c>
    </row>
    <row r="46" spans="1:3" ht="15">
      <c r="A46" s="78" t="s">
        <v>3883</v>
      </c>
      <c r="B46" s="85" t="s">
        <v>364</v>
      </c>
      <c r="C46" s="78">
        <f>VLOOKUP(GroupVertices[[#This Row],[Vertex]],Vertices[],MATCH("ID",Vertices[[#Headers],[Vertex]:[Vertex Content Word Count]],0),FALSE)</f>
        <v>220</v>
      </c>
    </row>
    <row r="47" spans="1:3" ht="15">
      <c r="A47" s="78" t="s">
        <v>3883</v>
      </c>
      <c r="B47" s="85" t="s">
        <v>362</v>
      </c>
      <c r="C47" s="78">
        <f>VLOOKUP(GroupVertices[[#This Row],[Vertex]],Vertices[],MATCH("ID",Vertices[[#Headers],[Vertex]:[Vertex Content Word Count]],0),FALSE)</f>
        <v>218</v>
      </c>
    </row>
    <row r="48" spans="1:3" ht="15">
      <c r="A48" s="78" t="s">
        <v>3883</v>
      </c>
      <c r="B48" s="85" t="s">
        <v>360</v>
      </c>
      <c r="C48" s="78">
        <f>VLOOKUP(GroupVertices[[#This Row],[Vertex]],Vertices[],MATCH("ID",Vertices[[#Headers],[Vertex]:[Vertex Content Word Count]],0),FALSE)</f>
        <v>216</v>
      </c>
    </row>
    <row r="49" spans="1:3" ht="15">
      <c r="A49" s="78" t="s">
        <v>3883</v>
      </c>
      <c r="B49" s="85" t="s">
        <v>359</v>
      </c>
      <c r="C49" s="78">
        <f>VLOOKUP(GroupVertices[[#This Row],[Vertex]],Vertices[],MATCH("ID",Vertices[[#Headers],[Vertex]:[Vertex Content Word Count]],0),FALSE)</f>
        <v>215</v>
      </c>
    </row>
    <row r="50" spans="1:3" ht="15">
      <c r="A50" s="78" t="s">
        <v>3883</v>
      </c>
      <c r="B50" s="85" t="s">
        <v>357</v>
      </c>
      <c r="C50" s="78">
        <f>VLOOKUP(GroupVertices[[#This Row],[Vertex]],Vertices[],MATCH("ID",Vertices[[#Headers],[Vertex]:[Vertex Content Word Count]],0),FALSE)</f>
        <v>213</v>
      </c>
    </row>
    <row r="51" spans="1:3" ht="15">
      <c r="A51" s="78" t="s">
        <v>3883</v>
      </c>
      <c r="B51" s="85" t="s">
        <v>356</v>
      </c>
      <c r="C51" s="78">
        <f>VLOOKUP(GroupVertices[[#This Row],[Vertex]],Vertices[],MATCH("ID",Vertices[[#Headers],[Vertex]:[Vertex Content Word Count]],0),FALSE)</f>
        <v>212</v>
      </c>
    </row>
    <row r="52" spans="1:3" ht="15">
      <c r="A52" s="78" t="s">
        <v>3883</v>
      </c>
      <c r="B52" s="85" t="s">
        <v>355</v>
      </c>
      <c r="C52" s="78">
        <f>VLOOKUP(GroupVertices[[#This Row],[Vertex]],Vertices[],MATCH("ID",Vertices[[#Headers],[Vertex]:[Vertex Content Word Count]],0),FALSE)</f>
        <v>211</v>
      </c>
    </row>
    <row r="53" spans="1:3" ht="15">
      <c r="A53" s="78" t="s">
        <v>3883</v>
      </c>
      <c r="B53" s="85" t="s">
        <v>475</v>
      </c>
      <c r="C53" s="78">
        <f>VLOOKUP(GroupVertices[[#This Row],[Vertex]],Vertices[],MATCH("ID",Vertices[[#Headers],[Vertex]:[Vertex Content Word Count]],0),FALSE)</f>
        <v>210</v>
      </c>
    </row>
    <row r="54" spans="1:3" ht="15">
      <c r="A54" s="78" t="s">
        <v>3883</v>
      </c>
      <c r="B54" s="85" t="s">
        <v>474</v>
      </c>
      <c r="C54" s="78">
        <f>VLOOKUP(GroupVertices[[#This Row],[Vertex]],Vertices[],MATCH("ID",Vertices[[#Headers],[Vertex]:[Vertex Content Word Count]],0),FALSE)</f>
        <v>209</v>
      </c>
    </row>
    <row r="55" spans="1:3" ht="15">
      <c r="A55" s="78" t="s">
        <v>3883</v>
      </c>
      <c r="B55" s="85" t="s">
        <v>473</v>
      </c>
      <c r="C55" s="78">
        <f>VLOOKUP(GroupVertices[[#This Row],[Vertex]],Vertices[],MATCH("ID",Vertices[[#Headers],[Vertex]:[Vertex Content Word Count]],0),FALSE)</f>
        <v>208</v>
      </c>
    </row>
    <row r="56" spans="1:3" ht="15">
      <c r="A56" s="78" t="s">
        <v>3883</v>
      </c>
      <c r="B56" s="85" t="s">
        <v>472</v>
      </c>
      <c r="C56" s="78">
        <f>VLOOKUP(GroupVertices[[#This Row],[Vertex]],Vertices[],MATCH("ID",Vertices[[#Headers],[Vertex]:[Vertex Content Word Count]],0),FALSE)</f>
        <v>207</v>
      </c>
    </row>
    <row r="57" spans="1:3" ht="15">
      <c r="A57" s="78" t="s">
        <v>3883</v>
      </c>
      <c r="B57" s="85" t="s">
        <v>471</v>
      </c>
      <c r="C57" s="78">
        <f>VLOOKUP(GroupVertices[[#This Row],[Vertex]],Vertices[],MATCH("ID",Vertices[[#Headers],[Vertex]:[Vertex Content Word Count]],0),FALSE)</f>
        <v>206</v>
      </c>
    </row>
    <row r="58" spans="1:3" ht="15">
      <c r="A58" s="78" t="s">
        <v>3883</v>
      </c>
      <c r="B58" s="85" t="s">
        <v>470</v>
      </c>
      <c r="C58" s="78">
        <f>VLOOKUP(GroupVertices[[#This Row],[Vertex]],Vertices[],MATCH("ID",Vertices[[#Headers],[Vertex]:[Vertex Content Word Count]],0),FALSE)</f>
        <v>205</v>
      </c>
    </row>
    <row r="59" spans="1:3" ht="15">
      <c r="A59" s="78" t="s">
        <v>3883</v>
      </c>
      <c r="B59" s="85" t="s">
        <v>469</v>
      </c>
      <c r="C59" s="78">
        <f>VLOOKUP(GroupVertices[[#This Row],[Vertex]],Vertices[],MATCH("ID",Vertices[[#Headers],[Vertex]:[Vertex Content Word Count]],0),FALSE)</f>
        <v>204</v>
      </c>
    </row>
    <row r="60" spans="1:3" ht="15">
      <c r="A60" s="78" t="s">
        <v>3883</v>
      </c>
      <c r="B60" s="85" t="s">
        <v>354</v>
      </c>
      <c r="C60" s="78">
        <f>VLOOKUP(GroupVertices[[#This Row],[Vertex]],Vertices[],MATCH("ID",Vertices[[#Headers],[Vertex]:[Vertex Content Word Count]],0),FALSE)</f>
        <v>203</v>
      </c>
    </row>
    <row r="61" spans="1:3" ht="15">
      <c r="A61" s="78" t="s">
        <v>3883</v>
      </c>
      <c r="B61" s="85" t="s">
        <v>468</v>
      </c>
      <c r="C61" s="78">
        <f>VLOOKUP(GroupVertices[[#This Row],[Vertex]],Vertices[],MATCH("ID",Vertices[[#Headers],[Vertex]:[Vertex Content Word Count]],0),FALSE)</f>
        <v>202</v>
      </c>
    </row>
    <row r="62" spans="1:3" ht="15">
      <c r="A62" s="78" t="s">
        <v>3883</v>
      </c>
      <c r="B62" s="85" t="s">
        <v>467</v>
      </c>
      <c r="C62" s="78">
        <f>VLOOKUP(GroupVertices[[#This Row],[Vertex]],Vertices[],MATCH("ID",Vertices[[#Headers],[Vertex]:[Vertex Content Word Count]],0),FALSE)</f>
        <v>201</v>
      </c>
    </row>
    <row r="63" spans="1:3" ht="15">
      <c r="A63" s="78" t="s">
        <v>3883</v>
      </c>
      <c r="B63" s="85" t="s">
        <v>466</v>
      </c>
      <c r="C63" s="78">
        <f>VLOOKUP(GroupVertices[[#This Row],[Vertex]],Vertices[],MATCH("ID",Vertices[[#Headers],[Vertex]:[Vertex Content Word Count]],0),FALSE)</f>
        <v>200</v>
      </c>
    </row>
    <row r="64" spans="1:3" ht="15">
      <c r="A64" s="78" t="s">
        <v>3883</v>
      </c>
      <c r="B64" s="85" t="s">
        <v>465</v>
      </c>
      <c r="C64" s="78">
        <f>VLOOKUP(GroupVertices[[#This Row],[Vertex]],Vertices[],MATCH("ID",Vertices[[#Headers],[Vertex]:[Vertex Content Word Count]],0),FALSE)</f>
        <v>199</v>
      </c>
    </row>
    <row r="65" spans="1:3" ht="15">
      <c r="A65" s="78" t="s">
        <v>3883</v>
      </c>
      <c r="B65" s="85" t="s">
        <v>464</v>
      </c>
      <c r="C65" s="78">
        <f>VLOOKUP(GroupVertices[[#This Row],[Vertex]],Vertices[],MATCH("ID",Vertices[[#Headers],[Vertex]:[Vertex Content Word Count]],0),FALSE)</f>
        <v>198</v>
      </c>
    </row>
    <row r="66" spans="1:3" ht="15">
      <c r="A66" s="78" t="s">
        <v>3883</v>
      </c>
      <c r="B66" s="85" t="s">
        <v>463</v>
      </c>
      <c r="C66" s="78">
        <f>VLOOKUP(GroupVertices[[#This Row],[Vertex]],Vertices[],MATCH("ID",Vertices[[#Headers],[Vertex]:[Vertex Content Word Count]],0),FALSE)</f>
        <v>197</v>
      </c>
    </row>
    <row r="67" spans="1:3" ht="15">
      <c r="A67" s="78" t="s">
        <v>3883</v>
      </c>
      <c r="B67" s="85" t="s">
        <v>462</v>
      </c>
      <c r="C67" s="78">
        <f>VLOOKUP(GroupVertices[[#This Row],[Vertex]],Vertices[],MATCH("ID",Vertices[[#Headers],[Vertex]:[Vertex Content Word Count]],0),FALSE)</f>
        <v>196</v>
      </c>
    </row>
    <row r="68" spans="1:3" ht="15">
      <c r="A68" s="78" t="s">
        <v>3883</v>
      </c>
      <c r="B68" s="85" t="s">
        <v>461</v>
      </c>
      <c r="C68" s="78">
        <f>VLOOKUP(GroupVertices[[#This Row],[Vertex]],Vertices[],MATCH("ID",Vertices[[#Headers],[Vertex]:[Vertex Content Word Count]],0),FALSE)</f>
        <v>195</v>
      </c>
    </row>
    <row r="69" spans="1:3" ht="15">
      <c r="A69" s="78" t="s">
        <v>3883</v>
      </c>
      <c r="B69" s="85" t="s">
        <v>460</v>
      </c>
      <c r="C69" s="78">
        <f>VLOOKUP(GroupVertices[[#This Row],[Vertex]],Vertices[],MATCH("ID",Vertices[[#Headers],[Vertex]:[Vertex Content Word Count]],0),FALSE)</f>
        <v>194</v>
      </c>
    </row>
    <row r="70" spans="1:3" ht="15">
      <c r="A70" s="78" t="s">
        <v>3883</v>
      </c>
      <c r="B70" s="85" t="s">
        <v>352</v>
      </c>
      <c r="C70" s="78">
        <f>VLOOKUP(GroupVertices[[#This Row],[Vertex]],Vertices[],MATCH("ID",Vertices[[#Headers],[Vertex]:[Vertex Content Word Count]],0),FALSE)</f>
        <v>193</v>
      </c>
    </row>
    <row r="71" spans="1:3" ht="15">
      <c r="A71" s="78" t="s">
        <v>3883</v>
      </c>
      <c r="B71" s="85" t="s">
        <v>349</v>
      </c>
      <c r="C71" s="78">
        <f>VLOOKUP(GroupVertices[[#This Row],[Vertex]],Vertices[],MATCH("ID",Vertices[[#Headers],[Vertex]:[Vertex Content Word Count]],0),FALSE)</f>
        <v>190</v>
      </c>
    </row>
    <row r="72" spans="1:3" ht="15">
      <c r="A72" s="78" t="s">
        <v>3883</v>
      </c>
      <c r="B72" s="85" t="s">
        <v>336</v>
      </c>
      <c r="C72" s="78">
        <f>VLOOKUP(GroupVertices[[#This Row],[Vertex]],Vertices[],MATCH("ID",Vertices[[#Headers],[Vertex]:[Vertex Content Word Count]],0),FALSE)</f>
        <v>173</v>
      </c>
    </row>
    <row r="73" spans="1:3" ht="15">
      <c r="A73" s="78" t="s">
        <v>3883</v>
      </c>
      <c r="B73" s="85" t="s">
        <v>318</v>
      </c>
      <c r="C73" s="78">
        <f>VLOOKUP(GroupVertices[[#This Row],[Vertex]],Vertices[],MATCH("ID",Vertices[[#Headers],[Vertex]:[Vertex Content Word Count]],0),FALSE)</f>
        <v>154</v>
      </c>
    </row>
    <row r="74" spans="1:3" ht="15">
      <c r="A74" s="78" t="s">
        <v>3883</v>
      </c>
      <c r="B74" s="85" t="s">
        <v>429</v>
      </c>
      <c r="C74" s="78">
        <f>VLOOKUP(GroupVertices[[#This Row],[Vertex]],Vertices[],MATCH("ID",Vertices[[#Headers],[Vertex]:[Vertex Content Word Count]],0),FALSE)</f>
        <v>29</v>
      </c>
    </row>
    <row r="75" spans="1:3" ht="15">
      <c r="A75" s="78" t="s">
        <v>3883</v>
      </c>
      <c r="B75" s="85" t="s">
        <v>308</v>
      </c>
      <c r="C75" s="78">
        <f>VLOOKUP(GroupVertices[[#This Row],[Vertex]],Vertices[],MATCH("ID",Vertices[[#Headers],[Vertex]:[Vertex Content Word Count]],0),FALSE)</f>
        <v>137</v>
      </c>
    </row>
    <row r="76" spans="1:3" ht="15">
      <c r="A76" s="78" t="s">
        <v>3883</v>
      </c>
      <c r="B76" s="85" t="s">
        <v>273</v>
      </c>
      <c r="C76" s="78">
        <f>VLOOKUP(GroupVertices[[#This Row],[Vertex]],Vertices[],MATCH("ID",Vertices[[#Headers],[Vertex]:[Vertex Content Word Count]],0),FALSE)</f>
        <v>92</v>
      </c>
    </row>
    <row r="77" spans="1:3" ht="15">
      <c r="A77" s="78" t="s">
        <v>3883</v>
      </c>
      <c r="B77" s="85" t="s">
        <v>228</v>
      </c>
      <c r="C77" s="78">
        <f>VLOOKUP(GroupVertices[[#This Row],[Vertex]],Vertices[],MATCH("ID",Vertices[[#Headers],[Vertex]:[Vertex Content Word Count]],0),FALSE)</f>
        <v>31</v>
      </c>
    </row>
    <row r="78" spans="1:3" ht="15">
      <c r="A78" s="78" t="s">
        <v>3883</v>
      </c>
      <c r="B78" s="85" t="s">
        <v>227</v>
      </c>
      <c r="C78" s="78">
        <f>VLOOKUP(GroupVertices[[#This Row],[Vertex]],Vertices[],MATCH("ID",Vertices[[#Headers],[Vertex]:[Vertex Content Word Count]],0),FALSE)</f>
        <v>28</v>
      </c>
    </row>
    <row r="79" spans="1:3" ht="15">
      <c r="A79" s="78" t="s">
        <v>3884</v>
      </c>
      <c r="B79" s="85" t="s">
        <v>216</v>
      </c>
      <c r="C79" s="78">
        <f>VLOOKUP(GroupVertices[[#This Row],[Vertex]],Vertices[],MATCH("ID",Vertices[[#Headers],[Vertex]:[Vertex Content Word Count]],0),FALSE)</f>
        <v>13</v>
      </c>
    </row>
    <row r="80" spans="1:3" ht="15">
      <c r="A80" s="78" t="s">
        <v>3884</v>
      </c>
      <c r="B80" s="85" t="s">
        <v>232</v>
      </c>
      <c r="C80" s="78">
        <f>VLOOKUP(GroupVertices[[#This Row],[Vertex]],Vertices[],MATCH("ID",Vertices[[#Headers],[Vertex]:[Vertex Content Word Count]],0),FALSE)</f>
        <v>38</v>
      </c>
    </row>
    <row r="81" spans="1:3" ht="15">
      <c r="A81" s="78" t="s">
        <v>3884</v>
      </c>
      <c r="B81" s="85" t="s">
        <v>243</v>
      </c>
      <c r="C81" s="78">
        <f>VLOOKUP(GroupVertices[[#This Row],[Vertex]],Vertices[],MATCH("ID",Vertices[[#Headers],[Vertex]:[Vertex Content Word Count]],0),FALSE)</f>
        <v>50</v>
      </c>
    </row>
    <row r="82" spans="1:3" ht="15">
      <c r="A82" s="78" t="s">
        <v>3884</v>
      </c>
      <c r="B82" s="85" t="s">
        <v>245</v>
      </c>
      <c r="C82" s="78">
        <f>VLOOKUP(GroupVertices[[#This Row],[Vertex]],Vertices[],MATCH("ID",Vertices[[#Headers],[Vertex]:[Vertex Content Word Count]],0),FALSE)</f>
        <v>53</v>
      </c>
    </row>
    <row r="83" spans="1:3" ht="15">
      <c r="A83" s="78" t="s">
        <v>3884</v>
      </c>
      <c r="B83" s="85" t="s">
        <v>287</v>
      </c>
      <c r="C83" s="78">
        <f>VLOOKUP(GroupVertices[[#This Row],[Vertex]],Vertices[],MATCH("ID",Vertices[[#Headers],[Vertex]:[Vertex Content Word Count]],0),FALSE)</f>
        <v>110</v>
      </c>
    </row>
    <row r="84" spans="1:3" ht="15">
      <c r="A84" s="78" t="s">
        <v>3884</v>
      </c>
      <c r="B84" s="85" t="s">
        <v>288</v>
      </c>
      <c r="C84" s="78">
        <f>VLOOKUP(GroupVertices[[#This Row],[Vertex]],Vertices[],MATCH("ID",Vertices[[#Headers],[Vertex]:[Vertex Content Word Count]],0),FALSE)</f>
        <v>111</v>
      </c>
    </row>
    <row r="85" spans="1:3" ht="15">
      <c r="A85" s="78" t="s">
        <v>3884</v>
      </c>
      <c r="B85" s="85" t="s">
        <v>294</v>
      </c>
      <c r="C85" s="78">
        <f>VLOOKUP(GroupVertices[[#This Row],[Vertex]],Vertices[],MATCH("ID",Vertices[[#Headers],[Vertex]:[Vertex Content Word Count]],0),FALSE)</f>
        <v>118</v>
      </c>
    </row>
    <row r="86" spans="1:3" ht="15">
      <c r="A86" s="78" t="s">
        <v>3884</v>
      </c>
      <c r="B86" s="85" t="s">
        <v>301</v>
      </c>
      <c r="C86" s="78">
        <f>VLOOKUP(GroupVertices[[#This Row],[Vertex]],Vertices[],MATCH("ID",Vertices[[#Headers],[Vertex]:[Vertex Content Word Count]],0),FALSE)</f>
        <v>128</v>
      </c>
    </row>
    <row r="87" spans="1:3" ht="15">
      <c r="A87" s="78" t="s">
        <v>3884</v>
      </c>
      <c r="B87" s="85" t="s">
        <v>324</v>
      </c>
      <c r="C87" s="78">
        <f>VLOOKUP(GroupVertices[[#This Row],[Vertex]],Vertices[],MATCH("ID",Vertices[[#Headers],[Vertex]:[Vertex Content Word Count]],0),FALSE)</f>
        <v>161</v>
      </c>
    </row>
    <row r="88" spans="1:3" ht="15">
      <c r="A88" s="78" t="s">
        <v>3884</v>
      </c>
      <c r="B88" s="85" t="s">
        <v>331</v>
      </c>
      <c r="C88" s="78">
        <f>VLOOKUP(GroupVertices[[#This Row],[Vertex]],Vertices[],MATCH("ID",Vertices[[#Headers],[Vertex]:[Vertex Content Word Count]],0),FALSE)</f>
        <v>168</v>
      </c>
    </row>
    <row r="89" spans="1:3" ht="15">
      <c r="A89" s="78" t="s">
        <v>3884</v>
      </c>
      <c r="B89" s="85" t="s">
        <v>346</v>
      </c>
      <c r="C89" s="78">
        <f>VLOOKUP(GroupVertices[[#This Row],[Vertex]],Vertices[],MATCH("ID",Vertices[[#Headers],[Vertex]:[Vertex Content Word Count]],0),FALSE)</f>
        <v>186</v>
      </c>
    </row>
    <row r="90" spans="1:3" ht="15">
      <c r="A90" s="78" t="s">
        <v>3884</v>
      </c>
      <c r="B90" s="85" t="s">
        <v>350</v>
      </c>
      <c r="C90" s="78">
        <f>VLOOKUP(GroupVertices[[#This Row],[Vertex]],Vertices[],MATCH("ID",Vertices[[#Headers],[Vertex]:[Vertex Content Word Count]],0),FALSE)</f>
        <v>191</v>
      </c>
    </row>
    <row r="91" spans="1:3" ht="15">
      <c r="A91" s="78" t="s">
        <v>3884</v>
      </c>
      <c r="B91" s="85" t="s">
        <v>351</v>
      </c>
      <c r="C91" s="78">
        <f>VLOOKUP(GroupVertices[[#This Row],[Vertex]],Vertices[],MATCH("ID",Vertices[[#Headers],[Vertex]:[Vertex Content Word Count]],0),FALSE)</f>
        <v>192</v>
      </c>
    </row>
    <row r="92" spans="1:3" ht="15">
      <c r="A92" s="78" t="s">
        <v>3884</v>
      </c>
      <c r="B92" s="85" t="s">
        <v>358</v>
      </c>
      <c r="C92" s="78">
        <f>VLOOKUP(GroupVertices[[#This Row],[Vertex]],Vertices[],MATCH("ID",Vertices[[#Headers],[Vertex]:[Vertex Content Word Count]],0),FALSE)</f>
        <v>214</v>
      </c>
    </row>
    <row r="93" spans="1:3" ht="15">
      <c r="A93" s="78" t="s">
        <v>3884</v>
      </c>
      <c r="B93" s="85" t="s">
        <v>361</v>
      </c>
      <c r="C93" s="78">
        <f>VLOOKUP(GroupVertices[[#This Row],[Vertex]],Vertices[],MATCH("ID",Vertices[[#Headers],[Vertex]:[Vertex Content Word Count]],0),FALSE)</f>
        <v>217</v>
      </c>
    </row>
    <row r="94" spans="1:3" ht="15">
      <c r="A94" s="78" t="s">
        <v>3884</v>
      </c>
      <c r="B94" s="85" t="s">
        <v>363</v>
      </c>
      <c r="C94" s="78">
        <f>VLOOKUP(GroupVertices[[#This Row],[Vertex]],Vertices[],MATCH("ID",Vertices[[#Headers],[Vertex]:[Vertex Content Word Count]],0),FALSE)</f>
        <v>219</v>
      </c>
    </row>
    <row r="95" spans="1:3" ht="15">
      <c r="A95" s="78" t="s">
        <v>3884</v>
      </c>
      <c r="B95" s="85" t="s">
        <v>371</v>
      </c>
      <c r="C95" s="78">
        <f>VLOOKUP(GroupVertices[[#This Row],[Vertex]],Vertices[],MATCH("ID",Vertices[[#Headers],[Vertex]:[Vertex Content Word Count]],0),FALSE)</f>
        <v>229</v>
      </c>
    </row>
    <row r="96" spans="1:3" ht="15">
      <c r="A96" s="78" t="s">
        <v>3884</v>
      </c>
      <c r="B96" s="85" t="s">
        <v>376</v>
      </c>
      <c r="C96" s="78">
        <f>VLOOKUP(GroupVertices[[#This Row],[Vertex]],Vertices[],MATCH("ID",Vertices[[#Headers],[Vertex]:[Vertex Content Word Count]],0),FALSE)</f>
        <v>237</v>
      </c>
    </row>
    <row r="97" spans="1:3" ht="15">
      <c r="A97" s="78" t="s">
        <v>3884</v>
      </c>
      <c r="B97" s="85" t="s">
        <v>386</v>
      </c>
      <c r="C97" s="78">
        <f>VLOOKUP(GroupVertices[[#This Row],[Vertex]],Vertices[],MATCH("ID",Vertices[[#Headers],[Vertex]:[Vertex Content Word Count]],0),FALSE)</f>
        <v>247</v>
      </c>
    </row>
    <row r="98" spans="1:3" ht="15">
      <c r="A98" s="78" t="s">
        <v>3884</v>
      </c>
      <c r="B98" s="85" t="s">
        <v>392</v>
      </c>
      <c r="C98" s="78">
        <f>VLOOKUP(GroupVertices[[#This Row],[Vertex]],Vertices[],MATCH("ID",Vertices[[#Headers],[Vertex]:[Vertex Content Word Count]],0),FALSE)</f>
        <v>253</v>
      </c>
    </row>
    <row r="99" spans="1:3" ht="15">
      <c r="A99" s="78" t="s">
        <v>3884</v>
      </c>
      <c r="B99" s="85" t="s">
        <v>395</v>
      </c>
      <c r="C99" s="78">
        <f>VLOOKUP(GroupVertices[[#This Row],[Vertex]],Vertices[],MATCH("ID",Vertices[[#Headers],[Vertex]:[Vertex Content Word Count]],0),FALSE)</f>
        <v>257</v>
      </c>
    </row>
    <row r="100" spans="1:3" ht="15">
      <c r="A100" s="78" t="s">
        <v>3884</v>
      </c>
      <c r="B100" s="85" t="s">
        <v>402</v>
      </c>
      <c r="C100" s="78">
        <f>VLOOKUP(GroupVertices[[#This Row],[Vertex]],Vertices[],MATCH("ID",Vertices[[#Headers],[Vertex]:[Vertex Content Word Count]],0),FALSE)</f>
        <v>262</v>
      </c>
    </row>
    <row r="101" spans="1:3" ht="15">
      <c r="A101" s="78" t="s">
        <v>3885</v>
      </c>
      <c r="B101" s="85" t="s">
        <v>415</v>
      </c>
      <c r="C101" s="78">
        <f>VLOOKUP(GroupVertices[[#This Row],[Vertex]],Vertices[],MATCH("ID",Vertices[[#Headers],[Vertex]:[Vertex Content Word Count]],0),FALSE)</f>
        <v>280</v>
      </c>
    </row>
    <row r="102" spans="1:3" ht="15">
      <c r="A102" s="78" t="s">
        <v>3885</v>
      </c>
      <c r="B102" s="85" t="s">
        <v>493</v>
      </c>
      <c r="C102" s="78">
        <f>VLOOKUP(GroupVertices[[#This Row],[Vertex]],Vertices[],MATCH("ID",Vertices[[#Headers],[Vertex]:[Vertex Content Word Count]],0),FALSE)</f>
        <v>281</v>
      </c>
    </row>
    <row r="103" spans="1:3" ht="15">
      <c r="A103" s="78" t="s">
        <v>3885</v>
      </c>
      <c r="B103" s="85" t="s">
        <v>398</v>
      </c>
      <c r="C103" s="78">
        <f>VLOOKUP(GroupVertices[[#This Row],[Vertex]],Vertices[],MATCH("ID",Vertices[[#Headers],[Vertex]:[Vertex Content Word Count]],0),FALSE)</f>
        <v>97</v>
      </c>
    </row>
    <row r="104" spans="1:3" ht="15">
      <c r="A104" s="78" t="s">
        <v>3885</v>
      </c>
      <c r="B104" s="85" t="s">
        <v>412</v>
      </c>
      <c r="C104" s="78">
        <f>VLOOKUP(GroupVertices[[#This Row],[Vertex]],Vertices[],MATCH("ID",Vertices[[#Headers],[Vertex]:[Vertex Content Word Count]],0),FALSE)</f>
        <v>274</v>
      </c>
    </row>
    <row r="105" spans="1:3" ht="15">
      <c r="A105" s="78" t="s">
        <v>3885</v>
      </c>
      <c r="B105" s="85" t="s">
        <v>492</v>
      </c>
      <c r="C105" s="78">
        <f>VLOOKUP(GroupVertices[[#This Row],[Vertex]],Vertices[],MATCH("ID",Vertices[[#Headers],[Vertex]:[Vertex Content Word Count]],0),FALSE)</f>
        <v>278</v>
      </c>
    </row>
    <row r="106" spans="1:3" ht="15">
      <c r="A106" s="78" t="s">
        <v>3885</v>
      </c>
      <c r="B106" s="85" t="s">
        <v>491</v>
      </c>
      <c r="C106" s="78">
        <f>VLOOKUP(GroupVertices[[#This Row],[Vertex]],Vertices[],MATCH("ID",Vertices[[#Headers],[Vertex]:[Vertex Content Word Count]],0),FALSE)</f>
        <v>277</v>
      </c>
    </row>
    <row r="107" spans="1:3" ht="15">
      <c r="A107" s="78" t="s">
        <v>3885</v>
      </c>
      <c r="B107" s="85" t="s">
        <v>490</v>
      </c>
      <c r="C107" s="78">
        <f>VLOOKUP(GroupVertices[[#This Row],[Vertex]],Vertices[],MATCH("ID",Vertices[[#Headers],[Vertex]:[Vertex Content Word Count]],0),FALSE)</f>
        <v>276</v>
      </c>
    </row>
    <row r="108" spans="1:3" ht="15">
      <c r="A108" s="78" t="s">
        <v>3885</v>
      </c>
      <c r="B108" s="85" t="s">
        <v>489</v>
      </c>
      <c r="C108" s="78">
        <f>VLOOKUP(GroupVertices[[#This Row],[Vertex]],Vertices[],MATCH("ID",Vertices[[#Headers],[Vertex]:[Vertex Content Word Count]],0),FALSE)</f>
        <v>275</v>
      </c>
    </row>
    <row r="109" spans="1:3" ht="15">
      <c r="A109" s="78" t="s">
        <v>3885</v>
      </c>
      <c r="B109" s="85" t="s">
        <v>484</v>
      </c>
      <c r="C109" s="78">
        <f>VLOOKUP(GroupVertices[[#This Row],[Vertex]],Vertices[],MATCH("ID",Vertices[[#Headers],[Vertex]:[Vertex Content Word Count]],0),FALSE)</f>
        <v>261</v>
      </c>
    </row>
    <row r="110" spans="1:3" ht="15">
      <c r="A110" s="78" t="s">
        <v>3885</v>
      </c>
      <c r="B110" s="85" t="s">
        <v>311</v>
      </c>
      <c r="C110" s="78">
        <f>VLOOKUP(GroupVertices[[#This Row],[Vertex]],Vertices[],MATCH("ID",Vertices[[#Headers],[Vertex]:[Vertex Content Word Count]],0),FALSE)</f>
        <v>140</v>
      </c>
    </row>
    <row r="111" spans="1:3" ht="15">
      <c r="A111" s="78" t="s">
        <v>3885</v>
      </c>
      <c r="B111" s="85" t="s">
        <v>399</v>
      </c>
      <c r="C111" s="78">
        <f>VLOOKUP(GroupVertices[[#This Row],[Vertex]],Vertices[],MATCH("ID",Vertices[[#Headers],[Vertex]:[Vertex Content Word Count]],0),FALSE)</f>
        <v>126</v>
      </c>
    </row>
    <row r="112" spans="1:3" ht="15">
      <c r="A112" s="78" t="s">
        <v>3885</v>
      </c>
      <c r="B112" s="85" t="s">
        <v>309</v>
      </c>
      <c r="C112" s="78">
        <f>VLOOKUP(GroupVertices[[#This Row],[Vertex]],Vertices[],MATCH("ID",Vertices[[#Headers],[Vertex]:[Vertex Content Word Count]],0),FALSE)</f>
        <v>138</v>
      </c>
    </row>
    <row r="113" spans="1:3" ht="15">
      <c r="A113" s="78" t="s">
        <v>3885</v>
      </c>
      <c r="B113" s="85" t="s">
        <v>304</v>
      </c>
      <c r="C113" s="78">
        <f>VLOOKUP(GroupVertices[[#This Row],[Vertex]],Vertices[],MATCH("ID",Vertices[[#Headers],[Vertex]:[Vertex Content Word Count]],0),FALSE)</f>
        <v>131</v>
      </c>
    </row>
    <row r="114" spans="1:3" ht="15">
      <c r="A114" s="78" t="s">
        <v>3885</v>
      </c>
      <c r="B114" s="85" t="s">
        <v>303</v>
      </c>
      <c r="C114" s="78">
        <f>VLOOKUP(GroupVertices[[#This Row],[Vertex]],Vertices[],MATCH("ID",Vertices[[#Headers],[Vertex]:[Vertex Content Word Count]],0),FALSE)</f>
        <v>130</v>
      </c>
    </row>
    <row r="115" spans="1:3" ht="15">
      <c r="A115" s="78" t="s">
        <v>3885</v>
      </c>
      <c r="B115" s="85" t="s">
        <v>299</v>
      </c>
      <c r="C115" s="78">
        <f>VLOOKUP(GroupVertices[[#This Row],[Vertex]],Vertices[],MATCH("ID",Vertices[[#Headers],[Vertex]:[Vertex Content Word Count]],0),FALSE)</f>
        <v>125</v>
      </c>
    </row>
    <row r="116" spans="1:3" ht="15">
      <c r="A116" s="78" t="s">
        <v>3885</v>
      </c>
      <c r="B116" s="85" t="s">
        <v>282</v>
      </c>
      <c r="C116" s="78">
        <f>VLOOKUP(GroupVertices[[#This Row],[Vertex]],Vertices[],MATCH("ID",Vertices[[#Headers],[Vertex]:[Vertex Content Word Count]],0),FALSE)</f>
        <v>104</v>
      </c>
    </row>
    <row r="117" spans="1:3" ht="15">
      <c r="A117" s="78" t="s">
        <v>3885</v>
      </c>
      <c r="B117" s="85" t="s">
        <v>281</v>
      </c>
      <c r="C117" s="78">
        <f>VLOOKUP(GroupVertices[[#This Row],[Vertex]],Vertices[],MATCH("ID",Vertices[[#Headers],[Vertex]:[Vertex Content Word Count]],0),FALSE)</f>
        <v>100</v>
      </c>
    </row>
    <row r="118" spans="1:3" ht="15">
      <c r="A118" s="78" t="s">
        <v>3885</v>
      </c>
      <c r="B118" s="85" t="s">
        <v>443</v>
      </c>
      <c r="C118" s="78">
        <f>VLOOKUP(GroupVertices[[#This Row],[Vertex]],Vertices[],MATCH("ID",Vertices[[#Headers],[Vertex]:[Vertex Content Word Count]],0),FALSE)</f>
        <v>99</v>
      </c>
    </row>
    <row r="119" spans="1:3" ht="15">
      <c r="A119" s="78" t="s">
        <v>3885</v>
      </c>
      <c r="B119" s="85" t="s">
        <v>442</v>
      </c>
      <c r="C119" s="78">
        <f>VLOOKUP(GroupVertices[[#This Row],[Vertex]],Vertices[],MATCH("ID",Vertices[[#Headers],[Vertex]:[Vertex Content Word Count]],0),FALSE)</f>
        <v>98</v>
      </c>
    </row>
    <row r="120" spans="1:3" ht="15">
      <c r="A120" s="78" t="s">
        <v>3885</v>
      </c>
      <c r="B120" s="85" t="s">
        <v>277</v>
      </c>
      <c r="C120" s="78">
        <f>VLOOKUP(GroupVertices[[#This Row],[Vertex]],Vertices[],MATCH("ID",Vertices[[#Headers],[Vertex]:[Vertex Content Word Count]],0),FALSE)</f>
        <v>96</v>
      </c>
    </row>
    <row r="121" spans="1:3" ht="15">
      <c r="A121" s="78" t="s">
        <v>3886</v>
      </c>
      <c r="B121" s="85" t="s">
        <v>391</v>
      </c>
      <c r="C121" s="78">
        <f>VLOOKUP(GroupVertices[[#This Row],[Vertex]],Vertices[],MATCH("ID",Vertices[[#Headers],[Vertex]:[Vertex Content Word Count]],0),FALSE)</f>
        <v>252</v>
      </c>
    </row>
    <row r="122" spans="1:3" ht="15">
      <c r="A122" s="78" t="s">
        <v>3886</v>
      </c>
      <c r="B122" s="85" t="s">
        <v>373</v>
      </c>
      <c r="C122" s="78">
        <f>VLOOKUP(GroupVertices[[#This Row],[Vertex]],Vertices[],MATCH("ID",Vertices[[#Headers],[Vertex]:[Vertex Content Word Count]],0),FALSE)</f>
        <v>134</v>
      </c>
    </row>
    <row r="123" spans="1:3" ht="15">
      <c r="A123" s="78" t="s">
        <v>3886</v>
      </c>
      <c r="B123" s="85" t="s">
        <v>390</v>
      </c>
      <c r="C123" s="78">
        <f>VLOOKUP(GroupVertices[[#This Row],[Vertex]],Vertices[],MATCH("ID",Vertices[[#Headers],[Vertex]:[Vertex Content Word Count]],0),FALSE)</f>
        <v>236</v>
      </c>
    </row>
    <row r="124" spans="1:3" ht="15">
      <c r="A124" s="78" t="s">
        <v>3886</v>
      </c>
      <c r="B124" s="85" t="s">
        <v>389</v>
      </c>
      <c r="C124" s="78">
        <f>VLOOKUP(GroupVertices[[#This Row],[Vertex]],Vertices[],MATCH("ID",Vertices[[#Headers],[Vertex]:[Vertex Content Word Count]],0),FALSE)</f>
        <v>235</v>
      </c>
    </row>
    <row r="125" spans="1:3" ht="15">
      <c r="A125" s="78" t="s">
        <v>3886</v>
      </c>
      <c r="B125" s="85" t="s">
        <v>388</v>
      </c>
      <c r="C125" s="78">
        <f>VLOOKUP(GroupVertices[[#This Row],[Vertex]],Vertices[],MATCH("ID",Vertices[[#Headers],[Vertex]:[Vertex Content Word Count]],0),FALSE)</f>
        <v>251</v>
      </c>
    </row>
    <row r="126" spans="1:3" ht="15">
      <c r="A126" s="78" t="s">
        <v>3886</v>
      </c>
      <c r="B126" s="85" t="s">
        <v>385</v>
      </c>
      <c r="C126" s="78">
        <f>VLOOKUP(GroupVertices[[#This Row],[Vertex]],Vertices[],MATCH("ID",Vertices[[#Headers],[Vertex]:[Vertex Content Word Count]],0),FALSE)</f>
        <v>246</v>
      </c>
    </row>
    <row r="127" spans="1:3" ht="15">
      <c r="A127" s="78" t="s">
        <v>3886</v>
      </c>
      <c r="B127" s="85" t="s">
        <v>384</v>
      </c>
      <c r="C127" s="78">
        <f>VLOOKUP(GroupVertices[[#This Row],[Vertex]],Vertices[],MATCH("ID",Vertices[[#Headers],[Vertex]:[Vertex Content Word Count]],0),FALSE)</f>
        <v>245</v>
      </c>
    </row>
    <row r="128" spans="1:3" ht="15">
      <c r="A128" s="78" t="s">
        <v>3886</v>
      </c>
      <c r="B128" s="85" t="s">
        <v>381</v>
      </c>
      <c r="C128" s="78">
        <f>VLOOKUP(GroupVertices[[#This Row],[Vertex]],Vertices[],MATCH("ID",Vertices[[#Headers],[Vertex]:[Vertex Content Word Count]],0),FALSE)</f>
        <v>243</v>
      </c>
    </row>
    <row r="129" spans="1:3" ht="15">
      <c r="A129" s="78" t="s">
        <v>3886</v>
      </c>
      <c r="B129" s="85" t="s">
        <v>379</v>
      </c>
      <c r="C129" s="78">
        <f>VLOOKUP(GroupVertices[[#This Row],[Vertex]],Vertices[],MATCH("ID",Vertices[[#Headers],[Vertex]:[Vertex Content Word Count]],0),FALSE)</f>
        <v>240</v>
      </c>
    </row>
    <row r="130" spans="1:3" ht="15">
      <c r="A130" s="78" t="s">
        <v>3886</v>
      </c>
      <c r="B130" s="85" t="s">
        <v>375</v>
      </c>
      <c r="C130" s="78">
        <f>VLOOKUP(GroupVertices[[#This Row],[Vertex]],Vertices[],MATCH("ID",Vertices[[#Headers],[Vertex]:[Vertex Content Word Count]],0),FALSE)</f>
        <v>234</v>
      </c>
    </row>
    <row r="131" spans="1:3" ht="15">
      <c r="A131" s="78" t="s">
        <v>3886</v>
      </c>
      <c r="B131" s="85" t="s">
        <v>335</v>
      </c>
      <c r="C131" s="78">
        <f>VLOOKUP(GroupVertices[[#This Row],[Vertex]],Vertices[],MATCH("ID",Vertices[[#Headers],[Vertex]:[Vertex Content Word Count]],0),FALSE)</f>
        <v>172</v>
      </c>
    </row>
    <row r="132" spans="1:3" ht="15">
      <c r="A132" s="78" t="s">
        <v>3886</v>
      </c>
      <c r="B132" s="85" t="s">
        <v>445</v>
      </c>
      <c r="C132" s="78">
        <f>VLOOKUP(GroupVertices[[#This Row],[Vertex]],Vertices[],MATCH("ID",Vertices[[#Headers],[Vertex]:[Vertex Content Word Count]],0),FALSE)</f>
        <v>133</v>
      </c>
    </row>
    <row r="133" spans="1:3" ht="15">
      <c r="A133" s="78" t="s">
        <v>3886</v>
      </c>
      <c r="B133" s="85" t="s">
        <v>305</v>
      </c>
      <c r="C133" s="78">
        <f>VLOOKUP(GroupVertices[[#This Row],[Vertex]],Vertices[],MATCH("ID",Vertices[[#Headers],[Vertex]:[Vertex Content Word Count]],0),FALSE)</f>
        <v>132</v>
      </c>
    </row>
    <row r="134" spans="1:3" ht="15">
      <c r="A134" s="78" t="s">
        <v>3887</v>
      </c>
      <c r="B134" s="85" t="s">
        <v>420</v>
      </c>
      <c r="C134" s="78">
        <f>VLOOKUP(GroupVertices[[#This Row],[Vertex]],Vertices[],MATCH("ID",Vertices[[#Headers],[Vertex]:[Vertex Content Word Count]],0),FALSE)</f>
        <v>285</v>
      </c>
    </row>
    <row r="135" spans="1:3" ht="15">
      <c r="A135" s="78" t="s">
        <v>3887</v>
      </c>
      <c r="B135" s="85" t="s">
        <v>417</v>
      </c>
      <c r="C135" s="78">
        <f>VLOOKUP(GroupVertices[[#This Row],[Vertex]],Vertices[],MATCH("ID",Vertices[[#Headers],[Vertex]:[Vertex Content Word Count]],0),FALSE)</f>
        <v>55</v>
      </c>
    </row>
    <row r="136" spans="1:3" ht="15">
      <c r="A136" s="78" t="s">
        <v>3887</v>
      </c>
      <c r="B136" s="85" t="s">
        <v>419</v>
      </c>
      <c r="C136" s="78">
        <f>VLOOKUP(GroupVertices[[#This Row],[Vertex]],Vertices[],MATCH("ID",Vertices[[#Headers],[Vertex]:[Vertex Content Word Count]],0),FALSE)</f>
        <v>284</v>
      </c>
    </row>
    <row r="137" spans="1:3" ht="15">
      <c r="A137" s="78" t="s">
        <v>3887</v>
      </c>
      <c r="B137" s="85" t="s">
        <v>418</v>
      </c>
      <c r="C137" s="78">
        <f>VLOOKUP(GroupVertices[[#This Row],[Vertex]],Vertices[],MATCH("ID",Vertices[[#Headers],[Vertex]:[Vertex Content Word Count]],0),FALSE)</f>
        <v>283</v>
      </c>
    </row>
    <row r="138" spans="1:3" ht="15">
      <c r="A138" s="78" t="s">
        <v>3887</v>
      </c>
      <c r="B138" s="85" t="s">
        <v>494</v>
      </c>
      <c r="C138" s="78">
        <f>VLOOKUP(GroupVertices[[#This Row],[Vertex]],Vertices[],MATCH("ID",Vertices[[#Headers],[Vertex]:[Vertex Content Word Count]],0),FALSE)</f>
        <v>282</v>
      </c>
    </row>
    <row r="139" spans="1:3" ht="15">
      <c r="A139" s="78" t="s">
        <v>3887</v>
      </c>
      <c r="B139" s="85" t="s">
        <v>396</v>
      </c>
      <c r="C139" s="78">
        <f>VLOOKUP(GroupVertices[[#This Row],[Vertex]],Vertices[],MATCH("ID",Vertices[[#Headers],[Vertex]:[Vertex Content Word Count]],0),FALSE)</f>
        <v>258</v>
      </c>
    </row>
    <row r="140" spans="1:3" ht="15">
      <c r="A140" s="78" t="s">
        <v>3887</v>
      </c>
      <c r="B140" s="85" t="s">
        <v>394</v>
      </c>
      <c r="C140" s="78">
        <f>VLOOKUP(GroupVertices[[#This Row],[Vertex]],Vertices[],MATCH("ID",Vertices[[#Headers],[Vertex]:[Vertex Content Word Count]],0),FALSE)</f>
        <v>256</v>
      </c>
    </row>
    <row r="141" spans="1:3" ht="15">
      <c r="A141" s="78" t="s">
        <v>3887</v>
      </c>
      <c r="B141" s="85" t="s">
        <v>247</v>
      </c>
      <c r="C141" s="78">
        <f>VLOOKUP(GroupVertices[[#This Row],[Vertex]],Vertices[],MATCH("ID",Vertices[[#Headers],[Vertex]:[Vertex Content Word Count]],0),FALSE)</f>
        <v>56</v>
      </c>
    </row>
    <row r="142" spans="1:3" ht="15">
      <c r="A142" s="78" t="s">
        <v>3887</v>
      </c>
      <c r="B142" s="85" t="s">
        <v>246</v>
      </c>
      <c r="C142" s="78">
        <f>VLOOKUP(GroupVertices[[#This Row],[Vertex]],Vertices[],MATCH("ID",Vertices[[#Headers],[Vertex]:[Vertex Content Word Count]],0),FALSE)</f>
        <v>54</v>
      </c>
    </row>
    <row r="143" spans="1:3" ht="15">
      <c r="A143" s="78" t="s">
        <v>3888</v>
      </c>
      <c r="B143" s="85" t="s">
        <v>347</v>
      </c>
      <c r="C143" s="78">
        <f>VLOOKUP(GroupVertices[[#This Row],[Vertex]],Vertices[],MATCH("ID",Vertices[[#Headers],[Vertex]:[Vertex Content Word Count]],0),FALSE)</f>
        <v>187</v>
      </c>
    </row>
    <row r="144" spans="1:3" ht="15">
      <c r="A144" s="78" t="s">
        <v>3888</v>
      </c>
      <c r="B144" s="85" t="s">
        <v>408</v>
      </c>
      <c r="C144" s="78">
        <f>VLOOKUP(GroupVertices[[#This Row],[Vertex]],Vertices[],MATCH("ID",Vertices[[#Headers],[Vertex]:[Vertex Content Word Count]],0),FALSE)</f>
        <v>18</v>
      </c>
    </row>
    <row r="145" spans="1:3" ht="15">
      <c r="A145" s="78" t="s">
        <v>3888</v>
      </c>
      <c r="B145" s="85" t="s">
        <v>345</v>
      </c>
      <c r="C145" s="78">
        <f>VLOOKUP(GroupVertices[[#This Row],[Vertex]],Vertices[],MATCH("ID",Vertices[[#Headers],[Vertex]:[Vertex Content Word Count]],0),FALSE)</f>
        <v>36</v>
      </c>
    </row>
    <row r="146" spans="1:3" ht="15">
      <c r="A146" s="78" t="s">
        <v>3888</v>
      </c>
      <c r="B146" s="85" t="s">
        <v>344</v>
      </c>
      <c r="C146" s="78">
        <f>VLOOKUP(GroupVertices[[#This Row],[Vertex]],Vertices[],MATCH("ID",Vertices[[#Headers],[Vertex]:[Vertex Content Word Count]],0),FALSE)</f>
        <v>185</v>
      </c>
    </row>
    <row r="147" spans="1:3" ht="15">
      <c r="A147" s="78" t="s">
        <v>3888</v>
      </c>
      <c r="B147" s="85" t="s">
        <v>238</v>
      </c>
      <c r="C147" s="78">
        <f>VLOOKUP(GroupVertices[[#This Row],[Vertex]],Vertices[],MATCH("ID",Vertices[[#Headers],[Vertex]:[Vertex Content Word Count]],0),FALSE)</f>
        <v>45</v>
      </c>
    </row>
    <row r="148" spans="1:3" ht="15">
      <c r="A148" s="78" t="s">
        <v>3888</v>
      </c>
      <c r="B148" s="85" t="s">
        <v>407</v>
      </c>
      <c r="C148" s="78">
        <f>VLOOKUP(GroupVertices[[#This Row],[Vertex]],Vertices[],MATCH("ID",Vertices[[#Headers],[Vertex]:[Vertex Content Word Count]],0),FALSE)</f>
        <v>37</v>
      </c>
    </row>
    <row r="149" spans="1:3" ht="15">
      <c r="A149" s="78" t="s">
        <v>3888</v>
      </c>
      <c r="B149" s="85" t="s">
        <v>237</v>
      </c>
      <c r="C149" s="78">
        <f>VLOOKUP(GroupVertices[[#This Row],[Vertex]],Vertices[],MATCH("ID",Vertices[[#Headers],[Vertex]:[Vertex Content Word Count]],0),FALSE)</f>
        <v>44</v>
      </c>
    </row>
    <row r="150" spans="1:3" ht="15">
      <c r="A150" s="78" t="s">
        <v>3888</v>
      </c>
      <c r="B150" s="85" t="s">
        <v>231</v>
      </c>
      <c r="C150" s="78">
        <f>VLOOKUP(GroupVertices[[#This Row],[Vertex]],Vertices[],MATCH("ID",Vertices[[#Headers],[Vertex]:[Vertex Content Word Count]],0),FALSE)</f>
        <v>35</v>
      </c>
    </row>
    <row r="151" spans="1:3" ht="15">
      <c r="A151" s="78" t="s">
        <v>3888</v>
      </c>
      <c r="B151" s="85" t="s">
        <v>220</v>
      </c>
      <c r="C151" s="78">
        <f>VLOOKUP(GroupVertices[[#This Row],[Vertex]],Vertices[],MATCH("ID",Vertices[[#Headers],[Vertex]:[Vertex Content Word Count]],0),FALSE)</f>
        <v>17</v>
      </c>
    </row>
    <row r="152" spans="1:3" ht="15">
      <c r="A152" s="78" t="s">
        <v>3889</v>
      </c>
      <c r="B152" s="85" t="s">
        <v>409</v>
      </c>
      <c r="C152" s="78">
        <f>VLOOKUP(GroupVertices[[#This Row],[Vertex]],Vertices[],MATCH("ID",Vertices[[#Headers],[Vertex]:[Vertex Content Word Count]],0),FALSE)</f>
        <v>266</v>
      </c>
    </row>
    <row r="153" spans="1:3" ht="15">
      <c r="A153" s="78" t="s">
        <v>3889</v>
      </c>
      <c r="B153" s="85" t="s">
        <v>488</v>
      </c>
      <c r="C153" s="78">
        <f>VLOOKUP(GroupVertices[[#This Row],[Vertex]],Vertices[],MATCH("ID",Vertices[[#Headers],[Vertex]:[Vertex Content Word Count]],0),FALSE)</f>
        <v>270</v>
      </c>
    </row>
    <row r="154" spans="1:3" ht="15">
      <c r="A154" s="78" t="s">
        <v>3889</v>
      </c>
      <c r="B154" s="85" t="s">
        <v>487</v>
      </c>
      <c r="C154" s="78">
        <f>VLOOKUP(GroupVertices[[#This Row],[Vertex]],Vertices[],MATCH("ID",Vertices[[#Headers],[Vertex]:[Vertex Content Word Count]],0),FALSE)</f>
        <v>269</v>
      </c>
    </row>
    <row r="155" spans="1:3" ht="15">
      <c r="A155" s="78" t="s">
        <v>3889</v>
      </c>
      <c r="B155" s="85" t="s">
        <v>486</v>
      </c>
      <c r="C155" s="78">
        <f>VLOOKUP(GroupVertices[[#This Row],[Vertex]],Vertices[],MATCH("ID",Vertices[[#Headers],[Vertex]:[Vertex Content Word Count]],0),FALSE)</f>
        <v>268</v>
      </c>
    </row>
    <row r="156" spans="1:3" ht="15">
      <c r="A156" s="78" t="s">
        <v>3889</v>
      </c>
      <c r="B156" s="85" t="s">
        <v>485</v>
      </c>
      <c r="C156" s="78">
        <f>VLOOKUP(GroupVertices[[#This Row],[Vertex]],Vertices[],MATCH("ID",Vertices[[#Headers],[Vertex]:[Vertex Content Word Count]],0),FALSE)</f>
        <v>267</v>
      </c>
    </row>
    <row r="157" spans="1:3" ht="15">
      <c r="A157" s="78" t="s">
        <v>3890</v>
      </c>
      <c r="B157" s="85" t="s">
        <v>377</v>
      </c>
      <c r="C157" s="78">
        <f>VLOOKUP(GroupVertices[[#This Row],[Vertex]],Vertices[],MATCH("ID",Vertices[[#Headers],[Vertex]:[Vertex Content Word Count]],0),FALSE)</f>
        <v>238</v>
      </c>
    </row>
    <row r="158" spans="1:3" ht="15">
      <c r="A158" s="78" t="s">
        <v>3890</v>
      </c>
      <c r="B158" s="85" t="s">
        <v>372</v>
      </c>
      <c r="C158" s="78">
        <f>VLOOKUP(GroupVertices[[#This Row],[Vertex]],Vertices[],MATCH("ID",Vertices[[#Headers],[Vertex]:[Vertex Content Word Count]],0),FALSE)</f>
        <v>230</v>
      </c>
    </row>
    <row r="159" spans="1:3" ht="15">
      <c r="A159" s="78" t="s">
        <v>3890</v>
      </c>
      <c r="B159" s="85" t="s">
        <v>480</v>
      </c>
      <c r="C159" s="78">
        <f>VLOOKUP(GroupVertices[[#This Row],[Vertex]],Vertices[],MATCH("ID",Vertices[[#Headers],[Vertex]:[Vertex Content Word Count]],0),FALSE)</f>
        <v>233</v>
      </c>
    </row>
    <row r="160" spans="1:3" ht="15">
      <c r="A160" s="78" t="s">
        <v>3890</v>
      </c>
      <c r="B160" s="85" t="s">
        <v>374</v>
      </c>
      <c r="C160" s="78">
        <f>VLOOKUP(GroupVertices[[#This Row],[Vertex]],Vertices[],MATCH("ID",Vertices[[#Headers],[Vertex]:[Vertex Content Word Count]],0),FALSE)</f>
        <v>232</v>
      </c>
    </row>
    <row r="161" spans="1:3" ht="15">
      <c r="A161" s="78" t="s">
        <v>3890</v>
      </c>
      <c r="B161" s="85" t="s">
        <v>479</v>
      </c>
      <c r="C161" s="78">
        <f>VLOOKUP(GroupVertices[[#This Row],[Vertex]],Vertices[],MATCH("ID",Vertices[[#Headers],[Vertex]:[Vertex Content Word Count]],0),FALSE)</f>
        <v>231</v>
      </c>
    </row>
    <row r="162" spans="1:3" ht="15">
      <c r="A162" s="78" t="s">
        <v>3891</v>
      </c>
      <c r="B162" s="85" t="s">
        <v>271</v>
      </c>
      <c r="C162" s="78">
        <f>VLOOKUP(GroupVertices[[#This Row],[Vertex]],Vertices[],MATCH("ID",Vertices[[#Headers],[Vertex]:[Vertex Content Word Count]],0),FALSE)</f>
        <v>89</v>
      </c>
    </row>
    <row r="163" spans="1:3" ht="15">
      <c r="A163" s="78" t="s">
        <v>3891</v>
      </c>
      <c r="B163" s="85" t="s">
        <v>290</v>
      </c>
      <c r="C163" s="78">
        <f>VLOOKUP(GroupVertices[[#This Row],[Vertex]],Vertices[],MATCH("ID",Vertices[[#Headers],[Vertex]:[Vertex Content Word Count]],0),FALSE)</f>
        <v>113</v>
      </c>
    </row>
    <row r="164" spans="1:3" ht="15">
      <c r="A164" s="78" t="s">
        <v>3891</v>
      </c>
      <c r="B164" s="85" t="s">
        <v>289</v>
      </c>
      <c r="C164" s="78">
        <f>VLOOKUP(GroupVertices[[#This Row],[Vertex]],Vertices[],MATCH("ID",Vertices[[#Headers],[Vertex]:[Vertex Content Word Count]],0),FALSE)</f>
        <v>112</v>
      </c>
    </row>
    <row r="165" spans="1:3" ht="15">
      <c r="A165" s="78" t="s">
        <v>3891</v>
      </c>
      <c r="B165" s="85" t="s">
        <v>276</v>
      </c>
      <c r="C165" s="78">
        <f>VLOOKUP(GroupVertices[[#This Row],[Vertex]],Vertices[],MATCH("ID",Vertices[[#Headers],[Vertex]:[Vertex Content Word Count]],0),FALSE)</f>
        <v>95</v>
      </c>
    </row>
    <row r="166" spans="1:3" ht="15">
      <c r="A166" s="78" t="s">
        <v>3891</v>
      </c>
      <c r="B166" s="85" t="s">
        <v>441</v>
      </c>
      <c r="C166" s="78">
        <f>VLOOKUP(GroupVertices[[#This Row],[Vertex]],Vertices[],MATCH("ID",Vertices[[#Headers],[Vertex]:[Vertex Content Word Count]],0),FALSE)</f>
        <v>90</v>
      </c>
    </row>
    <row r="167" spans="1:3" ht="15">
      <c r="A167" s="78" t="s">
        <v>3892</v>
      </c>
      <c r="B167" s="85" t="s">
        <v>314</v>
      </c>
      <c r="C167" s="78">
        <f>VLOOKUP(GroupVertices[[#This Row],[Vertex]],Vertices[],MATCH("ID",Vertices[[#Headers],[Vertex]:[Vertex Content Word Count]],0),FALSE)</f>
        <v>144</v>
      </c>
    </row>
    <row r="168" spans="1:3" ht="15">
      <c r="A168" s="78" t="s">
        <v>3892</v>
      </c>
      <c r="B168" s="85" t="s">
        <v>448</v>
      </c>
      <c r="C168" s="78">
        <f>VLOOKUP(GroupVertices[[#This Row],[Vertex]],Vertices[],MATCH("ID",Vertices[[#Headers],[Vertex]:[Vertex Content Word Count]],0),FALSE)</f>
        <v>146</v>
      </c>
    </row>
    <row r="169" spans="1:3" ht="15">
      <c r="A169" s="78" t="s">
        <v>3892</v>
      </c>
      <c r="B169" s="85" t="s">
        <v>313</v>
      </c>
      <c r="C169" s="78">
        <f>VLOOKUP(GroupVertices[[#This Row],[Vertex]],Vertices[],MATCH("ID",Vertices[[#Headers],[Vertex]:[Vertex Content Word Count]],0),FALSE)</f>
        <v>142</v>
      </c>
    </row>
    <row r="170" spans="1:3" ht="15">
      <c r="A170" s="78" t="s">
        <v>3892</v>
      </c>
      <c r="B170" s="85" t="s">
        <v>447</v>
      </c>
      <c r="C170" s="78">
        <f>VLOOKUP(GroupVertices[[#This Row],[Vertex]],Vertices[],MATCH("ID",Vertices[[#Headers],[Vertex]:[Vertex Content Word Count]],0),FALSE)</f>
        <v>145</v>
      </c>
    </row>
    <row r="171" spans="1:3" ht="15">
      <c r="A171" s="78" t="s">
        <v>3892</v>
      </c>
      <c r="B171" s="85" t="s">
        <v>446</v>
      </c>
      <c r="C171" s="78">
        <f>VLOOKUP(GroupVertices[[#This Row],[Vertex]],Vertices[],MATCH("ID",Vertices[[#Headers],[Vertex]:[Vertex Content Word Count]],0),FALSE)</f>
        <v>143</v>
      </c>
    </row>
    <row r="172" spans="1:3" ht="15">
      <c r="A172" s="78" t="s">
        <v>3893</v>
      </c>
      <c r="B172" s="85" t="s">
        <v>255</v>
      </c>
      <c r="C172" s="78">
        <f>VLOOKUP(GroupVertices[[#This Row],[Vertex]],Vertices[],MATCH("ID",Vertices[[#Headers],[Vertex]:[Vertex Content Word Count]],0),FALSE)</f>
        <v>71</v>
      </c>
    </row>
    <row r="173" spans="1:3" ht="15">
      <c r="A173" s="78" t="s">
        <v>3893</v>
      </c>
      <c r="B173" s="85" t="s">
        <v>439</v>
      </c>
      <c r="C173" s="78">
        <f>VLOOKUP(GroupVertices[[#This Row],[Vertex]],Vertices[],MATCH("ID",Vertices[[#Headers],[Vertex]:[Vertex Content Word Count]],0),FALSE)</f>
        <v>72</v>
      </c>
    </row>
    <row r="174" spans="1:3" ht="15">
      <c r="A174" s="78" t="s">
        <v>3893</v>
      </c>
      <c r="B174" s="85" t="s">
        <v>253</v>
      </c>
      <c r="C174" s="78">
        <f>VLOOKUP(GroupVertices[[#This Row],[Vertex]],Vertices[],MATCH("ID",Vertices[[#Headers],[Vertex]:[Vertex Content Word Count]],0),FALSE)</f>
        <v>67</v>
      </c>
    </row>
    <row r="175" spans="1:3" ht="15">
      <c r="A175" s="78" t="s">
        <v>3893</v>
      </c>
      <c r="B175" s="85" t="s">
        <v>438</v>
      </c>
      <c r="C175" s="78">
        <f>VLOOKUP(GroupVertices[[#This Row],[Vertex]],Vertices[],MATCH("ID",Vertices[[#Headers],[Vertex]:[Vertex Content Word Count]],0),FALSE)</f>
        <v>70</v>
      </c>
    </row>
    <row r="176" spans="1:3" ht="15">
      <c r="A176" s="78" t="s">
        <v>3893</v>
      </c>
      <c r="B176" s="85" t="s">
        <v>437</v>
      </c>
      <c r="C176" s="78">
        <f>VLOOKUP(GroupVertices[[#This Row],[Vertex]],Vertices[],MATCH("ID",Vertices[[#Headers],[Vertex]:[Vertex Content Word Count]],0),FALSE)</f>
        <v>68</v>
      </c>
    </row>
    <row r="177" spans="1:3" ht="15">
      <c r="A177" s="78" t="s">
        <v>3894</v>
      </c>
      <c r="B177" s="85" t="s">
        <v>217</v>
      </c>
      <c r="C177" s="78">
        <f>VLOOKUP(GroupVertices[[#This Row],[Vertex]],Vertices[],MATCH("ID",Vertices[[#Headers],[Vertex]:[Vertex Content Word Count]],0),FALSE)</f>
        <v>14</v>
      </c>
    </row>
    <row r="178" spans="1:3" ht="15">
      <c r="A178" s="78" t="s">
        <v>3894</v>
      </c>
      <c r="B178" s="85" t="s">
        <v>213</v>
      </c>
      <c r="C178" s="78">
        <f>VLOOKUP(GroupVertices[[#This Row],[Vertex]],Vertices[],MATCH("ID",Vertices[[#Headers],[Vertex]:[Vertex Content Word Count]],0),FALSE)</f>
        <v>7</v>
      </c>
    </row>
    <row r="179" spans="1:3" ht="15">
      <c r="A179" s="78" t="s">
        <v>3894</v>
      </c>
      <c r="B179" s="85" t="s">
        <v>214</v>
      </c>
      <c r="C179" s="78">
        <f>VLOOKUP(GroupVertices[[#This Row],[Vertex]],Vertices[],MATCH("ID",Vertices[[#Headers],[Vertex]:[Vertex Content Word Count]],0),FALSE)</f>
        <v>9</v>
      </c>
    </row>
    <row r="180" spans="1:3" ht="15">
      <c r="A180" s="78" t="s">
        <v>3894</v>
      </c>
      <c r="B180" s="85" t="s">
        <v>425</v>
      </c>
      <c r="C180" s="78">
        <f>VLOOKUP(GroupVertices[[#This Row],[Vertex]],Vertices[],MATCH("ID",Vertices[[#Headers],[Vertex]:[Vertex Content Word Count]],0),FALSE)</f>
        <v>10</v>
      </c>
    </row>
    <row r="181" spans="1:3" ht="15">
      <c r="A181" s="78" t="s">
        <v>3894</v>
      </c>
      <c r="B181" s="85" t="s">
        <v>424</v>
      </c>
      <c r="C181" s="78">
        <f>VLOOKUP(GroupVertices[[#This Row],[Vertex]],Vertices[],MATCH("ID",Vertices[[#Headers],[Vertex]:[Vertex Content Word Count]],0),FALSE)</f>
        <v>8</v>
      </c>
    </row>
    <row r="182" spans="1:3" ht="15">
      <c r="A182" s="78" t="s">
        <v>3895</v>
      </c>
      <c r="B182" s="85" t="s">
        <v>414</v>
      </c>
      <c r="C182" s="78">
        <f>VLOOKUP(GroupVertices[[#This Row],[Vertex]],Vertices[],MATCH("ID",Vertices[[#Headers],[Vertex]:[Vertex Content Word Count]],0),FALSE)</f>
        <v>279</v>
      </c>
    </row>
    <row r="183" spans="1:3" ht="15">
      <c r="A183" s="78" t="s">
        <v>3895</v>
      </c>
      <c r="B183" s="85" t="s">
        <v>413</v>
      </c>
      <c r="C183" s="78">
        <f>VLOOKUP(GroupVertices[[#This Row],[Vertex]],Vertices[],MATCH("ID",Vertices[[#Headers],[Vertex]:[Vertex Content Word Count]],0),FALSE)</f>
        <v>273</v>
      </c>
    </row>
    <row r="184" spans="1:3" ht="15">
      <c r="A184" s="78" t="s">
        <v>3895</v>
      </c>
      <c r="B184" s="85" t="s">
        <v>411</v>
      </c>
      <c r="C184" s="78">
        <f>VLOOKUP(GroupVertices[[#This Row],[Vertex]],Vertices[],MATCH("ID",Vertices[[#Headers],[Vertex]:[Vertex Content Word Count]],0),FALSE)</f>
        <v>272</v>
      </c>
    </row>
    <row r="185" spans="1:3" ht="15">
      <c r="A185" s="78" t="s">
        <v>3895</v>
      </c>
      <c r="B185" s="85" t="s">
        <v>410</v>
      </c>
      <c r="C185" s="78">
        <f>VLOOKUP(GroupVertices[[#This Row],[Vertex]],Vertices[],MATCH("ID",Vertices[[#Headers],[Vertex]:[Vertex Content Word Count]],0),FALSE)</f>
        <v>271</v>
      </c>
    </row>
    <row r="186" spans="1:3" ht="15">
      <c r="A186" s="78" t="s">
        <v>3896</v>
      </c>
      <c r="B186" s="85" t="s">
        <v>341</v>
      </c>
      <c r="C186" s="78">
        <f>VLOOKUP(GroupVertices[[#This Row],[Vertex]],Vertices[],MATCH("ID",Vertices[[#Headers],[Vertex]:[Vertex Content Word Count]],0),FALSE)</f>
        <v>180</v>
      </c>
    </row>
    <row r="187" spans="1:3" ht="15">
      <c r="A187" s="78" t="s">
        <v>3896</v>
      </c>
      <c r="B187" s="85" t="s">
        <v>337</v>
      </c>
      <c r="C187" s="78">
        <f>VLOOKUP(GroupVertices[[#This Row],[Vertex]],Vertices[],MATCH("ID",Vertices[[#Headers],[Vertex]:[Vertex Content Word Count]],0),FALSE)</f>
        <v>174</v>
      </c>
    </row>
    <row r="188" spans="1:3" ht="15">
      <c r="A188" s="78" t="s">
        <v>3896</v>
      </c>
      <c r="B188" s="85" t="s">
        <v>456</v>
      </c>
      <c r="C188" s="78">
        <f>VLOOKUP(GroupVertices[[#This Row],[Vertex]],Vertices[],MATCH("ID",Vertices[[#Headers],[Vertex]:[Vertex Content Word Count]],0),FALSE)</f>
        <v>176</v>
      </c>
    </row>
    <row r="189" spans="1:3" ht="15">
      <c r="A189" s="78" t="s">
        <v>3896</v>
      </c>
      <c r="B189" s="85" t="s">
        <v>455</v>
      </c>
      <c r="C189" s="78">
        <f>VLOOKUP(GroupVertices[[#This Row],[Vertex]],Vertices[],MATCH("ID",Vertices[[#Headers],[Vertex]:[Vertex Content Word Count]],0),FALSE)</f>
        <v>175</v>
      </c>
    </row>
    <row r="190" spans="1:3" ht="15">
      <c r="A190" s="78" t="s">
        <v>3897</v>
      </c>
      <c r="B190" s="85" t="s">
        <v>340</v>
      </c>
      <c r="C190" s="78">
        <f>VLOOKUP(GroupVertices[[#This Row],[Vertex]],Vertices[],MATCH("ID",Vertices[[#Headers],[Vertex]:[Vertex Content Word Count]],0),FALSE)</f>
        <v>179</v>
      </c>
    </row>
    <row r="191" spans="1:3" ht="15">
      <c r="A191" s="78" t="s">
        <v>3897</v>
      </c>
      <c r="B191" s="85" t="s">
        <v>339</v>
      </c>
      <c r="C191" s="78">
        <f>VLOOKUP(GroupVertices[[#This Row],[Vertex]],Vertices[],MATCH("ID",Vertices[[#Headers],[Vertex]:[Vertex Content Word Count]],0),FALSE)</f>
        <v>156</v>
      </c>
    </row>
    <row r="192" spans="1:3" ht="15">
      <c r="A192" s="78" t="s">
        <v>3897</v>
      </c>
      <c r="B192" s="85" t="s">
        <v>320</v>
      </c>
      <c r="C192" s="78">
        <f>VLOOKUP(GroupVertices[[#This Row],[Vertex]],Vertices[],MATCH("ID",Vertices[[#Headers],[Vertex]:[Vertex Content Word Count]],0),FALSE)</f>
        <v>157</v>
      </c>
    </row>
    <row r="193" spans="1:3" ht="15">
      <c r="A193" s="78" t="s">
        <v>3897</v>
      </c>
      <c r="B193" s="85" t="s">
        <v>319</v>
      </c>
      <c r="C193" s="78">
        <f>VLOOKUP(GroupVertices[[#This Row],[Vertex]],Vertices[],MATCH("ID",Vertices[[#Headers],[Vertex]:[Vertex Content Word Count]],0),FALSE)</f>
        <v>155</v>
      </c>
    </row>
    <row r="194" spans="1:3" ht="15">
      <c r="A194" s="78" t="s">
        <v>3898</v>
      </c>
      <c r="B194" s="85" t="s">
        <v>334</v>
      </c>
      <c r="C194" s="78">
        <f>VLOOKUP(GroupVertices[[#This Row],[Vertex]],Vertices[],MATCH("ID",Vertices[[#Headers],[Vertex]:[Vertex Content Word Count]],0),FALSE)</f>
        <v>171</v>
      </c>
    </row>
    <row r="195" spans="1:3" ht="15">
      <c r="A195" s="78" t="s">
        <v>3898</v>
      </c>
      <c r="B195" s="85" t="s">
        <v>333</v>
      </c>
      <c r="C195" s="78">
        <f>VLOOKUP(GroupVertices[[#This Row],[Vertex]],Vertices[],MATCH("ID",Vertices[[#Headers],[Vertex]:[Vertex Content Word Count]],0),FALSE)</f>
        <v>120</v>
      </c>
    </row>
    <row r="196" spans="1:3" ht="15">
      <c r="A196" s="78" t="s">
        <v>3898</v>
      </c>
      <c r="B196" s="85" t="s">
        <v>296</v>
      </c>
      <c r="C196" s="78">
        <f>VLOOKUP(GroupVertices[[#This Row],[Vertex]],Vertices[],MATCH("ID",Vertices[[#Headers],[Vertex]:[Vertex Content Word Count]],0),FALSE)</f>
        <v>121</v>
      </c>
    </row>
    <row r="197" spans="1:3" ht="15">
      <c r="A197" s="78" t="s">
        <v>3898</v>
      </c>
      <c r="B197" s="85" t="s">
        <v>295</v>
      </c>
      <c r="C197" s="78">
        <f>VLOOKUP(GroupVertices[[#This Row],[Vertex]],Vertices[],MATCH("ID",Vertices[[#Headers],[Vertex]:[Vertex Content Word Count]],0),FALSE)</f>
        <v>119</v>
      </c>
    </row>
    <row r="198" spans="1:3" ht="15">
      <c r="A198" s="78" t="s">
        <v>3899</v>
      </c>
      <c r="B198" s="85" t="s">
        <v>317</v>
      </c>
      <c r="C198" s="78">
        <f>VLOOKUP(GroupVertices[[#This Row],[Vertex]],Vertices[],MATCH("ID",Vertices[[#Headers],[Vertex]:[Vertex Content Word Count]],0),FALSE)</f>
        <v>153</v>
      </c>
    </row>
    <row r="199" spans="1:3" ht="15">
      <c r="A199" s="78" t="s">
        <v>3899</v>
      </c>
      <c r="B199" s="85" t="s">
        <v>315</v>
      </c>
      <c r="C199" s="78">
        <f>VLOOKUP(GroupVertices[[#This Row],[Vertex]],Vertices[],MATCH("ID",Vertices[[#Headers],[Vertex]:[Vertex Content Word Count]],0),FALSE)</f>
        <v>147</v>
      </c>
    </row>
    <row r="200" spans="1:3" ht="15">
      <c r="A200" s="78" t="s">
        <v>3899</v>
      </c>
      <c r="B200" s="85" t="s">
        <v>452</v>
      </c>
      <c r="C200" s="78">
        <f>VLOOKUP(GroupVertices[[#This Row],[Vertex]],Vertices[],MATCH("ID",Vertices[[#Headers],[Vertex]:[Vertex Content Word Count]],0),FALSE)</f>
        <v>152</v>
      </c>
    </row>
    <row r="201" spans="1:3" ht="15">
      <c r="A201" s="78" t="s">
        <v>3899</v>
      </c>
      <c r="B201" s="85" t="s">
        <v>449</v>
      </c>
      <c r="C201" s="78">
        <f>VLOOKUP(GroupVertices[[#This Row],[Vertex]],Vertices[],MATCH("ID",Vertices[[#Headers],[Vertex]:[Vertex Content Word Count]],0),FALSE)</f>
        <v>148</v>
      </c>
    </row>
    <row r="202" spans="1:3" ht="15">
      <c r="A202" s="78" t="s">
        <v>3900</v>
      </c>
      <c r="B202" s="85" t="s">
        <v>302</v>
      </c>
      <c r="C202" s="78">
        <f>VLOOKUP(GroupVertices[[#This Row],[Vertex]],Vertices[],MATCH("ID",Vertices[[#Headers],[Vertex]:[Vertex Content Word Count]],0),FALSE)</f>
        <v>129</v>
      </c>
    </row>
    <row r="203" spans="1:3" ht="15">
      <c r="A203" s="78" t="s">
        <v>3900</v>
      </c>
      <c r="B203" s="85" t="s">
        <v>300</v>
      </c>
      <c r="C203" s="78">
        <f>VLOOKUP(GroupVertices[[#This Row],[Vertex]],Vertices[],MATCH("ID",Vertices[[#Headers],[Vertex]:[Vertex Content Word Count]],0),FALSE)</f>
        <v>127</v>
      </c>
    </row>
    <row r="204" spans="1:3" ht="15">
      <c r="A204" s="78" t="s">
        <v>3900</v>
      </c>
      <c r="B204" s="85" t="s">
        <v>444</v>
      </c>
      <c r="C204" s="78">
        <f>VLOOKUP(GroupVertices[[#This Row],[Vertex]],Vertices[],MATCH("ID",Vertices[[#Headers],[Vertex]:[Vertex Content Word Count]],0),FALSE)</f>
        <v>117</v>
      </c>
    </row>
    <row r="205" spans="1:3" ht="15">
      <c r="A205" s="78" t="s">
        <v>3900</v>
      </c>
      <c r="B205" s="85" t="s">
        <v>293</v>
      </c>
      <c r="C205" s="78">
        <f>VLOOKUP(GroupVertices[[#This Row],[Vertex]],Vertices[],MATCH("ID",Vertices[[#Headers],[Vertex]:[Vertex Content Word Count]],0),FALSE)</f>
        <v>116</v>
      </c>
    </row>
    <row r="206" spans="1:3" ht="15">
      <c r="A206" s="78" t="s">
        <v>3901</v>
      </c>
      <c r="B206" s="85" t="s">
        <v>241</v>
      </c>
      <c r="C206" s="78">
        <f>VLOOKUP(GroupVertices[[#This Row],[Vertex]],Vertices[],MATCH("ID",Vertices[[#Headers],[Vertex]:[Vertex Content Word Count]],0),FALSE)</f>
        <v>47</v>
      </c>
    </row>
    <row r="207" spans="1:3" ht="15">
      <c r="A207" s="78" t="s">
        <v>3901</v>
      </c>
      <c r="B207" s="85" t="s">
        <v>240</v>
      </c>
      <c r="C207" s="78">
        <f>VLOOKUP(GroupVertices[[#This Row],[Vertex]],Vertices[],MATCH("ID",Vertices[[#Headers],[Vertex]:[Vertex Content Word Count]],0),FALSE)</f>
        <v>22</v>
      </c>
    </row>
    <row r="208" spans="1:3" ht="15">
      <c r="A208" s="78" t="s">
        <v>3901</v>
      </c>
      <c r="B208" s="85" t="s">
        <v>239</v>
      </c>
      <c r="C208" s="78">
        <f>VLOOKUP(GroupVertices[[#This Row],[Vertex]],Vertices[],MATCH("ID",Vertices[[#Headers],[Vertex]:[Vertex Content Word Count]],0),FALSE)</f>
        <v>46</v>
      </c>
    </row>
    <row r="209" spans="1:3" ht="15">
      <c r="A209" s="78" t="s">
        <v>3901</v>
      </c>
      <c r="B209" s="85" t="s">
        <v>222</v>
      </c>
      <c r="C209" s="78">
        <f>VLOOKUP(GroupVertices[[#This Row],[Vertex]],Vertices[],MATCH("ID",Vertices[[#Headers],[Vertex]:[Vertex Content Word Count]],0),FALSE)</f>
        <v>21</v>
      </c>
    </row>
    <row r="210" spans="1:3" ht="15">
      <c r="A210" s="78" t="s">
        <v>3902</v>
      </c>
      <c r="B210" s="85" t="s">
        <v>212</v>
      </c>
      <c r="C210" s="78">
        <f>VLOOKUP(GroupVertices[[#This Row],[Vertex]],Vertices[],MATCH("ID",Vertices[[#Headers],[Vertex]:[Vertex Content Word Count]],0),FALSE)</f>
        <v>3</v>
      </c>
    </row>
    <row r="211" spans="1:3" ht="15">
      <c r="A211" s="78" t="s">
        <v>3902</v>
      </c>
      <c r="B211" s="85" t="s">
        <v>423</v>
      </c>
      <c r="C211" s="78">
        <f>VLOOKUP(GroupVertices[[#This Row],[Vertex]],Vertices[],MATCH("ID",Vertices[[#Headers],[Vertex]:[Vertex Content Word Count]],0),FALSE)</f>
        <v>6</v>
      </c>
    </row>
    <row r="212" spans="1:3" ht="15">
      <c r="A212" s="78" t="s">
        <v>3902</v>
      </c>
      <c r="B212" s="85" t="s">
        <v>422</v>
      </c>
      <c r="C212" s="78">
        <f>VLOOKUP(GroupVertices[[#This Row],[Vertex]],Vertices[],MATCH("ID",Vertices[[#Headers],[Vertex]:[Vertex Content Word Count]],0),FALSE)</f>
        <v>5</v>
      </c>
    </row>
    <row r="213" spans="1:3" ht="15">
      <c r="A213" s="78" t="s">
        <v>3902</v>
      </c>
      <c r="B213" s="85" t="s">
        <v>421</v>
      </c>
      <c r="C213" s="78">
        <f>VLOOKUP(GroupVertices[[#This Row],[Vertex]],Vertices[],MATCH("ID",Vertices[[#Headers],[Vertex]:[Vertex Content Word Count]],0),FALSE)</f>
        <v>4</v>
      </c>
    </row>
    <row r="214" spans="1:3" ht="15">
      <c r="A214" s="78" t="s">
        <v>3903</v>
      </c>
      <c r="B214" s="85" t="s">
        <v>387</v>
      </c>
      <c r="C214" s="78">
        <f>VLOOKUP(GroupVertices[[#This Row],[Vertex]],Vertices[],MATCH("ID",Vertices[[#Headers],[Vertex]:[Vertex Content Word Count]],0),FALSE)</f>
        <v>248</v>
      </c>
    </row>
    <row r="215" spans="1:3" ht="15">
      <c r="A215" s="78" t="s">
        <v>3903</v>
      </c>
      <c r="B215" s="85" t="s">
        <v>482</v>
      </c>
      <c r="C215" s="78">
        <f>VLOOKUP(GroupVertices[[#This Row],[Vertex]],Vertices[],MATCH("ID",Vertices[[#Headers],[Vertex]:[Vertex Content Word Count]],0),FALSE)</f>
        <v>250</v>
      </c>
    </row>
    <row r="216" spans="1:3" ht="15">
      <c r="A216" s="78" t="s">
        <v>3903</v>
      </c>
      <c r="B216" s="85" t="s">
        <v>481</v>
      </c>
      <c r="C216" s="78">
        <f>VLOOKUP(GroupVertices[[#This Row],[Vertex]],Vertices[],MATCH("ID",Vertices[[#Headers],[Vertex]:[Vertex Content Word Count]],0),FALSE)</f>
        <v>249</v>
      </c>
    </row>
    <row r="217" spans="1:3" ht="15">
      <c r="A217" s="78" t="s">
        <v>3904</v>
      </c>
      <c r="B217" s="85" t="s">
        <v>383</v>
      </c>
      <c r="C217" s="78">
        <f>VLOOKUP(GroupVertices[[#This Row],[Vertex]],Vertices[],MATCH("ID",Vertices[[#Headers],[Vertex]:[Vertex Content Word Count]],0),FALSE)</f>
        <v>244</v>
      </c>
    </row>
    <row r="218" spans="1:3" ht="15">
      <c r="A218" s="78" t="s">
        <v>3904</v>
      </c>
      <c r="B218" s="85" t="s">
        <v>382</v>
      </c>
      <c r="C218" s="78">
        <f>VLOOKUP(GroupVertices[[#This Row],[Vertex]],Vertices[],MATCH("ID",Vertices[[#Headers],[Vertex]:[Vertex Content Word Count]],0),FALSE)</f>
        <v>242</v>
      </c>
    </row>
    <row r="219" spans="1:3" ht="15">
      <c r="A219" s="78" t="s">
        <v>3904</v>
      </c>
      <c r="B219" s="85" t="s">
        <v>380</v>
      </c>
      <c r="C219" s="78">
        <f>VLOOKUP(GroupVertices[[#This Row],[Vertex]],Vertices[],MATCH("ID",Vertices[[#Headers],[Vertex]:[Vertex Content Word Count]],0),FALSE)</f>
        <v>241</v>
      </c>
    </row>
    <row r="220" spans="1:3" ht="15">
      <c r="A220" s="78" t="s">
        <v>3905</v>
      </c>
      <c r="B220" s="85" t="s">
        <v>370</v>
      </c>
      <c r="C220" s="78">
        <f>VLOOKUP(GroupVertices[[#This Row],[Vertex]],Vertices[],MATCH("ID",Vertices[[#Headers],[Vertex]:[Vertex Content Word Count]],0),FALSE)</f>
        <v>226</v>
      </c>
    </row>
    <row r="221" spans="1:3" ht="15">
      <c r="A221" s="78" t="s">
        <v>3905</v>
      </c>
      <c r="B221" s="85" t="s">
        <v>478</v>
      </c>
      <c r="C221" s="78">
        <f>VLOOKUP(GroupVertices[[#This Row],[Vertex]],Vertices[],MATCH("ID",Vertices[[#Headers],[Vertex]:[Vertex Content Word Count]],0),FALSE)</f>
        <v>228</v>
      </c>
    </row>
    <row r="222" spans="1:3" ht="15">
      <c r="A222" s="78" t="s">
        <v>3905</v>
      </c>
      <c r="B222" s="85" t="s">
        <v>477</v>
      </c>
      <c r="C222" s="78">
        <f>VLOOKUP(GroupVertices[[#This Row],[Vertex]],Vertices[],MATCH("ID",Vertices[[#Headers],[Vertex]:[Vertex Content Word Count]],0),FALSE)</f>
        <v>227</v>
      </c>
    </row>
    <row r="223" spans="1:3" ht="15">
      <c r="A223" s="78" t="s">
        <v>3906</v>
      </c>
      <c r="B223" s="85" t="s">
        <v>369</v>
      </c>
      <c r="C223" s="78">
        <f>VLOOKUP(GroupVertices[[#This Row],[Vertex]],Vertices[],MATCH("ID",Vertices[[#Headers],[Vertex]:[Vertex Content Word Count]],0),FALSE)</f>
        <v>225</v>
      </c>
    </row>
    <row r="224" spans="1:3" ht="15">
      <c r="A224" s="78" t="s">
        <v>3906</v>
      </c>
      <c r="B224" s="85" t="s">
        <v>368</v>
      </c>
      <c r="C224" s="78">
        <f>VLOOKUP(GroupVertices[[#This Row],[Vertex]],Vertices[],MATCH("ID",Vertices[[#Headers],[Vertex]:[Vertex Content Word Count]],0),FALSE)</f>
        <v>178</v>
      </c>
    </row>
    <row r="225" spans="1:3" ht="15">
      <c r="A225" s="78" t="s">
        <v>3906</v>
      </c>
      <c r="B225" s="85" t="s">
        <v>338</v>
      </c>
      <c r="C225" s="78">
        <f>VLOOKUP(GroupVertices[[#This Row],[Vertex]],Vertices[],MATCH("ID",Vertices[[#Headers],[Vertex]:[Vertex Content Word Count]],0),FALSE)</f>
        <v>177</v>
      </c>
    </row>
    <row r="226" spans="1:3" ht="15">
      <c r="A226" s="78" t="s">
        <v>3907</v>
      </c>
      <c r="B226" s="85" t="s">
        <v>316</v>
      </c>
      <c r="C226" s="78">
        <f>VLOOKUP(GroupVertices[[#This Row],[Vertex]],Vertices[],MATCH("ID",Vertices[[#Headers],[Vertex]:[Vertex Content Word Count]],0),FALSE)</f>
        <v>149</v>
      </c>
    </row>
    <row r="227" spans="1:3" ht="15">
      <c r="A227" s="78" t="s">
        <v>3907</v>
      </c>
      <c r="B227" s="85" t="s">
        <v>451</v>
      </c>
      <c r="C227" s="78">
        <f>VLOOKUP(GroupVertices[[#This Row],[Vertex]],Vertices[],MATCH("ID",Vertices[[#Headers],[Vertex]:[Vertex Content Word Count]],0),FALSE)</f>
        <v>151</v>
      </c>
    </row>
    <row r="228" spans="1:3" ht="15">
      <c r="A228" s="78" t="s">
        <v>3907</v>
      </c>
      <c r="B228" s="85" t="s">
        <v>450</v>
      </c>
      <c r="C228" s="78">
        <f>VLOOKUP(GroupVertices[[#This Row],[Vertex]],Vertices[],MATCH("ID",Vertices[[#Headers],[Vertex]:[Vertex Content Word Count]],0),FALSE)</f>
        <v>150</v>
      </c>
    </row>
    <row r="229" spans="1:3" ht="15">
      <c r="A229" s="78" t="s">
        <v>3908</v>
      </c>
      <c r="B229" s="85" t="s">
        <v>286</v>
      </c>
      <c r="C229" s="78">
        <f>VLOOKUP(GroupVertices[[#This Row],[Vertex]],Vertices[],MATCH("ID",Vertices[[#Headers],[Vertex]:[Vertex Content Word Count]],0),FALSE)</f>
        <v>109</v>
      </c>
    </row>
    <row r="230" spans="1:3" ht="15">
      <c r="A230" s="78" t="s">
        <v>3908</v>
      </c>
      <c r="B230" s="85" t="s">
        <v>285</v>
      </c>
      <c r="C230" s="78">
        <f>VLOOKUP(GroupVertices[[#This Row],[Vertex]],Vertices[],MATCH("ID",Vertices[[#Headers],[Vertex]:[Vertex Content Word Count]],0),FALSE)</f>
        <v>108</v>
      </c>
    </row>
    <row r="231" spans="1:3" ht="15">
      <c r="A231" s="78" t="s">
        <v>3908</v>
      </c>
      <c r="B231" s="85" t="s">
        <v>284</v>
      </c>
      <c r="C231" s="78">
        <f>VLOOKUP(GroupVertices[[#This Row],[Vertex]],Vertices[],MATCH("ID",Vertices[[#Headers],[Vertex]:[Vertex Content Word Count]],0),FALSE)</f>
        <v>107</v>
      </c>
    </row>
    <row r="232" spans="1:3" ht="15">
      <c r="A232" s="78" t="s">
        <v>3909</v>
      </c>
      <c r="B232" s="85" t="s">
        <v>405</v>
      </c>
      <c r="C232" s="78">
        <f>VLOOKUP(GroupVertices[[#This Row],[Vertex]],Vertices[],MATCH("ID",Vertices[[#Headers],[Vertex]:[Vertex Content Word Count]],0),FALSE)</f>
        <v>62</v>
      </c>
    </row>
    <row r="233" spans="1:3" ht="15">
      <c r="A233" s="78" t="s">
        <v>3909</v>
      </c>
      <c r="B233" s="85" t="s">
        <v>436</v>
      </c>
      <c r="C233" s="78">
        <f>VLOOKUP(GroupVertices[[#This Row],[Vertex]],Vertices[],MATCH("ID",Vertices[[#Headers],[Vertex]:[Vertex Content Word Count]],0),FALSE)</f>
        <v>61</v>
      </c>
    </row>
    <row r="234" spans="1:3" ht="15">
      <c r="A234" s="78" t="s">
        <v>3909</v>
      </c>
      <c r="B234" s="85" t="s">
        <v>249</v>
      </c>
      <c r="C234" s="78">
        <f>VLOOKUP(GroupVertices[[#This Row],[Vertex]],Vertices[],MATCH("ID",Vertices[[#Headers],[Vertex]:[Vertex Content Word Count]],0),FALSE)</f>
        <v>60</v>
      </c>
    </row>
    <row r="235" spans="1:3" ht="15">
      <c r="A235" s="78" t="s">
        <v>3910</v>
      </c>
      <c r="B235" s="85" t="s">
        <v>248</v>
      </c>
      <c r="C235" s="78">
        <f>VLOOKUP(GroupVertices[[#This Row],[Vertex]],Vertices[],MATCH("ID",Vertices[[#Headers],[Vertex]:[Vertex Content Word Count]],0),FALSE)</f>
        <v>57</v>
      </c>
    </row>
    <row r="236" spans="1:3" ht="15">
      <c r="A236" s="78" t="s">
        <v>3910</v>
      </c>
      <c r="B236" s="85" t="s">
        <v>435</v>
      </c>
      <c r="C236" s="78">
        <f>VLOOKUP(GroupVertices[[#This Row],[Vertex]],Vertices[],MATCH("ID",Vertices[[#Headers],[Vertex]:[Vertex Content Word Count]],0),FALSE)</f>
        <v>59</v>
      </c>
    </row>
    <row r="237" spans="1:3" ht="15">
      <c r="A237" s="78" t="s">
        <v>3910</v>
      </c>
      <c r="B237" s="85" t="s">
        <v>434</v>
      </c>
      <c r="C237" s="78">
        <f>VLOOKUP(GroupVertices[[#This Row],[Vertex]],Vertices[],MATCH("ID",Vertices[[#Headers],[Vertex]:[Vertex Content Word Count]],0),FALSE)</f>
        <v>58</v>
      </c>
    </row>
    <row r="238" spans="1:3" ht="15">
      <c r="A238" s="78" t="s">
        <v>3911</v>
      </c>
      <c r="B238" s="85" t="s">
        <v>234</v>
      </c>
      <c r="C238" s="78">
        <f>VLOOKUP(GroupVertices[[#This Row],[Vertex]],Vertices[],MATCH("ID",Vertices[[#Headers],[Vertex]:[Vertex Content Word Count]],0),FALSE)</f>
        <v>41</v>
      </c>
    </row>
    <row r="239" spans="1:3" ht="15">
      <c r="A239" s="78" t="s">
        <v>3911</v>
      </c>
      <c r="B239" s="85" t="s">
        <v>233</v>
      </c>
      <c r="C239" s="78">
        <f>VLOOKUP(GroupVertices[[#This Row],[Vertex]],Vertices[],MATCH("ID",Vertices[[#Headers],[Vertex]:[Vertex Content Word Count]],0),FALSE)</f>
        <v>39</v>
      </c>
    </row>
    <row r="240" spans="1:3" ht="15">
      <c r="A240" s="78" t="s">
        <v>3911</v>
      </c>
      <c r="B240" s="85" t="s">
        <v>431</v>
      </c>
      <c r="C240" s="78">
        <f>VLOOKUP(GroupVertices[[#This Row],[Vertex]],Vertices[],MATCH("ID",Vertices[[#Headers],[Vertex]:[Vertex Content Word Count]],0),FALSE)</f>
        <v>40</v>
      </c>
    </row>
    <row r="241" spans="1:3" ht="15">
      <c r="A241" s="78" t="s">
        <v>3912</v>
      </c>
      <c r="B241" s="85" t="s">
        <v>230</v>
      </c>
      <c r="C241" s="78">
        <f>VLOOKUP(GroupVertices[[#This Row],[Vertex]],Vertices[],MATCH("ID",Vertices[[#Headers],[Vertex]:[Vertex Content Word Count]],0),FALSE)</f>
        <v>34</v>
      </c>
    </row>
    <row r="242" spans="1:3" ht="15">
      <c r="A242" s="78" t="s">
        <v>3912</v>
      </c>
      <c r="B242" s="85" t="s">
        <v>229</v>
      </c>
      <c r="C242" s="78">
        <f>VLOOKUP(GroupVertices[[#This Row],[Vertex]],Vertices[],MATCH("ID",Vertices[[#Headers],[Vertex]:[Vertex Content Word Count]],0),FALSE)</f>
        <v>32</v>
      </c>
    </row>
    <row r="243" spans="1:3" ht="15">
      <c r="A243" s="78" t="s">
        <v>3912</v>
      </c>
      <c r="B243" s="85" t="s">
        <v>430</v>
      </c>
      <c r="C243" s="78">
        <f>VLOOKUP(GroupVertices[[#This Row],[Vertex]],Vertices[],MATCH("ID",Vertices[[#Headers],[Vertex]:[Vertex Content Word Count]],0),FALSE)</f>
        <v>33</v>
      </c>
    </row>
    <row r="244" spans="1:3" ht="15">
      <c r="A244" s="78" t="s">
        <v>3913</v>
      </c>
      <c r="B244" s="85" t="s">
        <v>226</v>
      </c>
      <c r="C244" s="78">
        <f>VLOOKUP(GroupVertices[[#This Row],[Vertex]],Vertices[],MATCH("ID",Vertices[[#Headers],[Vertex]:[Vertex Content Word Count]],0),FALSE)</f>
        <v>27</v>
      </c>
    </row>
    <row r="245" spans="1:3" ht="15">
      <c r="A245" s="78" t="s">
        <v>3913</v>
      </c>
      <c r="B245" s="85" t="s">
        <v>225</v>
      </c>
      <c r="C245" s="78">
        <f>VLOOKUP(GroupVertices[[#This Row],[Vertex]],Vertices[],MATCH("ID",Vertices[[#Headers],[Vertex]:[Vertex Content Word Count]],0),FALSE)</f>
        <v>25</v>
      </c>
    </row>
    <row r="246" spans="1:3" ht="15">
      <c r="A246" s="78" t="s">
        <v>3913</v>
      </c>
      <c r="B246" s="85" t="s">
        <v>428</v>
      </c>
      <c r="C246" s="78">
        <f>VLOOKUP(GroupVertices[[#This Row],[Vertex]],Vertices[],MATCH("ID",Vertices[[#Headers],[Vertex]:[Vertex Content Word Count]],0),FALSE)</f>
        <v>26</v>
      </c>
    </row>
    <row r="247" spans="1:3" ht="15">
      <c r="A247" s="78" t="s">
        <v>3914</v>
      </c>
      <c r="B247" s="85" t="s">
        <v>397</v>
      </c>
      <c r="C247" s="78">
        <f>VLOOKUP(GroupVertices[[#This Row],[Vertex]],Vertices[],MATCH("ID",Vertices[[#Headers],[Vertex]:[Vertex Content Word Count]],0),FALSE)</f>
        <v>259</v>
      </c>
    </row>
    <row r="248" spans="1:3" ht="15">
      <c r="A248" s="78" t="s">
        <v>3914</v>
      </c>
      <c r="B248" s="85" t="s">
        <v>483</v>
      </c>
      <c r="C248" s="78">
        <f>VLOOKUP(GroupVertices[[#This Row],[Vertex]],Vertices[],MATCH("ID",Vertices[[#Headers],[Vertex]:[Vertex Content Word Count]],0),FALSE)</f>
        <v>260</v>
      </c>
    </row>
    <row r="249" spans="1:3" ht="15">
      <c r="A249" s="78" t="s">
        <v>3915</v>
      </c>
      <c r="B249" s="85" t="s">
        <v>416</v>
      </c>
      <c r="C249" s="78">
        <f>VLOOKUP(GroupVertices[[#This Row],[Vertex]],Vertices[],MATCH("ID",Vertices[[#Headers],[Vertex]:[Vertex Content Word Count]],0),FALSE)</f>
        <v>255</v>
      </c>
    </row>
    <row r="250" spans="1:3" ht="15">
      <c r="A250" s="78" t="s">
        <v>3915</v>
      </c>
      <c r="B250" s="85" t="s">
        <v>393</v>
      </c>
      <c r="C250" s="78">
        <f>VLOOKUP(GroupVertices[[#This Row],[Vertex]],Vertices[],MATCH("ID",Vertices[[#Headers],[Vertex]:[Vertex Content Word Count]],0),FALSE)</f>
        <v>254</v>
      </c>
    </row>
    <row r="251" spans="1:3" ht="15">
      <c r="A251" s="78" t="s">
        <v>3916</v>
      </c>
      <c r="B251" s="85" t="s">
        <v>367</v>
      </c>
      <c r="C251" s="78">
        <f>VLOOKUP(GroupVertices[[#This Row],[Vertex]],Vertices[],MATCH("ID",Vertices[[#Headers],[Vertex]:[Vertex Content Word Count]],0),FALSE)</f>
        <v>223</v>
      </c>
    </row>
    <row r="252" spans="1:3" ht="15">
      <c r="A252" s="78" t="s">
        <v>3916</v>
      </c>
      <c r="B252" s="85" t="s">
        <v>476</v>
      </c>
      <c r="C252" s="78">
        <f>VLOOKUP(GroupVertices[[#This Row],[Vertex]],Vertices[],MATCH("ID",Vertices[[#Headers],[Vertex]:[Vertex Content Word Count]],0),FALSE)</f>
        <v>224</v>
      </c>
    </row>
    <row r="253" spans="1:3" ht="15">
      <c r="A253" s="78" t="s">
        <v>3917</v>
      </c>
      <c r="B253" s="85" t="s">
        <v>366</v>
      </c>
      <c r="C253" s="78">
        <f>VLOOKUP(GroupVertices[[#This Row],[Vertex]],Vertices[],MATCH("ID",Vertices[[#Headers],[Vertex]:[Vertex Content Word Count]],0),FALSE)</f>
        <v>222</v>
      </c>
    </row>
    <row r="254" spans="1:3" ht="15">
      <c r="A254" s="78" t="s">
        <v>3917</v>
      </c>
      <c r="B254" s="85" t="s">
        <v>365</v>
      </c>
      <c r="C254" s="78">
        <f>VLOOKUP(GroupVertices[[#This Row],[Vertex]],Vertices[],MATCH("ID",Vertices[[#Headers],[Vertex]:[Vertex Content Word Count]],0),FALSE)</f>
        <v>221</v>
      </c>
    </row>
    <row r="255" spans="1:3" ht="15">
      <c r="A255" s="78" t="s">
        <v>3918</v>
      </c>
      <c r="B255" s="85" t="s">
        <v>348</v>
      </c>
      <c r="C255" s="78">
        <f>VLOOKUP(GroupVertices[[#This Row],[Vertex]],Vertices[],MATCH("ID",Vertices[[#Headers],[Vertex]:[Vertex Content Word Count]],0),FALSE)</f>
        <v>188</v>
      </c>
    </row>
    <row r="256" spans="1:3" ht="15">
      <c r="A256" s="78" t="s">
        <v>3918</v>
      </c>
      <c r="B256" s="85" t="s">
        <v>459</v>
      </c>
      <c r="C256" s="78">
        <f>VLOOKUP(GroupVertices[[#This Row],[Vertex]],Vertices[],MATCH("ID",Vertices[[#Headers],[Vertex]:[Vertex Content Word Count]],0),FALSE)</f>
        <v>189</v>
      </c>
    </row>
    <row r="257" spans="1:3" ht="15">
      <c r="A257" s="78" t="s">
        <v>3919</v>
      </c>
      <c r="B257" s="85" t="s">
        <v>343</v>
      </c>
      <c r="C257" s="78">
        <f>VLOOKUP(GroupVertices[[#This Row],[Vertex]],Vertices[],MATCH("ID",Vertices[[#Headers],[Vertex]:[Vertex Content Word Count]],0),FALSE)</f>
        <v>183</v>
      </c>
    </row>
    <row r="258" spans="1:3" ht="15">
      <c r="A258" s="78" t="s">
        <v>3919</v>
      </c>
      <c r="B258" s="85" t="s">
        <v>458</v>
      </c>
      <c r="C258" s="78">
        <f>VLOOKUP(GroupVertices[[#This Row],[Vertex]],Vertices[],MATCH("ID",Vertices[[#Headers],[Vertex]:[Vertex Content Word Count]],0),FALSE)</f>
        <v>184</v>
      </c>
    </row>
    <row r="259" spans="1:3" ht="15">
      <c r="A259" s="78" t="s">
        <v>3920</v>
      </c>
      <c r="B259" s="85" t="s">
        <v>342</v>
      </c>
      <c r="C259" s="78">
        <f>VLOOKUP(GroupVertices[[#This Row],[Vertex]],Vertices[],MATCH("ID",Vertices[[#Headers],[Vertex]:[Vertex Content Word Count]],0),FALSE)</f>
        <v>181</v>
      </c>
    </row>
    <row r="260" spans="1:3" ht="15">
      <c r="A260" s="78" t="s">
        <v>3920</v>
      </c>
      <c r="B260" s="85" t="s">
        <v>457</v>
      </c>
      <c r="C260" s="78">
        <f>VLOOKUP(GroupVertices[[#This Row],[Vertex]],Vertices[],MATCH("ID",Vertices[[#Headers],[Vertex]:[Vertex Content Word Count]],0),FALSE)</f>
        <v>182</v>
      </c>
    </row>
    <row r="261" spans="1:3" ht="15">
      <c r="A261" s="78" t="s">
        <v>3921</v>
      </c>
      <c r="B261" s="85" t="s">
        <v>332</v>
      </c>
      <c r="C261" s="78">
        <f>VLOOKUP(GroupVertices[[#This Row],[Vertex]],Vertices[],MATCH("ID",Vertices[[#Headers],[Vertex]:[Vertex Content Word Count]],0),FALSE)</f>
        <v>169</v>
      </c>
    </row>
    <row r="262" spans="1:3" ht="15">
      <c r="A262" s="78" t="s">
        <v>3921</v>
      </c>
      <c r="B262" s="85" t="s">
        <v>454</v>
      </c>
      <c r="C262" s="78">
        <f>VLOOKUP(GroupVertices[[#This Row],[Vertex]],Vertices[],MATCH("ID",Vertices[[#Headers],[Vertex]:[Vertex Content Word Count]],0),FALSE)</f>
        <v>170</v>
      </c>
    </row>
    <row r="263" spans="1:3" ht="15">
      <c r="A263" s="78" t="s">
        <v>3922</v>
      </c>
      <c r="B263" s="85" t="s">
        <v>307</v>
      </c>
      <c r="C263" s="78">
        <f>VLOOKUP(GroupVertices[[#This Row],[Vertex]],Vertices[],MATCH("ID",Vertices[[#Headers],[Vertex]:[Vertex Content Word Count]],0),FALSE)</f>
        <v>136</v>
      </c>
    </row>
    <row r="264" spans="1:3" ht="15">
      <c r="A264" s="78" t="s">
        <v>3922</v>
      </c>
      <c r="B264" s="85" t="s">
        <v>306</v>
      </c>
      <c r="C264" s="78">
        <f>VLOOKUP(GroupVertices[[#This Row],[Vertex]],Vertices[],MATCH("ID",Vertices[[#Headers],[Vertex]:[Vertex Content Word Count]],0),FALSE)</f>
        <v>135</v>
      </c>
    </row>
    <row r="265" spans="1:3" ht="15">
      <c r="A265" s="78" t="s">
        <v>3923</v>
      </c>
      <c r="B265" s="85" t="s">
        <v>292</v>
      </c>
      <c r="C265" s="78">
        <f>VLOOKUP(GroupVertices[[#This Row],[Vertex]],Vertices[],MATCH("ID",Vertices[[#Headers],[Vertex]:[Vertex Content Word Count]],0),FALSE)</f>
        <v>115</v>
      </c>
    </row>
    <row r="266" spans="1:3" ht="15">
      <c r="A266" s="78" t="s">
        <v>3923</v>
      </c>
      <c r="B266" s="85" t="s">
        <v>291</v>
      </c>
      <c r="C266" s="78">
        <f>VLOOKUP(GroupVertices[[#This Row],[Vertex]],Vertices[],MATCH("ID",Vertices[[#Headers],[Vertex]:[Vertex Content Word Count]],0),FALSE)</f>
        <v>114</v>
      </c>
    </row>
    <row r="267" spans="1:3" ht="15">
      <c r="A267" s="78" t="s">
        <v>3924</v>
      </c>
      <c r="B267" s="85" t="s">
        <v>279</v>
      </c>
      <c r="C267" s="78">
        <f>VLOOKUP(GroupVertices[[#This Row],[Vertex]],Vertices[],MATCH("ID",Vertices[[#Headers],[Vertex]:[Vertex Content Word Count]],0),FALSE)</f>
        <v>102</v>
      </c>
    </row>
    <row r="268" spans="1:3" ht="15">
      <c r="A268" s="78" t="s">
        <v>3924</v>
      </c>
      <c r="B268" s="85" t="s">
        <v>278</v>
      </c>
      <c r="C268" s="78">
        <f>VLOOKUP(GroupVertices[[#This Row],[Vertex]],Vertices[],MATCH("ID",Vertices[[#Headers],[Vertex]:[Vertex Content Word Count]],0),FALSE)</f>
        <v>101</v>
      </c>
    </row>
    <row r="269" spans="1:3" ht="15">
      <c r="A269" s="78" t="s">
        <v>3925</v>
      </c>
      <c r="B269" s="85" t="s">
        <v>260</v>
      </c>
      <c r="C269" s="78">
        <f>VLOOKUP(GroupVertices[[#This Row],[Vertex]],Vertices[],MATCH("ID",Vertices[[#Headers],[Vertex]:[Vertex Content Word Count]],0),FALSE)</f>
        <v>77</v>
      </c>
    </row>
    <row r="270" spans="1:3" ht="15">
      <c r="A270" s="78" t="s">
        <v>3925</v>
      </c>
      <c r="B270" s="85" t="s">
        <v>440</v>
      </c>
      <c r="C270" s="78">
        <f>VLOOKUP(GroupVertices[[#This Row],[Vertex]],Vertices[],MATCH("ID",Vertices[[#Headers],[Vertex]:[Vertex Content Word Count]],0),FALSE)</f>
        <v>78</v>
      </c>
    </row>
    <row r="271" spans="1:3" ht="15">
      <c r="A271" s="78" t="s">
        <v>3926</v>
      </c>
      <c r="B271" s="85" t="s">
        <v>244</v>
      </c>
      <c r="C271" s="78">
        <f>VLOOKUP(GroupVertices[[#This Row],[Vertex]],Vertices[],MATCH("ID",Vertices[[#Headers],[Vertex]:[Vertex Content Word Count]],0),FALSE)</f>
        <v>51</v>
      </c>
    </row>
    <row r="272" spans="1:3" ht="15">
      <c r="A272" s="78" t="s">
        <v>3926</v>
      </c>
      <c r="B272" s="85" t="s">
        <v>433</v>
      </c>
      <c r="C272" s="78">
        <f>VLOOKUP(GroupVertices[[#This Row],[Vertex]],Vertices[],MATCH("ID",Vertices[[#Headers],[Vertex]:[Vertex Content Word Count]],0),FALSE)</f>
        <v>52</v>
      </c>
    </row>
    <row r="273" spans="1:3" ht="15">
      <c r="A273" s="78" t="s">
        <v>3927</v>
      </c>
      <c r="B273" s="85" t="s">
        <v>242</v>
      </c>
      <c r="C273" s="78">
        <f>VLOOKUP(GroupVertices[[#This Row],[Vertex]],Vertices[],MATCH("ID",Vertices[[#Headers],[Vertex]:[Vertex Content Word Count]],0),FALSE)</f>
        <v>48</v>
      </c>
    </row>
    <row r="274" spans="1:3" ht="15">
      <c r="A274" s="78" t="s">
        <v>3927</v>
      </c>
      <c r="B274" s="85" t="s">
        <v>432</v>
      </c>
      <c r="C274" s="78">
        <f>VLOOKUP(GroupVertices[[#This Row],[Vertex]],Vertices[],MATCH("ID",Vertices[[#Headers],[Vertex]:[Vertex Content Word Count]],0),FALSE)</f>
        <v>49</v>
      </c>
    </row>
    <row r="275" spans="1:3" ht="15">
      <c r="A275" s="78" t="s">
        <v>3928</v>
      </c>
      <c r="B275" s="85" t="s">
        <v>236</v>
      </c>
      <c r="C275" s="78">
        <f>VLOOKUP(GroupVertices[[#This Row],[Vertex]],Vertices[],MATCH("ID",Vertices[[#Headers],[Vertex]:[Vertex Content Word Count]],0),FALSE)</f>
        <v>43</v>
      </c>
    </row>
    <row r="276" spans="1:3" ht="15">
      <c r="A276" s="78" t="s">
        <v>3928</v>
      </c>
      <c r="B276" s="85" t="s">
        <v>235</v>
      </c>
      <c r="C276" s="78">
        <f>VLOOKUP(GroupVertices[[#This Row],[Vertex]],Vertices[],MATCH("ID",Vertices[[#Headers],[Vertex]:[Vertex Content Word Count]],0),FALSE)</f>
        <v>42</v>
      </c>
    </row>
    <row r="277" spans="1:3" ht="15">
      <c r="A277" s="78" t="s">
        <v>3929</v>
      </c>
      <c r="B277" s="85" t="s">
        <v>224</v>
      </c>
      <c r="C277" s="78">
        <f>VLOOKUP(GroupVertices[[#This Row],[Vertex]],Vertices[],MATCH("ID",Vertices[[#Headers],[Vertex]:[Vertex Content Word Count]],0),FALSE)</f>
        <v>24</v>
      </c>
    </row>
    <row r="278" spans="1:3" ht="15">
      <c r="A278" s="78" t="s">
        <v>3929</v>
      </c>
      <c r="B278" s="85" t="s">
        <v>223</v>
      </c>
      <c r="C278" s="78">
        <f>VLOOKUP(GroupVertices[[#This Row],[Vertex]],Vertices[],MATCH("ID",Vertices[[#Headers],[Vertex]:[Vertex Content Word Count]],0),FALSE)</f>
        <v>23</v>
      </c>
    </row>
    <row r="279" spans="1:3" ht="15">
      <c r="A279" s="78" t="s">
        <v>3930</v>
      </c>
      <c r="B279" s="85" t="s">
        <v>221</v>
      </c>
      <c r="C279" s="78">
        <f>VLOOKUP(GroupVertices[[#This Row],[Vertex]],Vertices[],MATCH("ID",Vertices[[#Headers],[Vertex]:[Vertex Content Word Count]],0),FALSE)</f>
        <v>19</v>
      </c>
    </row>
    <row r="280" spans="1:3" ht="15">
      <c r="A280" s="78" t="s">
        <v>3930</v>
      </c>
      <c r="B280" s="85" t="s">
        <v>427</v>
      </c>
      <c r="C280" s="78">
        <f>VLOOKUP(GroupVertices[[#This Row],[Vertex]],Vertices[],MATCH("ID",Vertices[[#Headers],[Vertex]:[Vertex Content Word Count]],0),FALSE)</f>
        <v>20</v>
      </c>
    </row>
    <row r="281" spans="1:3" ht="15">
      <c r="A281" s="78" t="s">
        <v>3931</v>
      </c>
      <c r="B281" s="85" t="s">
        <v>219</v>
      </c>
      <c r="C281" s="78">
        <f>VLOOKUP(GroupVertices[[#This Row],[Vertex]],Vertices[],MATCH("ID",Vertices[[#Headers],[Vertex]:[Vertex Content Word Count]],0),FALSE)</f>
        <v>16</v>
      </c>
    </row>
    <row r="282" spans="1:3" ht="15">
      <c r="A282" s="78" t="s">
        <v>3931</v>
      </c>
      <c r="B282" s="85" t="s">
        <v>218</v>
      </c>
      <c r="C282" s="78">
        <f>VLOOKUP(GroupVertices[[#This Row],[Vertex]],Vertices[],MATCH("ID",Vertices[[#Headers],[Vertex]:[Vertex Content Word Count]],0),FALSE)</f>
        <v>15</v>
      </c>
    </row>
    <row r="283" spans="1:3" ht="15">
      <c r="A283" s="78" t="s">
        <v>3932</v>
      </c>
      <c r="B283" s="85" t="s">
        <v>215</v>
      </c>
      <c r="C283" s="78">
        <f>VLOOKUP(GroupVertices[[#This Row],[Vertex]],Vertices[],MATCH("ID",Vertices[[#Headers],[Vertex]:[Vertex Content Word Count]],0),FALSE)</f>
        <v>11</v>
      </c>
    </row>
    <row r="284" spans="1:3" ht="15">
      <c r="A284" s="78" t="s">
        <v>3932</v>
      </c>
      <c r="B284" s="85" t="s">
        <v>426</v>
      </c>
      <c r="C284"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5496</v>
      </c>
      <c r="B2" s="34" t="s">
        <v>3843</v>
      </c>
      <c r="D2" s="31">
        <f>MIN(Vertices[Degree])</f>
        <v>0</v>
      </c>
      <c r="E2" s="3">
        <f>COUNTIF(Vertices[Degree],"&gt;= "&amp;D2)-COUNTIF(Vertices[Degree],"&gt;="&amp;D3)</f>
        <v>0</v>
      </c>
      <c r="F2" s="37">
        <f>MIN(Vertices[In-Degree])</f>
        <v>0</v>
      </c>
      <c r="G2" s="38">
        <f>COUNTIF(Vertices[In-Degree],"&gt;= "&amp;F2)-COUNTIF(Vertices[In-Degree],"&gt;="&amp;F3)</f>
        <v>123</v>
      </c>
      <c r="H2" s="37">
        <f>MIN(Vertices[Out-Degree])</f>
        <v>0</v>
      </c>
      <c r="I2" s="38">
        <f>COUNTIF(Vertices[Out-Degree],"&gt;= "&amp;H2)-COUNTIF(Vertices[Out-Degree],"&gt;="&amp;H3)</f>
        <v>74</v>
      </c>
      <c r="J2" s="37">
        <f>MIN(Vertices[Betweenness Centrality])</f>
        <v>0</v>
      </c>
      <c r="K2" s="38">
        <f>COUNTIF(Vertices[Betweenness Centrality],"&gt;= "&amp;J2)-COUNTIF(Vertices[Betweenness Centrality],"&gt;="&amp;J3)</f>
        <v>265</v>
      </c>
      <c r="L2" s="37">
        <f>MIN(Vertices[Closeness Centrality])</f>
        <v>0</v>
      </c>
      <c r="M2" s="38">
        <f>COUNTIF(Vertices[Closeness Centrality],"&gt;= "&amp;L2)-COUNTIF(Vertices[Closeness Centrality],"&gt;="&amp;L3)</f>
        <v>142</v>
      </c>
      <c r="N2" s="37">
        <f>MIN(Vertices[Eigenvector Centrality])</f>
        <v>0</v>
      </c>
      <c r="O2" s="38">
        <f>COUNTIF(Vertices[Eigenvector Centrality],"&gt;= "&amp;N2)-COUNTIF(Vertices[Eigenvector Centrality],"&gt;="&amp;N3)</f>
        <v>193</v>
      </c>
      <c r="P2" s="37">
        <f>MIN(Vertices[PageRank])</f>
        <v>0.407323</v>
      </c>
      <c r="Q2" s="38">
        <f>COUNTIF(Vertices[PageRank],"&gt;= "&amp;P2)-COUNTIF(Vertices[PageRank],"&gt;="&amp;P3)</f>
        <v>114</v>
      </c>
      <c r="R2" s="37">
        <f>MIN(Vertices[Clustering Coefficient])</f>
        <v>0</v>
      </c>
      <c r="S2" s="43">
        <f>COUNTIF(Vertices[Clustering Coefficient],"&gt;= "&amp;R2)-COUNTIF(Vertices[Clustering Coefficient],"&gt;="&amp;R3)</f>
        <v>215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104</v>
      </c>
      <c r="H3" s="39">
        <f aca="true" t="shared" si="3" ref="H3:H26">H2+($H$57-$H$2)/BinDivisor</f>
        <v>0.45454545454545453</v>
      </c>
      <c r="I3" s="40">
        <f>COUNTIF(Vertices[Out-Degree],"&gt;= "&amp;H3)-COUNTIF(Vertices[Out-Degree],"&gt;="&amp;H4)</f>
        <v>0</v>
      </c>
      <c r="J3" s="39">
        <f aca="true" t="shared" si="4" ref="J3:J26">J2+($J$57-$J$2)/BinDivisor</f>
        <v>187.8060606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0.0016250545454545454</v>
      </c>
      <c r="O3" s="40">
        <f>COUNTIF(Vertices[Eigenvector Centrality],"&gt;= "&amp;N3)-COUNTIF(Vertices[Eigenvector Centrality],"&gt;="&amp;N4)</f>
        <v>11</v>
      </c>
      <c r="P3" s="39">
        <f aca="true" t="shared" si="7" ref="P3:P26">P2+($P$57-$P$2)/BinDivisor</f>
        <v>0.6662949636363636</v>
      </c>
      <c r="Q3" s="40">
        <f>COUNTIF(Vertices[PageRank],"&gt;= "&amp;P3)-COUNTIF(Vertices[PageRank],"&gt;="&amp;P4)</f>
        <v>49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283</v>
      </c>
      <c r="D4" s="32">
        <f t="shared" si="1"/>
        <v>0</v>
      </c>
      <c r="E4" s="3">
        <f>COUNTIF(Vertices[Degree],"&gt;= "&amp;D4)-COUNTIF(Vertices[Degree],"&gt;="&amp;D5)</f>
        <v>0</v>
      </c>
      <c r="F4" s="37">
        <f t="shared" si="2"/>
        <v>1.1636363636363636</v>
      </c>
      <c r="G4" s="38">
        <f>COUNTIF(Vertices[In-Degree],"&gt;= "&amp;F4)-COUNTIF(Vertices[In-Degree],"&gt;="&amp;F5)</f>
        <v>0</v>
      </c>
      <c r="H4" s="37">
        <f t="shared" si="3"/>
        <v>0.9090909090909091</v>
      </c>
      <c r="I4" s="38">
        <f>COUNTIF(Vertices[Out-Degree],"&gt;= "&amp;H4)-COUNTIF(Vertices[Out-Degree],"&gt;="&amp;H5)</f>
        <v>139</v>
      </c>
      <c r="J4" s="37">
        <f t="shared" si="4"/>
        <v>375.6121212</v>
      </c>
      <c r="K4" s="38">
        <f>COUNTIF(Vertices[Betweenness Centrality],"&gt;= "&amp;J4)-COUNTIF(Vertices[Betweenness Centrality],"&gt;="&amp;J5)</f>
        <v>2</v>
      </c>
      <c r="L4" s="37">
        <f t="shared" si="5"/>
        <v>0.03636363636363636</v>
      </c>
      <c r="M4" s="38">
        <f>COUNTIF(Vertices[Closeness Centrality],"&gt;= "&amp;L4)-COUNTIF(Vertices[Closeness Centrality],"&gt;="&amp;L5)</f>
        <v>10</v>
      </c>
      <c r="N4" s="37">
        <f t="shared" si="6"/>
        <v>0.0032501090909090907</v>
      </c>
      <c r="O4" s="38">
        <f>COUNTIF(Vertices[Eigenvector Centrality],"&gt;= "&amp;N4)-COUNTIF(Vertices[Eigenvector Centrality],"&gt;="&amp;N5)</f>
        <v>4</v>
      </c>
      <c r="P4" s="37">
        <f t="shared" si="7"/>
        <v>0.9252669272727273</v>
      </c>
      <c r="Q4" s="38">
        <f>COUNTIF(Vertices[PageRank],"&gt;= "&amp;P4)-COUNTIF(Vertices[PageRank],"&gt;="&amp;P5)</f>
        <v>65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1.7454545454545454</v>
      </c>
      <c r="G5" s="40">
        <f>COUNTIF(Vertices[In-Degree],"&gt;= "&amp;F5)-COUNTIF(Vertices[In-Degree],"&gt;="&amp;F6)</f>
        <v>24</v>
      </c>
      <c r="H5" s="39">
        <f t="shared" si="3"/>
        <v>1.3636363636363635</v>
      </c>
      <c r="I5" s="40">
        <f>COUNTIF(Vertices[Out-Degree],"&gt;= "&amp;H5)-COUNTIF(Vertices[Out-Degree],"&gt;="&amp;H6)</f>
        <v>0</v>
      </c>
      <c r="J5" s="39">
        <f t="shared" si="4"/>
        <v>563.4181818</v>
      </c>
      <c r="K5" s="40">
        <f>COUNTIF(Vertices[Betweenness Centrality],"&gt;= "&amp;J5)-COUNTIF(Vertices[Betweenness Centrality],"&gt;="&amp;J6)</f>
        <v>2</v>
      </c>
      <c r="L5" s="39">
        <f t="shared" si="5"/>
        <v>0.05454545454545454</v>
      </c>
      <c r="M5" s="40">
        <f>COUNTIF(Vertices[Closeness Centrality],"&gt;= "&amp;L5)-COUNTIF(Vertices[Closeness Centrality],"&gt;="&amp;L6)</f>
        <v>6</v>
      </c>
      <c r="N5" s="39">
        <f t="shared" si="6"/>
        <v>0.004875163636363636</v>
      </c>
      <c r="O5" s="40">
        <f>COUNTIF(Vertices[Eigenvector Centrality],"&gt;= "&amp;N5)-COUNTIF(Vertices[Eigenvector Centrality],"&gt;="&amp;N6)</f>
        <v>28</v>
      </c>
      <c r="P5" s="39">
        <f t="shared" si="7"/>
        <v>1.184238890909091</v>
      </c>
      <c r="Q5" s="40">
        <f>COUNTIF(Vertices[PageRank],"&gt;= "&amp;P5)-COUNTIF(Vertices[PageRank],"&gt;="&amp;P6)</f>
        <v>16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321</v>
      </c>
      <c r="D6" s="32">
        <f t="shared" si="1"/>
        <v>0</v>
      </c>
      <c r="E6" s="3">
        <f>COUNTIF(Vertices[Degree],"&gt;= "&amp;D6)-COUNTIF(Vertices[Degree],"&gt;="&amp;D7)</f>
        <v>0</v>
      </c>
      <c r="F6" s="37">
        <f t="shared" si="2"/>
        <v>2.327272727272727</v>
      </c>
      <c r="G6" s="38">
        <f>COUNTIF(Vertices[In-Degree],"&gt;= "&amp;F6)-COUNTIF(Vertices[In-Degree],"&gt;="&amp;F7)</f>
        <v>0</v>
      </c>
      <c r="H6" s="37">
        <f t="shared" si="3"/>
        <v>1.8181818181818181</v>
      </c>
      <c r="I6" s="38">
        <f>COUNTIF(Vertices[Out-Degree],"&gt;= "&amp;H6)-COUNTIF(Vertices[Out-Degree],"&gt;="&amp;H7)</f>
        <v>34</v>
      </c>
      <c r="J6" s="37">
        <f t="shared" si="4"/>
        <v>751.2242424</v>
      </c>
      <c r="K6" s="38">
        <f>COUNTIF(Vertices[Betweenness Centrality],"&gt;= "&amp;J6)-COUNTIF(Vertices[Betweenness Centrality],"&gt;="&amp;J7)</f>
        <v>3</v>
      </c>
      <c r="L6" s="37">
        <f t="shared" si="5"/>
        <v>0.07272727272727272</v>
      </c>
      <c r="M6" s="38">
        <f>COUNTIF(Vertices[Closeness Centrality],"&gt;= "&amp;L6)-COUNTIF(Vertices[Closeness Centrality],"&gt;="&amp;L7)</f>
        <v>5</v>
      </c>
      <c r="N6" s="37">
        <f t="shared" si="6"/>
        <v>0.0065002181818181815</v>
      </c>
      <c r="O6" s="38">
        <f>COUNTIF(Vertices[Eigenvector Centrality],"&gt;= "&amp;N6)-COUNTIF(Vertices[Eigenvector Centrality],"&gt;="&amp;N7)</f>
        <v>0</v>
      </c>
      <c r="P6" s="37">
        <f t="shared" si="7"/>
        <v>1.4432108545454547</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104</v>
      </c>
      <c r="D7" s="32">
        <f t="shared" si="1"/>
        <v>0</v>
      </c>
      <c r="E7" s="3">
        <f>COUNTIF(Vertices[Degree],"&gt;= "&amp;D7)-COUNTIF(Vertices[Degree],"&gt;="&amp;D8)</f>
        <v>0</v>
      </c>
      <c r="F7" s="39">
        <f t="shared" si="2"/>
        <v>2.909090909090909</v>
      </c>
      <c r="G7" s="40">
        <f>COUNTIF(Vertices[In-Degree],"&gt;= "&amp;F7)-COUNTIF(Vertices[In-Degree],"&gt;="&amp;F8)</f>
        <v>15</v>
      </c>
      <c r="H7" s="39">
        <f t="shared" si="3"/>
        <v>2.2727272727272725</v>
      </c>
      <c r="I7" s="40">
        <f>COUNTIF(Vertices[Out-Degree],"&gt;= "&amp;H7)-COUNTIF(Vertices[Out-Degree],"&gt;="&amp;H8)</f>
        <v>0</v>
      </c>
      <c r="J7" s="39">
        <f t="shared" si="4"/>
        <v>939.030303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0.008125272727272728</v>
      </c>
      <c r="O7" s="40">
        <f>COUNTIF(Vertices[Eigenvector Centrality],"&gt;= "&amp;N7)-COUNTIF(Vertices[Eigenvector Centrality],"&gt;="&amp;N8)</f>
        <v>1</v>
      </c>
      <c r="P7" s="39">
        <f t="shared" si="7"/>
        <v>1.7021828181818184</v>
      </c>
      <c r="Q7" s="40">
        <f>COUNTIF(Vertices[PageRank],"&gt;= "&amp;P7)-COUNTIF(Vertices[PageRank],"&gt;="&amp;P8)</f>
        <v>7</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425</v>
      </c>
      <c r="D8" s="32">
        <f t="shared" si="1"/>
        <v>0</v>
      </c>
      <c r="E8" s="3">
        <f>COUNTIF(Vertices[Degree],"&gt;= "&amp;D8)-COUNTIF(Vertices[Degree],"&gt;="&amp;D9)</f>
        <v>0</v>
      </c>
      <c r="F8" s="37">
        <f t="shared" si="2"/>
        <v>3.490909090909091</v>
      </c>
      <c r="G8" s="38">
        <f>COUNTIF(Vertices[In-Degree],"&gt;= "&amp;F8)-COUNTIF(Vertices[In-Degree],"&gt;="&amp;F9)</f>
        <v>4</v>
      </c>
      <c r="H8" s="37">
        <f t="shared" si="3"/>
        <v>2.727272727272727</v>
      </c>
      <c r="I8" s="38">
        <f>COUNTIF(Vertices[Out-Degree],"&gt;= "&amp;H8)-COUNTIF(Vertices[Out-Degree],"&gt;="&amp;H9)</f>
        <v>24</v>
      </c>
      <c r="J8" s="37">
        <f t="shared" si="4"/>
        <v>1126.8363636</v>
      </c>
      <c r="K8" s="38">
        <f>COUNTIF(Vertices[Betweenness Centrality],"&gt;= "&amp;J8)-COUNTIF(Vertices[Betweenness Centrality],"&gt;="&amp;J9)</f>
        <v>1</v>
      </c>
      <c r="L8" s="37">
        <f t="shared" si="5"/>
        <v>0.1090909090909091</v>
      </c>
      <c r="M8" s="38">
        <f>COUNTIF(Vertices[Closeness Centrality],"&gt;= "&amp;L8)-COUNTIF(Vertices[Closeness Centrality],"&gt;="&amp;L9)</f>
        <v>3</v>
      </c>
      <c r="N8" s="37">
        <f t="shared" si="6"/>
        <v>0.009750327272727273</v>
      </c>
      <c r="O8" s="38">
        <f>COUNTIF(Vertices[Eigenvector Centrality],"&gt;= "&amp;N8)-COUNTIF(Vertices[Eigenvector Centrality],"&gt;="&amp;N9)</f>
        <v>2</v>
      </c>
      <c r="P8" s="37">
        <f t="shared" si="7"/>
        <v>1.961154781818182</v>
      </c>
      <c r="Q8" s="38">
        <f>COUNTIF(Vertices[PageRank],"&gt;= "&amp;P8)-COUNTIF(Vertices[PageRank],"&gt;="&amp;P9)</f>
        <v>6</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4.072727272727273</v>
      </c>
      <c r="G9" s="40">
        <f>COUNTIF(Vertices[In-Degree],"&gt;= "&amp;F9)-COUNTIF(Vertices[In-Degree],"&gt;="&amp;F10)</f>
        <v>0</v>
      </c>
      <c r="H9" s="39">
        <f t="shared" si="3"/>
        <v>3.1818181818181817</v>
      </c>
      <c r="I9" s="40">
        <f>COUNTIF(Vertices[Out-Degree],"&gt;= "&amp;H9)-COUNTIF(Vertices[Out-Degree],"&gt;="&amp;H10)</f>
        <v>0</v>
      </c>
      <c r="J9" s="39">
        <f t="shared" si="4"/>
        <v>1314.6424241999998</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0.011375381818181818</v>
      </c>
      <c r="O9" s="40">
        <f>COUNTIF(Vertices[Eigenvector Centrality],"&gt;= "&amp;N9)-COUNTIF(Vertices[Eigenvector Centrality],"&gt;="&amp;N10)</f>
        <v>28</v>
      </c>
      <c r="P9" s="39">
        <f t="shared" si="7"/>
        <v>2.2201267454545457</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5497</v>
      </c>
      <c r="B10" s="34">
        <v>3</v>
      </c>
      <c r="D10" s="32">
        <f t="shared" si="1"/>
        <v>0</v>
      </c>
      <c r="E10" s="3">
        <f>COUNTIF(Vertices[Degree],"&gt;= "&amp;D10)-COUNTIF(Vertices[Degree],"&gt;="&amp;D11)</f>
        <v>0</v>
      </c>
      <c r="F10" s="37">
        <f t="shared" si="2"/>
        <v>4.654545454545455</v>
      </c>
      <c r="G10" s="38">
        <f>COUNTIF(Vertices[In-Degree],"&gt;= "&amp;F10)-COUNTIF(Vertices[In-Degree],"&gt;="&amp;F11)</f>
        <v>3</v>
      </c>
      <c r="H10" s="37">
        <f t="shared" si="3"/>
        <v>3.6363636363636362</v>
      </c>
      <c r="I10" s="38">
        <f>COUNTIF(Vertices[Out-Degree],"&gt;= "&amp;H10)-COUNTIF(Vertices[Out-Degree],"&gt;="&amp;H11)</f>
        <v>6</v>
      </c>
      <c r="J10" s="37">
        <f t="shared" si="4"/>
        <v>1502.4484847999997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0.013000436363636363</v>
      </c>
      <c r="O10" s="38">
        <f>COUNTIF(Vertices[Eigenvector Centrality],"&gt;= "&amp;N10)-COUNTIF(Vertices[Eigenvector Centrality],"&gt;="&amp;N11)</f>
        <v>3</v>
      </c>
      <c r="P10" s="37">
        <f t="shared" si="7"/>
        <v>2.479098709090909</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5.236363636363637</v>
      </c>
      <c r="G11" s="40">
        <f>COUNTIF(Vertices[In-Degree],"&gt;= "&amp;F11)-COUNTIF(Vertices[In-Degree],"&gt;="&amp;F12)</f>
        <v>0</v>
      </c>
      <c r="H11" s="39">
        <f t="shared" si="3"/>
        <v>4.090909090909091</v>
      </c>
      <c r="I11" s="40">
        <f>COUNTIF(Vertices[Out-Degree],"&gt;= "&amp;H11)-COUNTIF(Vertices[Out-Degree],"&gt;="&amp;H12)</f>
        <v>0</v>
      </c>
      <c r="J11" s="39">
        <f t="shared" si="4"/>
        <v>1690.2545453999996</v>
      </c>
      <c r="K11" s="40">
        <f>COUNTIF(Vertices[Betweenness Centrality],"&gt;= "&amp;J11)-COUNTIF(Vertices[Betweenness Centrality],"&gt;="&amp;J12)</f>
        <v>1</v>
      </c>
      <c r="L11" s="39">
        <f t="shared" si="5"/>
        <v>0.16363636363636366</v>
      </c>
      <c r="M11" s="40">
        <f>COUNTIF(Vertices[Closeness Centrality],"&gt;= "&amp;L11)-COUNTIF(Vertices[Closeness Centrality],"&gt;="&amp;L12)</f>
        <v>9</v>
      </c>
      <c r="N11" s="39">
        <f t="shared" si="6"/>
        <v>0.014625490909090908</v>
      </c>
      <c r="O11" s="40">
        <f>COUNTIF(Vertices[Eigenvector Centrality],"&gt;= "&amp;N11)-COUNTIF(Vertices[Eigenvector Centrality],"&gt;="&amp;N12)</f>
        <v>5</v>
      </c>
      <c r="P11" s="39">
        <f t="shared" si="7"/>
        <v>2.7380706727272726</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495</v>
      </c>
      <c r="B12" s="34">
        <v>315</v>
      </c>
      <c r="D12" s="32">
        <f t="shared" si="1"/>
        <v>0</v>
      </c>
      <c r="E12" s="3">
        <f>COUNTIF(Vertices[Degree],"&gt;= "&amp;D12)-COUNTIF(Vertices[Degree],"&gt;="&amp;D13)</f>
        <v>0</v>
      </c>
      <c r="F12" s="37">
        <f t="shared" si="2"/>
        <v>5.818181818181819</v>
      </c>
      <c r="G12" s="38">
        <f>COUNTIF(Vertices[In-Degree],"&gt;= "&amp;F12)-COUNTIF(Vertices[In-Degree],"&gt;="&amp;F13)</f>
        <v>1</v>
      </c>
      <c r="H12" s="37">
        <f t="shared" si="3"/>
        <v>4.545454545454545</v>
      </c>
      <c r="I12" s="38">
        <f>COUNTIF(Vertices[Out-Degree],"&gt;= "&amp;H12)-COUNTIF(Vertices[Out-Degree],"&gt;="&amp;H13)</f>
        <v>0</v>
      </c>
      <c r="J12" s="37">
        <f t="shared" si="4"/>
        <v>1878.0606059999996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0.016250545454545455</v>
      </c>
      <c r="O12" s="38">
        <f>COUNTIF(Vertices[Eigenvector Centrality],"&gt;= "&amp;N12)-COUNTIF(Vertices[Eigenvector Centrality],"&gt;="&amp;N13)</f>
        <v>0</v>
      </c>
      <c r="P12" s="37">
        <f t="shared" si="7"/>
        <v>2.997042636363636</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101</v>
      </c>
      <c r="D13" s="32">
        <f t="shared" si="1"/>
        <v>0</v>
      </c>
      <c r="E13" s="3">
        <f>COUNTIF(Vertices[Degree],"&gt;= "&amp;D13)-COUNTIF(Vertices[Degree],"&gt;="&amp;D14)</f>
        <v>0</v>
      </c>
      <c r="F13" s="39">
        <f t="shared" si="2"/>
        <v>6.400000000000001</v>
      </c>
      <c r="G13" s="40">
        <f>COUNTIF(Vertices[In-Degree],"&gt;= "&amp;F13)-COUNTIF(Vertices[In-Degree],"&gt;="&amp;F14)</f>
        <v>0</v>
      </c>
      <c r="H13" s="39">
        <f t="shared" si="3"/>
        <v>4.999999999999999</v>
      </c>
      <c r="I13" s="40">
        <f>COUNTIF(Vertices[Out-Degree],"&gt;= "&amp;H13)-COUNTIF(Vertices[Out-Degree],"&gt;="&amp;H14)</f>
        <v>5</v>
      </c>
      <c r="J13" s="39">
        <f t="shared" si="4"/>
        <v>2065.8666665999995</v>
      </c>
      <c r="K13" s="40">
        <f>COUNTIF(Vertices[Betweenness Centrality],"&gt;= "&amp;J13)-COUNTIF(Vertices[Betweenness Centrality],"&gt;="&amp;J14)</f>
        <v>0</v>
      </c>
      <c r="L13" s="39">
        <f t="shared" si="5"/>
        <v>0.20000000000000004</v>
      </c>
      <c r="M13" s="40">
        <f>COUNTIF(Vertices[Closeness Centrality],"&gt;= "&amp;L13)-COUNTIF(Vertices[Closeness Centrality],"&gt;="&amp;L14)</f>
        <v>17</v>
      </c>
      <c r="N13" s="39">
        <f t="shared" si="6"/>
        <v>0.017875600000000002</v>
      </c>
      <c r="O13" s="40">
        <f>COUNTIF(Vertices[Eigenvector Centrality],"&gt;= "&amp;N13)-COUNTIF(Vertices[Eigenvector Centrality],"&gt;="&amp;N14)</f>
        <v>1</v>
      </c>
      <c r="P13" s="39">
        <f t="shared" si="7"/>
        <v>3.2560145999999994</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496</v>
      </c>
      <c r="B14" s="34">
        <v>9</v>
      </c>
      <c r="D14" s="32">
        <f t="shared" si="1"/>
        <v>0</v>
      </c>
      <c r="E14" s="3">
        <f>COUNTIF(Vertices[Degree],"&gt;= "&amp;D14)-COUNTIF(Vertices[Degree],"&gt;="&amp;D15)</f>
        <v>0</v>
      </c>
      <c r="F14" s="37">
        <f t="shared" si="2"/>
        <v>6.981818181818183</v>
      </c>
      <c r="G14" s="38">
        <f>COUNTIF(Vertices[In-Degree],"&gt;= "&amp;F14)-COUNTIF(Vertices[In-Degree],"&gt;="&amp;F15)</f>
        <v>1</v>
      </c>
      <c r="H14" s="37">
        <f t="shared" si="3"/>
        <v>5.454545454545453</v>
      </c>
      <c r="I14" s="38">
        <f>COUNTIF(Vertices[Out-Degree],"&gt;= "&amp;H14)-COUNTIF(Vertices[Out-Degree],"&gt;="&amp;H15)</f>
        <v>0</v>
      </c>
      <c r="J14" s="37">
        <f t="shared" si="4"/>
        <v>2253.6727271999994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0.01950065454545455</v>
      </c>
      <c r="O14" s="38">
        <f>COUNTIF(Vertices[Eigenvector Centrality],"&gt;= "&amp;N14)-COUNTIF(Vertices[Eigenvector Centrality],"&gt;="&amp;N15)</f>
        <v>1</v>
      </c>
      <c r="P14" s="37">
        <f t="shared" si="7"/>
        <v>3.514986563636363</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7.563636363636365</v>
      </c>
      <c r="G15" s="40">
        <f>COUNTIF(Vertices[In-Degree],"&gt;= "&amp;F15)-COUNTIF(Vertices[In-Degree],"&gt;="&amp;F16)</f>
        <v>0</v>
      </c>
      <c r="H15" s="39">
        <f t="shared" si="3"/>
        <v>5.909090909090907</v>
      </c>
      <c r="I15" s="40">
        <f>COUNTIF(Vertices[Out-Degree],"&gt;= "&amp;H15)-COUNTIF(Vertices[Out-Degree],"&gt;="&amp;H16)</f>
        <v>0</v>
      </c>
      <c r="J15" s="39">
        <f t="shared" si="4"/>
        <v>2441.4787877999993</v>
      </c>
      <c r="K15" s="40">
        <f>COUNTIF(Vertices[Betweenness Centrality],"&gt;= "&amp;J15)-COUNTIF(Vertices[Betweenness Centrality],"&gt;="&amp;J16)</f>
        <v>1</v>
      </c>
      <c r="L15" s="39">
        <f t="shared" si="5"/>
        <v>0.23636363636363641</v>
      </c>
      <c r="M15" s="40">
        <f>COUNTIF(Vertices[Closeness Centrality],"&gt;= "&amp;L15)-COUNTIF(Vertices[Closeness Centrality],"&gt;="&amp;L16)</f>
        <v>9</v>
      </c>
      <c r="N15" s="39">
        <f t="shared" si="6"/>
        <v>0.021125709090909096</v>
      </c>
      <c r="O15" s="40">
        <f>COUNTIF(Vertices[Eigenvector Centrality],"&gt;= "&amp;N15)-COUNTIF(Vertices[Eigenvector Centrality],"&gt;="&amp;N16)</f>
        <v>0</v>
      </c>
      <c r="P15" s="39">
        <f t="shared" si="7"/>
        <v>3.7739585272727263</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101</v>
      </c>
      <c r="D16" s="32">
        <f t="shared" si="1"/>
        <v>0</v>
      </c>
      <c r="E16" s="3">
        <f>COUNTIF(Vertices[Degree],"&gt;= "&amp;D16)-COUNTIF(Vertices[Degree],"&gt;="&amp;D17)</f>
        <v>0</v>
      </c>
      <c r="F16" s="37">
        <f t="shared" si="2"/>
        <v>8.145454545454546</v>
      </c>
      <c r="G16" s="38">
        <f>COUNTIF(Vertices[In-Degree],"&gt;= "&amp;F16)-COUNTIF(Vertices[In-Degree],"&gt;="&amp;F17)</f>
        <v>0</v>
      </c>
      <c r="H16" s="37">
        <f t="shared" si="3"/>
        <v>6.3636363636363615</v>
      </c>
      <c r="I16" s="38">
        <f>COUNTIF(Vertices[Out-Degree],"&gt;= "&amp;H16)-COUNTIF(Vertices[Out-Degree],"&gt;="&amp;H17)</f>
        <v>0</v>
      </c>
      <c r="J16" s="37">
        <f t="shared" si="4"/>
        <v>2629.284848399999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0.022750763636363643</v>
      </c>
      <c r="O16" s="38">
        <f>COUNTIF(Vertices[Eigenvector Centrality],"&gt;= "&amp;N16)-COUNTIF(Vertices[Eigenvector Centrality],"&gt;="&amp;N17)</f>
        <v>0</v>
      </c>
      <c r="P16" s="37">
        <f t="shared" si="7"/>
        <v>4.03293049090909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8.727272727272728</v>
      </c>
      <c r="G17" s="40">
        <f>COUNTIF(Vertices[In-Degree],"&gt;= "&amp;F17)-COUNTIF(Vertices[In-Degree],"&gt;="&amp;F18)</f>
        <v>3</v>
      </c>
      <c r="H17" s="39">
        <f t="shared" si="3"/>
        <v>6.818181818181816</v>
      </c>
      <c r="I17" s="40">
        <f>COUNTIF(Vertices[Out-Degree],"&gt;= "&amp;H17)-COUNTIF(Vertices[Out-Degree],"&gt;="&amp;H18)</f>
        <v>0</v>
      </c>
      <c r="J17" s="39">
        <f t="shared" si="4"/>
        <v>2817.090908999999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0.02437581818181819</v>
      </c>
      <c r="O17" s="40">
        <f>COUNTIF(Vertices[Eigenvector Centrality],"&gt;= "&amp;N17)-COUNTIF(Vertices[Eigenvector Centrality],"&gt;="&amp;N18)</f>
        <v>1</v>
      </c>
      <c r="P17" s="39">
        <f t="shared" si="7"/>
        <v>4.291902454545453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0.09124087591240876</v>
      </c>
      <c r="D18" s="32">
        <f t="shared" si="1"/>
        <v>0</v>
      </c>
      <c r="E18" s="3">
        <f>COUNTIF(Vertices[Degree],"&gt;= "&amp;D18)-COUNTIF(Vertices[Degree],"&gt;="&amp;D19)</f>
        <v>0</v>
      </c>
      <c r="F18" s="37">
        <f t="shared" si="2"/>
        <v>9.30909090909091</v>
      </c>
      <c r="G18" s="38">
        <f>COUNTIF(Vertices[In-Degree],"&gt;= "&amp;F18)-COUNTIF(Vertices[In-Degree],"&gt;="&amp;F19)</f>
        <v>0</v>
      </c>
      <c r="H18" s="37">
        <f t="shared" si="3"/>
        <v>7.27272727272727</v>
      </c>
      <c r="I18" s="38">
        <f>COUNTIF(Vertices[Out-Degree],"&gt;= "&amp;H18)-COUNTIF(Vertices[Out-Degree],"&gt;="&amp;H19)</f>
        <v>0</v>
      </c>
      <c r="J18" s="37">
        <f t="shared" si="4"/>
        <v>3004.896969599999</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0.026000872727272736</v>
      </c>
      <c r="O18" s="38">
        <f>COUNTIF(Vertices[Eigenvector Centrality],"&gt;= "&amp;N18)-COUNTIF(Vertices[Eigenvector Centrality],"&gt;="&amp;N19)</f>
        <v>1</v>
      </c>
      <c r="P18" s="37">
        <f t="shared" si="7"/>
        <v>4.550874418181817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0.16722408026755853</v>
      </c>
      <c r="D19" s="32">
        <f t="shared" si="1"/>
        <v>0</v>
      </c>
      <c r="E19" s="3">
        <f>COUNTIF(Vertices[Degree],"&gt;= "&amp;D19)-COUNTIF(Vertices[Degree],"&gt;="&amp;D20)</f>
        <v>0</v>
      </c>
      <c r="F19" s="39">
        <f t="shared" si="2"/>
        <v>9.890909090909092</v>
      </c>
      <c r="G19" s="40">
        <f>COUNTIF(Vertices[In-Degree],"&gt;= "&amp;F19)-COUNTIF(Vertices[In-Degree],"&gt;="&amp;F20)</f>
        <v>1</v>
      </c>
      <c r="H19" s="39">
        <f t="shared" si="3"/>
        <v>7.727272727272724</v>
      </c>
      <c r="I19" s="40">
        <f>COUNTIF(Vertices[Out-Degree],"&gt;= "&amp;H19)-COUNTIF(Vertices[Out-Degree],"&gt;="&amp;H20)</f>
        <v>0</v>
      </c>
      <c r="J19" s="39">
        <f t="shared" si="4"/>
        <v>3192.703030199999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0.027625927272727283</v>
      </c>
      <c r="O19" s="40">
        <f>COUNTIF(Vertices[Eigenvector Centrality],"&gt;= "&amp;N19)-COUNTIF(Vertices[Eigenvector Centrality],"&gt;="&amp;N20)</f>
        <v>0</v>
      </c>
      <c r="P19" s="39">
        <f t="shared" si="7"/>
        <v>4.80984638181818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10.472727272727274</v>
      </c>
      <c r="G20" s="38">
        <f>COUNTIF(Vertices[In-Degree],"&gt;= "&amp;F20)-COUNTIF(Vertices[In-Degree],"&gt;="&amp;F21)</f>
        <v>2</v>
      </c>
      <c r="H20" s="37">
        <f t="shared" si="3"/>
        <v>8.181818181818178</v>
      </c>
      <c r="I20" s="38">
        <f>COUNTIF(Vertices[Out-Degree],"&gt;= "&amp;H20)-COUNTIF(Vertices[Out-Degree],"&gt;="&amp;H21)</f>
        <v>0</v>
      </c>
      <c r="J20" s="37">
        <f t="shared" si="4"/>
        <v>3380.509090799999</v>
      </c>
      <c r="K20" s="38">
        <f>COUNTIF(Vertices[Betweenness Centrality],"&gt;= "&amp;J20)-COUNTIF(Vertices[Betweenness Centrality],"&gt;="&amp;J21)</f>
        <v>0</v>
      </c>
      <c r="L20" s="37">
        <f t="shared" si="5"/>
        <v>0.3272727272727273</v>
      </c>
      <c r="M20" s="38">
        <f>COUNTIF(Vertices[Closeness Centrality],"&gt;= "&amp;L20)-COUNTIF(Vertices[Closeness Centrality],"&gt;="&amp;L21)</f>
        <v>21</v>
      </c>
      <c r="N20" s="37">
        <f t="shared" si="6"/>
        <v>0.02925098181818183</v>
      </c>
      <c r="O20" s="38">
        <f>COUNTIF(Vertices[Eigenvector Centrality],"&gt;= "&amp;N20)-COUNTIF(Vertices[Eigenvector Centrality],"&gt;="&amp;N21)</f>
        <v>0</v>
      </c>
      <c r="P20" s="37">
        <f t="shared" si="7"/>
        <v>5.0688183454545435</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66</v>
      </c>
      <c r="D21" s="32">
        <f t="shared" si="1"/>
        <v>0</v>
      </c>
      <c r="E21" s="3">
        <f>COUNTIF(Vertices[Degree],"&gt;= "&amp;D21)-COUNTIF(Vertices[Degree],"&gt;="&amp;D22)</f>
        <v>0</v>
      </c>
      <c r="F21" s="39">
        <f t="shared" si="2"/>
        <v>11.054545454545456</v>
      </c>
      <c r="G21" s="40">
        <f>COUNTIF(Vertices[In-Degree],"&gt;= "&amp;F21)-COUNTIF(Vertices[In-Degree],"&gt;="&amp;F22)</f>
        <v>0</v>
      </c>
      <c r="H21" s="39">
        <f t="shared" si="3"/>
        <v>8.636363636363633</v>
      </c>
      <c r="I21" s="40">
        <f>COUNTIF(Vertices[Out-Degree],"&gt;= "&amp;H21)-COUNTIF(Vertices[Out-Degree],"&gt;="&amp;H22)</f>
        <v>0</v>
      </c>
      <c r="J21" s="39">
        <f t="shared" si="4"/>
        <v>3568.3151513999987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0.030876036363636377</v>
      </c>
      <c r="O21" s="40">
        <f>COUNTIF(Vertices[Eigenvector Centrality],"&gt;= "&amp;N21)-COUNTIF(Vertices[Eigenvector Centrality],"&gt;="&amp;N22)</f>
        <v>1</v>
      </c>
      <c r="P21" s="39">
        <f t="shared" si="7"/>
        <v>5.327790309090907</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11.636363636363638</v>
      </c>
      <c r="G22" s="38">
        <f>COUNTIF(Vertices[In-Degree],"&gt;= "&amp;F22)-COUNTIF(Vertices[In-Degree],"&gt;="&amp;F23)</f>
        <v>0</v>
      </c>
      <c r="H22" s="37">
        <f t="shared" si="3"/>
        <v>9.090909090909088</v>
      </c>
      <c r="I22" s="38">
        <f>COUNTIF(Vertices[Out-Degree],"&gt;= "&amp;H22)-COUNTIF(Vertices[Out-Degree],"&gt;="&amp;H23)</f>
        <v>0</v>
      </c>
      <c r="J22" s="37">
        <f t="shared" si="4"/>
        <v>3756.1212119999986</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0.032501090909090924</v>
      </c>
      <c r="O22" s="38">
        <f>COUNTIF(Vertices[Eigenvector Centrality],"&gt;= "&amp;N22)-COUNTIF(Vertices[Eigenvector Centrality],"&gt;="&amp;N23)</f>
        <v>0</v>
      </c>
      <c r="P22" s="37">
        <f t="shared" si="7"/>
        <v>5.58676227272727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12.21818181818182</v>
      </c>
      <c r="G23" s="40">
        <f>COUNTIF(Vertices[In-Degree],"&gt;= "&amp;F23)-COUNTIF(Vertices[In-Degree],"&gt;="&amp;F24)</f>
        <v>0</v>
      </c>
      <c r="H23" s="39">
        <f t="shared" si="3"/>
        <v>9.545454545454543</v>
      </c>
      <c r="I23" s="40">
        <f>COUNTIF(Vertices[Out-Degree],"&gt;= "&amp;H23)-COUNTIF(Vertices[Out-Degree],"&gt;="&amp;H24)</f>
        <v>0</v>
      </c>
      <c r="J23" s="39">
        <f t="shared" si="4"/>
        <v>3943.9272725999986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0.03412614545454547</v>
      </c>
      <c r="O23" s="40">
        <f>COUNTIF(Vertices[Eigenvector Centrality],"&gt;= "&amp;N23)-COUNTIF(Vertices[Eigenvector Centrality],"&gt;="&amp;N24)</f>
        <v>0</v>
      </c>
      <c r="P23" s="39">
        <f t="shared" si="7"/>
        <v>5.845734236363634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205</v>
      </c>
      <c r="D24" s="32">
        <f t="shared" si="1"/>
        <v>0</v>
      </c>
      <c r="E24" s="3">
        <f>COUNTIF(Vertices[Degree],"&gt;= "&amp;D24)-COUNTIF(Vertices[Degree],"&gt;="&amp;D25)</f>
        <v>0</v>
      </c>
      <c r="F24" s="37">
        <f t="shared" si="2"/>
        <v>12.800000000000002</v>
      </c>
      <c r="G24" s="38">
        <f>COUNTIF(Vertices[In-Degree],"&gt;= "&amp;F24)-COUNTIF(Vertices[In-Degree],"&gt;="&amp;F25)</f>
        <v>0</v>
      </c>
      <c r="H24" s="37">
        <f t="shared" si="3"/>
        <v>9.999999999999998</v>
      </c>
      <c r="I24" s="38">
        <f>COUNTIF(Vertices[Out-Degree],"&gt;= "&amp;H24)-COUNTIF(Vertices[Out-Degree],"&gt;="&amp;H25)</f>
        <v>0</v>
      </c>
      <c r="J24" s="37">
        <f t="shared" si="4"/>
        <v>4131.733333199999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0.03575120000000001</v>
      </c>
      <c r="O24" s="38">
        <f>COUNTIF(Vertices[Eigenvector Centrality],"&gt;= "&amp;N24)-COUNTIF(Vertices[Eigenvector Centrality],"&gt;="&amp;N25)</f>
        <v>0</v>
      </c>
      <c r="P24" s="37">
        <f t="shared" si="7"/>
        <v>6.104706199999997</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13.381818181818184</v>
      </c>
      <c r="G25" s="40">
        <f>COUNTIF(Vertices[In-Degree],"&gt;= "&amp;F25)-COUNTIF(Vertices[In-Degree],"&gt;="&amp;F26)</f>
        <v>0</v>
      </c>
      <c r="H25" s="39">
        <f t="shared" si="3"/>
        <v>10.454545454545453</v>
      </c>
      <c r="I25" s="40">
        <f>COUNTIF(Vertices[Out-Degree],"&gt;= "&amp;H25)-COUNTIF(Vertices[Out-Degree],"&gt;="&amp;H26)</f>
        <v>0</v>
      </c>
      <c r="J25" s="39">
        <f t="shared" si="4"/>
        <v>4319.539393799999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0.037376254545454554</v>
      </c>
      <c r="O25" s="40">
        <f>COUNTIF(Vertices[Eigenvector Centrality],"&gt;= "&amp;N25)-COUNTIF(Vertices[Eigenvector Centrality],"&gt;="&amp;N26)</f>
        <v>0</v>
      </c>
      <c r="P25" s="39">
        <f t="shared" si="7"/>
        <v>6.363678163636361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13.963636363636367</v>
      </c>
      <c r="G26" s="38">
        <f>COUNTIF(Vertices[In-Degree],"&gt;= "&amp;F26)-COUNTIF(Vertices[In-Degree],"&gt;="&amp;F28)</f>
        <v>0</v>
      </c>
      <c r="H26" s="37">
        <f t="shared" si="3"/>
        <v>10.909090909090908</v>
      </c>
      <c r="I26" s="38">
        <f>COUNTIF(Vertices[Out-Degree],"&gt;= "&amp;H26)-COUNTIF(Vertices[Out-Degree],"&gt;="&amp;H28)</f>
        <v>0</v>
      </c>
      <c r="J26" s="37">
        <f t="shared" si="4"/>
        <v>4507.345454399999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0.0390013090909091</v>
      </c>
      <c r="O26" s="38">
        <f>COUNTIF(Vertices[Eigenvector Centrality],"&gt;= "&amp;N26)-COUNTIF(Vertices[Eigenvector Centrality],"&gt;="&amp;N28)</f>
        <v>0</v>
      </c>
      <c r="P26" s="37">
        <f t="shared" si="7"/>
        <v>6.622650127272724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3.821502</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-55</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11.363636363636363</v>
      </c>
      <c r="I28" s="40">
        <f>COUNTIF(Vertices[Out-Degree],"&gt;= "&amp;H28)-COUNTIF(Vertices[Out-Degree],"&gt;="&amp;H40)</f>
        <v>0</v>
      </c>
      <c r="J28" s="39">
        <f>J26+($J$57-$J$2)/BinDivisor</f>
        <v>4695.151514999999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0.04062636363636364</v>
      </c>
      <c r="O28" s="40">
        <f>COUNTIF(Vertices[Eigenvector Centrality],"&gt;= "&amp;N28)-COUNTIF(Vertices[Eigenvector Centrality],"&gt;="&amp;N40)</f>
        <v>1</v>
      </c>
      <c r="P28" s="39">
        <f>P26+($P$57-$P$2)/BinDivisor</f>
        <v>6.8816220909090875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0.0037465854697641783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5498</v>
      </c>
      <c r="B30" s="34">
        <v>0.645351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5499</v>
      </c>
      <c r="B32" s="34" t="s">
        <v>5500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-55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-55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11.818181818181818</v>
      </c>
      <c r="I40" s="38">
        <f>COUNTIF(Vertices[Out-Degree],"&gt;= "&amp;H40)-COUNTIF(Vertices[Out-Degree],"&gt;="&amp;H41)</f>
        <v>0</v>
      </c>
      <c r="J40" s="37">
        <f>J28+($J$57-$J$2)/BinDivisor</f>
        <v>4882.957575599999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0.042251418181818184</v>
      </c>
      <c r="O40" s="38">
        <f>COUNTIF(Vertices[Eigenvector Centrality],"&gt;= "&amp;N40)-COUNTIF(Vertices[Eigenvector Centrality],"&gt;="&amp;N41)</f>
        <v>1</v>
      </c>
      <c r="P40" s="37">
        <f>P28+($P$57-$P$2)/BinDivisor</f>
        <v>7.140594054545451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5070.7636361999985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17</v>
      </c>
      <c r="N41" s="39">
        <f aca="true" t="shared" si="15" ref="N41:N56">N40+($N$57-$N$2)/BinDivisor</f>
        <v>0.04387647272727273</v>
      </c>
      <c r="O41" s="40">
        <f>COUNTIF(Vertices[Eigenvector Centrality],"&gt;= "&amp;N41)-COUNTIF(Vertices[Eigenvector Centrality],"&gt;="&amp;N42)</f>
        <v>0</v>
      </c>
      <c r="P41" s="39">
        <f aca="true" t="shared" si="16" ref="P41:P56">P40+($P$57-$P$2)/BinDivisor</f>
        <v>7.399566018181814</v>
      </c>
      <c r="Q41" s="40">
        <f>COUNTIF(Vertices[PageRank],"&gt;= "&amp;P41)-COUNTIF(Vertices[PageRank],"&gt;="&amp;P42)</f>
        <v>0</v>
      </c>
      <c r="R41" s="39">
        <f aca="true" t="shared" si="17" ref="R41:R56">R40+($R$57-$R$2)/BinDivisor</f>
        <v>0.490909090909091</v>
      </c>
      <c r="S41" s="44">
        <f>COUNTIF(Vertices[Clustering Coefficient],"&gt;= "&amp;R41)-COUNTIF(Vertices[Clustering Coefficient],"&gt;="&amp;R42)</f>
        <v>25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16.290909090909093</v>
      </c>
      <c r="G42" s="38">
        <f>COUNTIF(Vertices[In-Degree],"&gt;= "&amp;F42)-COUNTIF(Vertices[In-Degree],"&gt;="&amp;F43)</f>
        <v>0</v>
      </c>
      <c r="H42" s="37">
        <f t="shared" si="12"/>
        <v>12.727272727272728</v>
      </c>
      <c r="I42" s="38">
        <f>COUNTIF(Vertices[Out-Degree],"&gt;= "&amp;H42)-COUNTIF(Vertices[Out-Degree],"&gt;="&amp;H43)</f>
        <v>0</v>
      </c>
      <c r="J42" s="37">
        <f t="shared" si="13"/>
        <v>5258.569696799998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0.04550152727272727</v>
      </c>
      <c r="O42" s="38">
        <f>COUNTIF(Vertices[Eigenvector Centrality],"&gt;= "&amp;N42)-COUNTIF(Vertices[Eigenvector Centrality],"&gt;="&amp;N43)</f>
        <v>0</v>
      </c>
      <c r="P42" s="37">
        <f t="shared" si="16"/>
        <v>7.658537981818178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16.872727272727275</v>
      </c>
      <c r="G43" s="40">
        <f>COUNTIF(Vertices[In-Degree],"&gt;= "&amp;F43)-COUNTIF(Vertices[In-Degree],"&gt;="&amp;F44)</f>
        <v>0</v>
      </c>
      <c r="H43" s="39">
        <f t="shared" si="12"/>
        <v>13.181818181818183</v>
      </c>
      <c r="I43" s="40">
        <f>COUNTIF(Vertices[Out-Degree],"&gt;= "&amp;H43)-COUNTIF(Vertices[Out-Degree],"&gt;="&amp;H44)</f>
        <v>0</v>
      </c>
      <c r="J43" s="39">
        <f t="shared" si="13"/>
        <v>5446.375757399998</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0.047126581818181815</v>
      </c>
      <c r="O43" s="40">
        <f>COUNTIF(Vertices[Eigenvector Centrality],"&gt;= "&amp;N43)-COUNTIF(Vertices[Eigenvector Centrality],"&gt;="&amp;N44)</f>
        <v>0</v>
      </c>
      <c r="P43" s="39">
        <f t="shared" si="16"/>
        <v>7.917509945454541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17.454545454545457</v>
      </c>
      <c r="G44" s="38">
        <f>COUNTIF(Vertices[In-Degree],"&gt;= "&amp;F44)-COUNTIF(Vertices[In-Degree],"&gt;="&amp;F45)</f>
        <v>0</v>
      </c>
      <c r="H44" s="37">
        <f t="shared" si="12"/>
        <v>13.636363636363638</v>
      </c>
      <c r="I44" s="38">
        <f>COUNTIF(Vertices[Out-Degree],"&gt;= "&amp;H44)-COUNTIF(Vertices[Out-Degree],"&gt;="&amp;H45)</f>
        <v>0</v>
      </c>
      <c r="J44" s="37">
        <f t="shared" si="13"/>
        <v>5634.181817999998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0.04875163636363636</v>
      </c>
      <c r="O44" s="38">
        <f>COUNTIF(Vertices[Eigenvector Centrality],"&gt;= "&amp;N44)-COUNTIF(Vertices[Eigenvector Centrality],"&gt;="&amp;N45)</f>
        <v>0</v>
      </c>
      <c r="P44" s="37">
        <f t="shared" si="16"/>
        <v>8.176481909090905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18.03636363636364</v>
      </c>
      <c r="G45" s="40">
        <f>COUNTIF(Vertices[In-Degree],"&gt;= "&amp;F45)-COUNTIF(Vertices[In-Degree],"&gt;="&amp;F46)</f>
        <v>0</v>
      </c>
      <c r="H45" s="39">
        <f t="shared" si="12"/>
        <v>14.090909090909093</v>
      </c>
      <c r="I45" s="40">
        <f>COUNTIF(Vertices[Out-Degree],"&gt;= "&amp;H45)-COUNTIF(Vertices[Out-Degree],"&gt;="&amp;H46)</f>
        <v>0</v>
      </c>
      <c r="J45" s="39">
        <f t="shared" si="13"/>
        <v>5821.987878599998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0.0503766909090909</v>
      </c>
      <c r="O45" s="40">
        <f>COUNTIF(Vertices[Eigenvector Centrality],"&gt;= "&amp;N45)-COUNTIF(Vertices[Eigenvector Centrality],"&gt;="&amp;N46)</f>
        <v>0</v>
      </c>
      <c r="P45" s="39">
        <f t="shared" si="16"/>
        <v>8.435453872727269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18.61818181818182</v>
      </c>
      <c r="G46" s="38">
        <f>COUNTIF(Vertices[In-Degree],"&gt;= "&amp;F46)-COUNTIF(Vertices[In-Degree],"&gt;="&amp;F47)</f>
        <v>0</v>
      </c>
      <c r="H46" s="37">
        <f t="shared" si="12"/>
        <v>14.545454545454549</v>
      </c>
      <c r="I46" s="38">
        <f>COUNTIF(Vertices[Out-Degree],"&gt;= "&amp;H46)-COUNTIF(Vertices[Out-Degree],"&gt;="&amp;H47)</f>
        <v>0</v>
      </c>
      <c r="J46" s="37">
        <f t="shared" si="13"/>
        <v>6009.793939199998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0.052001745454545445</v>
      </c>
      <c r="O46" s="38">
        <f>COUNTIF(Vertices[Eigenvector Centrality],"&gt;= "&amp;N46)-COUNTIF(Vertices[Eigenvector Centrality],"&gt;="&amp;N47)</f>
        <v>0</v>
      </c>
      <c r="P46" s="37">
        <f t="shared" si="16"/>
        <v>8.694425836363633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19.200000000000003</v>
      </c>
      <c r="G47" s="40">
        <f>COUNTIF(Vertices[In-Degree],"&gt;= "&amp;F47)-COUNTIF(Vertices[In-Degree],"&gt;="&amp;F48)</f>
        <v>0</v>
      </c>
      <c r="H47" s="39">
        <f t="shared" si="12"/>
        <v>15.000000000000004</v>
      </c>
      <c r="I47" s="40">
        <f>COUNTIF(Vertices[Out-Degree],"&gt;= "&amp;H47)-COUNTIF(Vertices[Out-Degree],"&gt;="&amp;H48)</f>
        <v>0</v>
      </c>
      <c r="J47" s="39">
        <f t="shared" si="13"/>
        <v>6197.599999799998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0.05362679999999999</v>
      </c>
      <c r="O47" s="40">
        <f>COUNTIF(Vertices[Eigenvector Centrality],"&gt;= "&amp;N47)-COUNTIF(Vertices[Eigenvector Centrality],"&gt;="&amp;N48)</f>
        <v>0</v>
      </c>
      <c r="P47" s="39">
        <f t="shared" si="16"/>
        <v>8.953397799999998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0</v>
      </c>
      <c r="H48" s="37">
        <f t="shared" si="12"/>
        <v>15.454545454545459</v>
      </c>
      <c r="I48" s="38">
        <f>COUNTIF(Vertices[Out-Degree],"&gt;= "&amp;H48)-COUNTIF(Vertices[Out-Degree],"&gt;="&amp;H49)</f>
        <v>0</v>
      </c>
      <c r="J48" s="37">
        <f t="shared" si="13"/>
        <v>6385.406060399998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0.05525185454545453</v>
      </c>
      <c r="O48" s="38">
        <f>COUNTIF(Vertices[Eigenvector Centrality],"&gt;= "&amp;N48)-COUNTIF(Vertices[Eigenvector Centrality],"&gt;="&amp;N49)</f>
        <v>0</v>
      </c>
      <c r="P48" s="37">
        <f t="shared" si="16"/>
        <v>9.212369763636362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15.909090909090914</v>
      </c>
      <c r="I49" s="40">
        <f>COUNTIF(Vertices[Out-Degree],"&gt;= "&amp;H49)-COUNTIF(Vertices[Out-Degree],"&gt;="&amp;H50)</f>
        <v>0</v>
      </c>
      <c r="J49" s="39">
        <f t="shared" si="13"/>
        <v>6573.212120999998</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0.056876909090909075</v>
      </c>
      <c r="O49" s="40">
        <f>COUNTIF(Vertices[Eigenvector Centrality],"&gt;= "&amp;N49)-COUNTIF(Vertices[Eigenvector Centrality],"&gt;="&amp;N50)</f>
        <v>0</v>
      </c>
      <c r="P49" s="39">
        <f t="shared" si="16"/>
        <v>9.471341727272726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1</v>
      </c>
      <c r="H50" s="37">
        <f t="shared" si="12"/>
        <v>16.363636363636367</v>
      </c>
      <c r="I50" s="38">
        <f>COUNTIF(Vertices[Out-Degree],"&gt;= "&amp;H50)-COUNTIF(Vertices[Out-Degree],"&gt;="&amp;H51)</f>
        <v>0</v>
      </c>
      <c r="J50" s="37">
        <f t="shared" si="13"/>
        <v>6761.018181599998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0.05850196363636362</v>
      </c>
      <c r="O50" s="38">
        <f>COUNTIF(Vertices[Eigenvector Centrality],"&gt;= "&amp;N50)-COUNTIF(Vertices[Eigenvector Centrality],"&gt;="&amp;N51)</f>
        <v>0</v>
      </c>
      <c r="P50" s="37">
        <f t="shared" si="16"/>
        <v>9.73031369090909</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16.81818181818182</v>
      </c>
      <c r="I51" s="40">
        <f>COUNTIF(Vertices[Out-Degree],"&gt;= "&amp;H51)-COUNTIF(Vertices[Out-Degree],"&gt;="&amp;H52)</f>
        <v>0</v>
      </c>
      <c r="J51" s="39">
        <f t="shared" si="13"/>
        <v>6948.824242199998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0.06012701818181816</v>
      </c>
      <c r="O51" s="40">
        <f>COUNTIF(Vertices[Eigenvector Centrality],"&gt;= "&amp;N51)-COUNTIF(Vertices[Eigenvector Centrality],"&gt;="&amp;N52)</f>
        <v>0</v>
      </c>
      <c r="P51" s="39">
        <f t="shared" si="16"/>
        <v>9.989285654545455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17.272727272727273</v>
      </c>
      <c r="I52" s="38">
        <f>COUNTIF(Vertices[Out-Degree],"&gt;= "&amp;H52)-COUNTIF(Vertices[Out-Degree],"&gt;="&amp;H53)</f>
        <v>0</v>
      </c>
      <c r="J52" s="37">
        <f t="shared" si="13"/>
        <v>7136.6303027999975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0.061752072727272705</v>
      </c>
      <c r="O52" s="38">
        <f>COUNTIF(Vertices[Eigenvector Centrality],"&gt;= "&amp;N52)-COUNTIF(Vertices[Eigenvector Centrality],"&gt;="&amp;N53)</f>
        <v>0</v>
      </c>
      <c r="P52" s="37">
        <f t="shared" si="16"/>
        <v>10.24825761818182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17.727272727272727</v>
      </c>
      <c r="I53" s="40">
        <f>COUNTIF(Vertices[Out-Degree],"&gt;= "&amp;H53)-COUNTIF(Vertices[Out-Degree],"&gt;="&amp;H54)</f>
        <v>0</v>
      </c>
      <c r="J53" s="39">
        <f t="shared" si="13"/>
        <v>7324.436363399997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0.06337712727272725</v>
      </c>
      <c r="O53" s="40">
        <f>COUNTIF(Vertices[Eigenvector Centrality],"&gt;= "&amp;N53)-COUNTIF(Vertices[Eigenvector Centrality],"&gt;="&amp;N54)</f>
        <v>0</v>
      </c>
      <c r="P53" s="39">
        <f t="shared" si="16"/>
        <v>10.507229581818184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18.18181818181818</v>
      </c>
      <c r="I54" s="38">
        <f>COUNTIF(Vertices[Out-Degree],"&gt;= "&amp;H54)-COUNTIF(Vertices[Out-Degree],"&gt;="&amp;H55)</f>
        <v>0</v>
      </c>
      <c r="J54" s="37">
        <f t="shared" si="13"/>
        <v>7512.242423999997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0.06500218181818179</v>
      </c>
      <c r="O54" s="38">
        <f>COUNTIF(Vertices[Eigenvector Centrality],"&gt;= "&amp;N54)-COUNTIF(Vertices[Eigenvector Centrality],"&gt;="&amp;N55)</f>
        <v>0</v>
      </c>
      <c r="P54" s="37">
        <f t="shared" si="16"/>
        <v>10.766201545454548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23.85454545454546</v>
      </c>
      <c r="G55" s="40">
        <f>COUNTIF(Vertices[In-Degree],"&gt;= "&amp;F55)-COUNTIF(Vertices[In-Degree],"&gt;="&amp;F56)</f>
        <v>0</v>
      </c>
      <c r="H55" s="39">
        <f t="shared" si="12"/>
        <v>18.636363636363633</v>
      </c>
      <c r="I55" s="40">
        <f>COUNTIF(Vertices[Out-Degree],"&gt;= "&amp;H55)-COUNTIF(Vertices[Out-Degree],"&gt;="&amp;H56)</f>
        <v>0</v>
      </c>
      <c r="J55" s="39">
        <f t="shared" si="13"/>
        <v>7700.048484599997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0.06662723636363634</v>
      </c>
      <c r="O55" s="40">
        <f>COUNTIF(Vertices[Eigenvector Centrality],"&gt;= "&amp;N55)-COUNTIF(Vertices[Eigenvector Centrality],"&gt;="&amp;N56)</f>
        <v>0</v>
      </c>
      <c r="P55" s="39">
        <f t="shared" si="16"/>
        <v>11.025173509090912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24.43636363636364</v>
      </c>
      <c r="G56" s="38">
        <f>COUNTIF(Vertices[In-Degree],"&gt;= "&amp;F56)-COUNTIF(Vertices[In-Degree],"&gt;="&amp;F57)</f>
        <v>0</v>
      </c>
      <c r="H56" s="37">
        <f t="shared" si="12"/>
        <v>19.090909090909086</v>
      </c>
      <c r="I56" s="38">
        <f>COUNTIF(Vertices[Out-Degree],"&gt;= "&amp;H56)-COUNTIF(Vertices[Out-Degree],"&gt;="&amp;H57)</f>
        <v>0</v>
      </c>
      <c r="J56" s="37">
        <f t="shared" si="13"/>
        <v>7887.854545199997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0.06825229090909088</v>
      </c>
      <c r="O56" s="38">
        <f>COUNTIF(Vertices[Eigenvector Centrality],"&gt;= "&amp;N56)-COUNTIF(Vertices[Eigenvector Centrality],"&gt;="&amp;N57)</f>
        <v>0</v>
      </c>
      <c r="P56" s="37">
        <f t="shared" si="16"/>
        <v>11.284145472727277</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32</v>
      </c>
      <c r="G57" s="42">
        <f>COUNTIF(Vertices[In-Degree],"&gt;= "&amp;F57)-COUNTIF(Vertices[In-Degree],"&gt;="&amp;F58)</f>
        <v>1</v>
      </c>
      <c r="H57" s="41">
        <f>MAX(Vertices[Out-Degree])</f>
        <v>25</v>
      </c>
      <c r="I57" s="42">
        <f>COUNTIF(Vertices[Out-Degree],"&gt;= "&amp;H57)-COUNTIF(Vertices[Out-Degree],"&gt;="&amp;H58)</f>
        <v>1</v>
      </c>
      <c r="J57" s="41">
        <f>MAX(Vertices[Betweenness Centrality])</f>
        <v>10329.333333</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0.089378</v>
      </c>
      <c r="O57" s="42">
        <f>COUNTIF(Vertices[Eigenvector Centrality],"&gt;= "&amp;N57)-COUNTIF(Vertices[Eigenvector Centrality],"&gt;="&amp;N58)</f>
        <v>1</v>
      </c>
      <c r="P57" s="41">
        <f>MAX(Vertices[PageRank])</f>
        <v>14.650781</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32</v>
      </c>
    </row>
    <row r="71" spans="1:2" ht="15">
      <c r="A71" s="33" t="s">
        <v>90</v>
      </c>
      <c r="B71" s="47">
        <f>_xlfn.IFERROR(AVERAGE(Vertices[In-Degree]),NoMetricMessage)</f>
        <v>1.2473498233215548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1.2473498233215548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10329.333333</v>
      </c>
    </row>
    <row r="99" spans="1:2" ht="15">
      <c r="A99" s="33" t="s">
        <v>102</v>
      </c>
      <c r="B99" s="47">
        <f>_xlfn.IFERROR(AVERAGE(Vertices[Betweenness Centrality]),NoMetricMessage)</f>
        <v>151.13780918727915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0.22414495053003514</v>
      </c>
    </row>
    <row r="114" spans="1:2" ht="15">
      <c r="A114" s="33" t="s">
        <v>109</v>
      </c>
      <c r="B114" s="47">
        <f>_xlfn.IFERROR(MEDIAN(Vertices[Closeness Centrality]),NoMetricMessage)</f>
        <v>0.003546</v>
      </c>
    </row>
    <row r="125" spans="1:2" ht="15">
      <c r="A125" s="33" t="s">
        <v>112</v>
      </c>
      <c r="B125" s="47">
        <f>IF(COUNT(Vertices[Eigenvector Centrality])&gt;0,N2,NoMetricMessage)</f>
        <v>0</v>
      </c>
    </row>
    <row r="126" spans="1:2" ht="15">
      <c r="A126" s="33" t="s">
        <v>113</v>
      </c>
      <c r="B126" s="47">
        <f>IF(COUNT(Vertices[Eigenvector Centrality])&gt;0,N57,NoMetricMessage)</f>
        <v>0.089378</v>
      </c>
    </row>
    <row r="127" spans="1:2" ht="15">
      <c r="A127" s="33" t="s">
        <v>114</v>
      </c>
      <c r="B127" s="47">
        <f>_xlfn.IFERROR(AVERAGE(Vertices[Eigenvector Centrality]),NoMetricMessage)</f>
        <v>0.0035335406360424058</v>
      </c>
    </row>
    <row r="128" spans="1:2" ht="15">
      <c r="A128" s="33" t="s">
        <v>115</v>
      </c>
      <c r="B128" s="47">
        <f>_xlfn.IFERROR(MEDIAN(Vertices[Eigenvector Centrality]),NoMetricMessage)</f>
        <v>0</v>
      </c>
    </row>
    <row r="139" spans="1:2" ht="15">
      <c r="A139" s="33" t="s">
        <v>140</v>
      </c>
      <c r="B139" s="47">
        <f>IF(COUNT(Vertices[PageRank])&gt;0,P2,NoMetricMessage)</f>
        <v>0.407323</v>
      </c>
    </row>
    <row r="140" spans="1:2" ht="15">
      <c r="A140" s="33" t="s">
        <v>141</v>
      </c>
      <c r="B140" s="47">
        <f>IF(COUNT(Vertices[PageRank])&gt;0,P57,NoMetricMessage)</f>
        <v>14.650781</v>
      </c>
    </row>
    <row r="141" spans="1:2" ht="15">
      <c r="A141" s="33" t="s">
        <v>142</v>
      </c>
      <c r="B141" s="47">
        <f>_xlfn.IFERROR(AVERAGE(Vertices[PageRank]),NoMetricMessage)</f>
        <v>0.9999980600706723</v>
      </c>
    </row>
    <row r="142" spans="1:2" ht="15">
      <c r="A142" s="33" t="s">
        <v>143</v>
      </c>
      <c r="B142" s="47">
        <f>_xlfn.IFERROR(MEDIAN(Vertices[PageRank]),NoMetricMessage)</f>
        <v>0.770269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0.12534144269713782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3845</v>
      </c>
      <c r="K7" s="13" t="s">
        <v>3846</v>
      </c>
    </row>
    <row r="8" spans="1:11" ht="409.5">
      <c r="A8"/>
      <c r="B8">
        <v>2</v>
      </c>
      <c r="C8">
        <v>2</v>
      </c>
      <c r="D8" t="s">
        <v>61</v>
      </c>
      <c r="E8" t="s">
        <v>61</v>
      </c>
      <c r="H8" t="s">
        <v>73</v>
      </c>
      <c r="J8" t="s">
        <v>3847</v>
      </c>
      <c r="K8" s="13" t="s">
        <v>3848</v>
      </c>
    </row>
    <row r="9" spans="1:11" ht="409.5">
      <c r="A9"/>
      <c r="B9">
        <v>3</v>
      </c>
      <c r="C9">
        <v>4</v>
      </c>
      <c r="D9" t="s">
        <v>62</v>
      </c>
      <c r="E9" t="s">
        <v>62</v>
      </c>
      <c r="H9" t="s">
        <v>74</v>
      </c>
      <c r="J9" t="s">
        <v>3849</v>
      </c>
      <c r="K9" s="13" t="s">
        <v>3850</v>
      </c>
    </row>
    <row r="10" spans="1:11" ht="409.5">
      <c r="A10"/>
      <c r="B10">
        <v>4</v>
      </c>
      <c r="D10" t="s">
        <v>63</v>
      </c>
      <c r="E10" t="s">
        <v>63</v>
      </c>
      <c r="H10" t="s">
        <v>75</v>
      </c>
      <c r="J10" t="s">
        <v>3851</v>
      </c>
      <c r="K10" s="13" t="s">
        <v>3852</v>
      </c>
    </row>
    <row r="11" spans="1:11" ht="15">
      <c r="A11"/>
      <c r="B11">
        <v>5</v>
      </c>
      <c r="D11" t="s">
        <v>46</v>
      </c>
      <c r="E11">
        <v>1</v>
      </c>
      <c r="H11" t="s">
        <v>76</v>
      </c>
      <c r="J11" t="s">
        <v>3853</v>
      </c>
      <c r="K11" t="s">
        <v>3854</v>
      </c>
    </row>
    <row r="12" spans="1:11" ht="15">
      <c r="A12"/>
      <c r="B12"/>
      <c r="D12" t="s">
        <v>64</v>
      </c>
      <c r="E12">
        <v>2</v>
      </c>
      <c r="H12">
        <v>0</v>
      </c>
      <c r="J12" t="s">
        <v>3855</v>
      </c>
      <c r="K12" t="s">
        <v>3856</v>
      </c>
    </row>
    <row r="13" spans="1:11" ht="15">
      <c r="A13"/>
      <c r="B13"/>
      <c r="D13">
        <v>1</v>
      </c>
      <c r="E13">
        <v>3</v>
      </c>
      <c r="H13">
        <v>1</v>
      </c>
      <c r="J13" t="s">
        <v>3857</v>
      </c>
      <c r="K13" t="s">
        <v>3858</v>
      </c>
    </row>
    <row r="14" spans="4:11" ht="15">
      <c r="D14">
        <v>2</v>
      </c>
      <c r="E14">
        <v>4</v>
      </c>
      <c r="H14">
        <v>2</v>
      </c>
      <c r="J14" t="s">
        <v>3859</v>
      </c>
      <c r="K14" t="s">
        <v>3860</v>
      </c>
    </row>
    <row r="15" spans="4:11" ht="15">
      <c r="D15">
        <v>3</v>
      </c>
      <c r="E15">
        <v>5</v>
      </c>
      <c r="H15">
        <v>3</v>
      </c>
      <c r="J15" t="s">
        <v>3861</v>
      </c>
      <c r="K15" t="s">
        <v>3862</v>
      </c>
    </row>
    <row r="16" spans="4:11" ht="15">
      <c r="D16">
        <v>4</v>
      </c>
      <c r="E16">
        <v>6</v>
      </c>
      <c r="H16">
        <v>4</v>
      </c>
      <c r="J16" t="s">
        <v>3863</v>
      </c>
      <c r="K16" t="s">
        <v>3864</v>
      </c>
    </row>
    <row r="17" spans="4:11" ht="15">
      <c r="D17">
        <v>5</v>
      </c>
      <c r="E17">
        <v>7</v>
      </c>
      <c r="H17">
        <v>5</v>
      </c>
      <c r="J17" t="s">
        <v>3865</v>
      </c>
      <c r="K17" t="s">
        <v>3866</v>
      </c>
    </row>
    <row r="18" spans="4:11" ht="15">
      <c r="D18">
        <v>6</v>
      </c>
      <c r="E18">
        <v>8</v>
      </c>
      <c r="H18">
        <v>6</v>
      </c>
      <c r="J18" t="s">
        <v>3867</v>
      </c>
      <c r="K18" t="s">
        <v>3868</v>
      </c>
    </row>
    <row r="19" spans="4:11" ht="15">
      <c r="D19">
        <v>7</v>
      </c>
      <c r="E19">
        <v>9</v>
      </c>
      <c r="H19">
        <v>7</v>
      </c>
      <c r="J19" t="s">
        <v>3869</v>
      </c>
      <c r="K19" t="s">
        <v>3870</v>
      </c>
    </row>
    <row r="20" spans="4:11" ht="15">
      <c r="D20">
        <v>8</v>
      </c>
      <c r="H20">
        <v>8</v>
      </c>
      <c r="J20" t="s">
        <v>3871</v>
      </c>
      <c r="K20" t="s">
        <v>3872</v>
      </c>
    </row>
    <row r="21" spans="4:11" ht="409.5">
      <c r="D21">
        <v>9</v>
      </c>
      <c r="H21">
        <v>9</v>
      </c>
      <c r="J21" t="s">
        <v>3873</v>
      </c>
      <c r="K21" s="13" t="s">
        <v>3874</v>
      </c>
    </row>
    <row r="22" spans="4:11" ht="409.5">
      <c r="D22">
        <v>10</v>
      </c>
      <c r="J22" t="s">
        <v>3875</v>
      </c>
      <c r="K22" s="13" t="s">
        <v>3876</v>
      </c>
    </row>
    <row r="23" spans="4:11" ht="409.5">
      <c r="D23">
        <v>11</v>
      </c>
      <c r="J23" t="s">
        <v>3877</v>
      </c>
      <c r="K23" s="13" t="s">
        <v>3878</v>
      </c>
    </row>
    <row r="24" spans="10:11" ht="409.5">
      <c r="J24" t="s">
        <v>3879</v>
      </c>
      <c r="K24" s="13" t="s">
        <v>5611</v>
      </c>
    </row>
    <row r="25" spans="10:11" ht="15">
      <c r="J25" t="s">
        <v>3880</v>
      </c>
      <c r="K25" t="b">
        <v>0</v>
      </c>
    </row>
    <row r="26" spans="10:11" ht="15">
      <c r="J26" t="s">
        <v>5609</v>
      </c>
      <c r="K26" t="s">
        <v>5610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3949</v>
      </c>
      <c r="B1" s="13" t="s">
        <v>3952</v>
      </c>
      <c r="C1" s="13" t="s">
        <v>3953</v>
      </c>
      <c r="D1" s="13" t="s">
        <v>3955</v>
      </c>
      <c r="E1" s="13" t="s">
        <v>3954</v>
      </c>
      <c r="F1" s="13" t="s">
        <v>3957</v>
      </c>
      <c r="G1" s="13" t="s">
        <v>3956</v>
      </c>
      <c r="H1" s="13" t="s">
        <v>3961</v>
      </c>
      <c r="I1" s="13" t="s">
        <v>3960</v>
      </c>
      <c r="J1" s="13" t="s">
        <v>3963</v>
      </c>
      <c r="K1" s="13" t="s">
        <v>3962</v>
      </c>
      <c r="L1" s="13" t="s">
        <v>3965</v>
      </c>
      <c r="M1" s="13" t="s">
        <v>3964</v>
      </c>
      <c r="N1" s="13" t="s">
        <v>3967</v>
      </c>
      <c r="O1" s="13" t="s">
        <v>3966</v>
      </c>
      <c r="P1" s="13" t="s">
        <v>3969</v>
      </c>
      <c r="Q1" s="13" t="s">
        <v>3968</v>
      </c>
      <c r="R1" s="13" t="s">
        <v>3971</v>
      </c>
      <c r="S1" s="78" t="s">
        <v>3970</v>
      </c>
      <c r="T1" s="78" t="s">
        <v>3973</v>
      </c>
      <c r="U1" s="13" t="s">
        <v>3972</v>
      </c>
      <c r="V1" s="13" t="s">
        <v>3974</v>
      </c>
    </row>
    <row r="2" spans="1:22" ht="15">
      <c r="A2" s="83" t="s">
        <v>793</v>
      </c>
      <c r="B2" s="78">
        <v>8</v>
      </c>
      <c r="C2" s="83" t="s">
        <v>760</v>
      </c>
      <c r="D2" s="78">
        <v>3</v>
      </c>
      <c r="E2" s="83" t="s">
        <v>763</v>
      </c>
      <c r="F2" s="78">
        <v>2</v>
      </c>
      <c r="G2" s="83" t="s">
        <v>3950</v>
      </c>
      <c r="H2" s="78">
        <v>4</v>
      </c>
      <c r="I2" s="83" t="s">
        <v>754</v>
      </c>
      <c r="J2" s="78">
        <v>2</v>
      </c>
      <c r="K2" s="83" t="s">
        <v>789</v>
      </c>
      <c r="L2" s="78">
        <v>1</v>
      </c>
      <c r="M2" s="83" t="s">
        <v>793</v>
      </c>
      <c r="N2" s="78">
        <v>8</v>
      </c>
      <c r="O2" s="83" t="s">
        <v>808</v>
      </c>
      <c r="P2" s="78">
        <v>4</v>
      </c>
      <c r="Q2" s="83" t="s">
        <v>810</v>
      </c>
      <c r="R2" s="78">
        <v>1</v>
      </c>
      <c r="S2" s="78"/>
      <c r="T2" s="78"/>
      <c r="U2" s="83" t="s">
        <v>746</v>
      </c>
      <c r="V2" s="78">
        <v>1</v>
      </c>
    </row>
    <row r="3" spans="1:22" ht="15">
      <c r="A3" s="83" t="s">
        <v>765</v>
      </c>
      <c r="B3" s="78">
        <v>7</v>
      </c>
      <c r="C3" s="83" t="s">
        <v>807</v>
      </c>
      <c r="D3" s="78">
        <v>1</v>
      </c>
      <c r="E3" s="83" t="s">
        <v>770</v>
      </c>
      <c r="F3" s="78">
        <v>1</v>
      </c>
      <c r="G3" s="83" t="s">
        <v>3951</v>
      </c>
      <c r="H3" s="78">
        <v>4</v>
      </c>
      <c r="I3" s="83" t="s">
        <v>796</v>
      </c>
      <c r="J3" s="78">
        <v>1</v>
      </c>
      <c r="K3" s="83" t="s">
        <v>785</v>
      </c>
      <c r="L3" s="78">
        <v>1</v>
      </c>
      <c r="M3" s="83" t="s">
        <v>825</v>
      </c>
      <c r="N3" s="78">
        <v>2</v>
      </c>
      <c r="O3" s="83" t="s">
        <v>809</v>
      </c>
      <c r="P3" s="78">
        <v>1</v>
      </c>
      <c r="Q3" s="78"/>
      <c r="R3" s="78"/>
      <c r="S3" s="78"/>
      <c r="T3" s="78"/>
      <c r="U3" s="78"/>
      <c r="V3" s="78"/>
    </row>
    <row r="4" spans="1:22" ht="15">
      <c r="A4" s="83" t="s">
        <v>815</v>
      </c>
      <c r="B4" s="78">
        <v>5</v>
      </c>
      <c r="C4" s="83" t="s">
        <v>806</v>
      </c>
      <c r="D4" s="78">
        <v>1</v>
      </c>
      <c r="E4" s="83" t="s">
        <v>801</v>
      </c>
      <c r="F4" s="78">
        <v>1</v>
      </c>
      <c r="G4" s="83" t="s">
        <v>794</v>
      </c>
      <c r="H4" s="78">
        <v>2</v>
      </c>
      <c r="I4" s="83" t="s">
        <v>813</v>
      </c>
      <c r="J4" s="78">
        <v>1</v>
      </c>
      <c r="K4" s="78"/>
      <c r="L4" s="78"/>
      <c r="M4" s="83" t="s">
        <v>795</v>
      </c>
      <c r="N4" s="78">
        <v>2</v>
      </c>
      <c r="O4" s="83" t="s">
        <v>766</v>
      </c>
      <c r="P4" s="78">
        <v>1</v>
      </c>
      <c r="Q4" s="78"/>
      <c r="R4" s="78"/>
      <c r="S4" s="78"/>
      <c r="T4" s="78"/>
      <c r="U4" s="78"/>
      <c r="V4" s="78"/>
    </row>
    <row r="5" spans="1:22" ht="15">
      <c r="A5" s="83" t="s">
        <v>3950</v>
      </c>
      <c r="B5" s="78">
        <v>4</v>
      </c>
      <c r="C5" s="83" t="s">
        <v>759</v>
      </c>
      <c r="D5" s="78">
        <v>1</v>
      </c>
      <c r="E5" s="83" t="s">
        <v>802</v>
      </c>
      <c r="F5" s="78">
        <v>1</v>
      </c>
      <c r="G5" s="83" t="s">
        <v>739</v>
      </c>
      <c r="H5" s="78">
        <v>1</v>
      </c>
      <c r="I5" s="83" t="s">
        <v>814</v>
      </c>
      <c r="J5" s="78">
        <v>1</v>
      </c>
      <c r="K5" s="78"/>
      <c r="L5" s="78"/>
      <c r="M5" s="83" t="s">
        <v>822</v>
      </c>
      <c r="N5" s="78">
        <v>2</v>
      </c>
      <c r="O5" s="78"/>
      <c r="P5" s="78"/>
      <c r="Q5" s="78"/>
      <c r="R5" s="78"/>
      <c r="S5" s="78"/>
      <c r="T5" s="78"/>
      <c r="U5" s="78"/>
      <c r="V5" s="78"/>
    </row>
    <row r="6" spans="1:22" ht="15">
      <c r="A6" s="83" t="s">
        <v>3951</v>
      </c>
      <c r="B6" s="78">
        <v>4</v>
      </c>
      <c r="C6" s="78"/>
      <c r="D6" s="78"/>
      <c r="E6" s="83" t="s">
        <v>803</v>
      </c>
      <c r="F6" s="78">
        <v>1</v>
      </c>
      <c r="G6" s="83" t="s">
        <v>744</v>
      </c>
      <c r="H6" s="78">
        <v>1</v>
      </c>
      <c r="I6" s="83" t="s">
        <v>811</v>
      </c>
      <c r="J6" s="78">
        <v>1</v>
      </c>
      <c r="K6" s="78"/>
      <c r="L6" s="78"/>
      <c r="M6" s="83" t="s">
        <v>745</v>
      </c>
      <c r="N6" s="78">
        <v>2</v>
      </c>
      <c r="O6" s="78"/>
      <c r="P6" s="78"/>
      <c r="Q6" s="78"/>
      <c r="R6" s="78"/>
      <c r="S6" s="78"/>
      <c r="T6" s="78"/>
      <c r="U6" s="78"/>
      <c r="V6" s="78"/>
    </row>
    <row r="7" spans="1:22" ht="15">
      <c r="A7" s="83" t="s">
        <v>733</v>
      </c>
      <c r="B7" s="78">
        <v>4</v>
      </c>
      <c r="C7" s="78"/>
      <c r="D7" s="78"/>
      <c r="E7" s="83" t="s">
        <v>804</v>
      </c>
      <c r="F7" s="78">
        <v>1</v>
      </c>
      <c r="G7" s="83" t="s">
        <v>750</v>
      </c>
      <c r="H7" s="78">
        <v>1</v>
      </c>
      <c r="I7" s="83" t="s">
        <v>797</v>
      </c>
      <c r="J7" s="78">
        <v>1</v>
      </c>
      <c r="K7" s="78"/>
      <c r="L7" s="78"/>
      <c r="M7" s="83" t="s">
        <v>824</v>
      </c>
      <c r="N7" s="78">
        <v>1</v>
      </c>
      <c r="O7" s="78"/>
      <c r="P7" s="78"/>
      <c r="Q7" s="78"/>
      <c r="R7" s="78"/>
      <c r="S7" s="78"/>
      <c r="T7" s="78"/>
      <c r="U7" s="78"/>
      <c r="V7" s="78"/>
    </row>
    <row r="8" spans="1:22" ht="15">
      <c r="A8" s="83" t="s">
        <v>808</v>
      </c>
      <c r="B8" s="78">
        <v>4</v>
      </c>
      <c r="C8" s="78"/>
      <c r="D8" s="78"/>
      <c r="E8" s="83" t="s">
        <v>805</v>
      </c>
      <c r="F8" s="78">
        <v>1</v>
      </c>
      <c r="G8" s="83" t="s">
        <v>751</v>
      </c>
      <c r="H8" s="78">
        <v>1</v>
      </c>
      <c r="I8" s="83" t="s">
        <v>749</v>
      </c>
      <c r="J8" s="78">
        <v>1</v>
      </c>
      <c r="K8" s="78"/>
      <c r="L8" s="78"/>
      <c r="M8" s="83" t="s">
        <v>823</v>
      </c>
      <c r="N8" s="78">
        <v>1</v>
      </c>
      <c r="O8" s="78"/>
      <c r="P8" s="78"/>
      <c r="Q8" s="78"/>
      <c r="R8" s="78"/>
      <c r="S8" s="78"/>
      <c r="T8" s="78"/>
      <c r="U8" s="78"/>
      <c r="V8" s="78"/>
    </row>
    <row r="9" spans="1:22" ht="15">
      <c r="A9" s="83" t="s">
        <v>792</v>
      </c>
      <c r="B9" s="78">
        <v>3</v>
      </c>
      <c r="C9" s="78"/>
      <c r="D9" s="78"/>
      <c r="E9" s="83" t="s">
        <v>769</v>
      </c>
      <c r="F9" s="78">
        <v>1</v>
      </c>
      <c r="G9" s="83" t="s">
        <v>752</v>
      </c>
      <c r="H9" s="78">
        <v>1</v>
      </c>
      <c r="I9" s="83" t="s">
        <v>748</v>
      </c>
      <c r="J9" s="78">
        <v>1</v>
      </c>
      <c r="K9" s="78"/>
      <c r="L9" s="78"/>
      <c r="M9" s="83" t="s">
        <v>816</v>
      </c>
      <c r="N9" s="78">
        <v>1</v>
      </c>
      <c r="O9" s="78"/>
      <c r="P9" s="78"/>
      <c r="Q9" s="78"/>
      <c r="R9" s="78"/>
      <c r="S9" s="78"/>
      <c r="T9" s="78"/>
      <c r="U9" s="78"/>
      <c r="V9" s="78"/>
    </row>
    <row r="10" spans="1:22" ht="15">
      <c r="A10" s="83" t="s">
        <v>760</v>
      </c>
      <c r="B10" s="78">
        <v>3</v>
      </c>
      <c r="C10" s="78"/>
      <c r="D10" s="78"/>
      <c r="E10" s="83" t="s">
        <v>771</v>
      </c>
      <c r="F10" s="78">
        <v>1</v>
      </c>
      <c r="G10" s="83" t="s">
        <v>3958</v>
      </c>
      <c r="H10" s="78">
        <v>1</v>
      </c>
      <c r="I10" s="78"/>
      <c r="J10" s="78"/>
      <c r="K10" s="78"/>
      <c r="L10" s="78"/>
      <c r="M10" s="83" t="s">
        <v>817</v>
      </c>
      <c r="N10" s="78">
        <v>1</v>
      </c>
      <c r="O10" s="78"/>
      <c r="P10" s="78"/>
      <c r="Q10" s="78"/>
      <c r="R10" s="78"/>
      <c r="S10" s="78"/>
      <c r="T10" s="78"/>
      <c r="U10" s="78"/>
      <c r="V10" s="78"/>
    </row>
    <row r="11" spans="1:22" ht="15">
      <c r="A11" s="83" t="s">
        <v>825</v>
      </c>
      <c r="B11" s="78">
        <v>2</v>
      </c>
      <c r="C11" s="78"/>
      <c r="D11" s="78"/>
      <c r="E11" s="83" t="s">
        <v>772</v>
      </c>
      <c r="F11" s="78">
        <v>1</v>
      </c>
      <c r="G11" s="83" t="s">
        <v>3959</v>
      </c>
      <c r="H11" s="78">
        <v>1</v>
      </c>
      <c r="I11" s="78"/>
      <c r="J11" s="78"/>
      <c r="K11" s="78"/>
      <c r="L11" s="78"/>
      <c r="M11" s="83" t="s">
        <v>818</v>
      </c>
      <c r="N11" s="78">
        <v>1</v>
      </c>
      <c r="O11" s="78"/>
      <c r="P11" s="78"/>
      <c r="Q11" s="78"/>
      <c r="R11" s="78"/>
      <c r="S11" s="78"/>
      <c r="T11" s="78"/>
      <c r="U11" s="78"/>
      <c r="V11" s="78"/>
    </row>
    <row r="14" spans="1:22" ht="15" customHeight="1">
      <c r="A14" s="13" t="s">
        <v>3985</v>
      </c>
      <c r="B14" s="13" t="s">
        <v>3952</v>
      </c>
      <c r="C14" s="13" t="s">
        <v>3988</v>
      </c>
      <c r="D14" s="13" t="s">
        <v>3955</v>
      </c>
      <c r="E14" s="13" t="s">
        <v>3989</v>
      </c>
      <c r="F14" s="13" t="s">
        <v>3957</v>
      </c>
      <c r="G14" s="13" t="s">
        <v>3990</v>
      </c>
      <c r="H14" s="13" t="s">
        <v>3961</v>
      </c>
      <c r="I14" s="13" t="s">
        <v>3991</v>
      </c>
      <c r="J14" s="13" t="s">
        <v>3963</v>
      </c>
      <c r="K14" s="13" t="s">
        <v>3992</v>
      </c>
      <c r="L14" s="13" t="s">
        <v>3965</v>
      </c>
      <c r="M14" s="13" t="s">
        <v>3993</v>
      </c>
      <c r="N14" s="13" t="s">
        <v>3967</v>
      </c>
      <c r="O14" s="13" t="s">
        <v>3994</v>
      </c>
      <c r="P14" s="13" t="s">
        <v>3969</v>
      </c>
      <c r="Q14" s="13" t="s">
        <v>3995</v>
      </c>
      <c r="R14" s="13" t="s">
        <v>3971</v>
      </c>
      <c r="S14" s="78" t="s">
        <v>3996</v>
      </c>
      <c r="T14" s="78" t="s">
        <v>3973</v>
      </c>
      <c r="U14" s="13" t="s">
        <v>3997</v>
      </c>
      <c r="V14" s="13" t="s">
        <v>3974</v>
      </c>
    </row>
    <row r="15" spans="1:22" ht="15">
      <c r="A15" s="78" t="s">
        <v>841</v>
      </c>
      <c r="B15" s="78">
        <v>14</v>
      </c>
      <c r="C15" s="78" t="s">
        <v>850</v>
      </c>
      <c r="D15" s="78">
        <v>4</v>
      </c>
      <c r="E15" s="78" t="s">
        <v>852</v>
      </c>
      <c r="F15" s="78">
        <v>5</v>
      </c>
      <c r="G15" s="78" t="s">
        <v>3986</v>
      </c>
      <c r="H15" s="78">
        <v>4</v>
      </c>
      <c r="I15" s="78" t="s">
        <v>841</v>
      </c>
      <c r="J15" s="78">
        <v>4</v>
      </c>
      <c r="K15" s="78" t="s">
        <v>828</v>
      </c>
      <c r="L15" s="78">
        <v>1</v>
      </c>
      <c r="M15" s="78" t="s">
        <v>871</v>
      </c>
      <c r="N15" s="78">
        <v>8</v>
      </c>
      <c r="O15" s="78" t="s">
        <v>877</v>
      </c>
      <c r="P15" s="78">
        <v>4</v>
      </c>
      <c r="Q15" s="78" t="s">
        <v>841</v>
      </c>
      <c r="R15" s="78">
        <v>1</v>
      </c>
      <c r="S15" s="78"/>
      <c r="T15" s="78"/>
      <c r="U15" s="78" t="s">
        <v>839</v>
      </c>
      <c r="V15" s="78">
        <v>1</v>
      </c>
    </row>
    <row r="16" spans="1:22" ht="15">
      <c r="A16" s="78" t="s">
        <v>837</v>
      </c>
      <c r="B16" s="78">
        <v>11</v>
      </c>
      <c r="C16" s="78" t="s">
        <v>841</v>
      </c>
      <c r="D16" s="78">
        <v>1</v>
      </c>
      <c r="E16" s="78" t="s">
        <v>859</v>
      </c>
      <c r="F16" s="78">
        <v>2</v>
      </c>
      <c r="G16" s="78" t="s">
        <v>3987</v>
      </c>
      <c r="H16" s="78">
        <v>4</v>
      </c>
      <c r="I16" s="78" t="s">
        <v>873</v>
      </c>
      <c r="J16" s="78">
        <v>3</v>
      </c>
      <c r="K16" s="78" t="s">
        <v>868</v>
      </c>
      <c r="L16" s="78">
        <v>1</v>
      </c>
      <c r="M16" s="78" t="s">
        <v>885</v>
      </c>
      <c r="N16" s="78">
        <v>2</v>
      </c>
      <c r="O16" s="78" t="s">
        <v>841</v>
      </c>
      <c r="P16" s="78">
        <v>1</v>
      </c>
      <c r="Q16" s="78"/>
      <c r="R16" s="78"/>
      <c r="S16" s="78"/>
      <c r="T16" s="78"/>
      <c r="U16" s="78"/>
      <c r="V16" s="78"/>
    </row>
    <row r="17" spans="1:22" ht="15">
      <c r="A17" s="78" t="s">
        <v>871</v>
      </c>
      <c r="B17" s="78">
        <v>8</v>
      </c>
      <c r="C17" s="78" t="s">
        <v>849</v>
      </c>
      <c r="D17" s="78">
        <v>1</v>
      </c>
      <c r="E17" s="78" t="s">
        <v>862</v>
      </c>
      <c r="F17" s="78">
        <v>2</v>
      </c>
      <c r="G17" s="78" t="s">
        <v>837</v>
      </c>
      <c r="H17" s="78">
        <v>3</v>
      </c>
      <c r="I17" s="78" t="s">
        <v>846</v>
      </c>
      <c r="J17" s="78">
        <v>1</v>
      </c>
      <c r="K17" s="78"/>
      <c r="L17" s="78"/>
      <c r="M17" s="78" t="s">
        <v>828</v>
      </c>
      <c r="N17" s="78">
        <v>2</v>
      </c>
      <c r="O17" s="78" t="s">
        <v>855</v>
      </c>
      <c r="P17" s="78">
        <v>1</v>
      </c>
      <c r="Q17" s="78"/>
      <c r="R17" s="78"/>
      <c r="S17" s="78"/>
      <c r="T17" s="78"/>
      <c r="U17" s="78"/>
      <c r="V17" s="78"/>
    </row>
    <row r="18" spans="1:22" ht="15">
      <c r="A18" s="78" t="s">
        <v>854</v>
      </c>
      <c r="B18" s="78">
        <v>7</v>
      </c>
      <c r="C18" s="78"/>
      <c r="D18" s="78"/>
      <c r="E18" s="78" t="s">
        <v>857</v>
      </c>
      <c r="F18" s="78">
        <v>2</v>
      </c>
      <c r="G18" s="78" t="s">
        <v>875</v>
      </c>
      <c r="H18" s="78">
        <v>3</v>
      </c>
      <c r="I18" s="78" t="s">
        <v>874</v>
      </c>
      <c r="J18" s="78">
        <v>1</v>
      </c>
      <c r="K18" s="78"/>
      <c r="L18" s="78"/>
      <c r="M18" s="78" t="s">
        <v>827</v>
      </c>
      <c r="N18" s="78">
        <v>2</v>
      </c>
      <c r="O18" s="78"/>
      <c r="P18" s="78"/>
      <c r="Q18" s="78"/>
      <c r="R18" s="78"/>
      <c r="S18" s="78"/>
      <c r="T18" s="78"/>
      <c r="U18" s="78"/>
      <c r="V18" s="78"/>
    </row>
    <row r="19" spans="1:22" ht="15">
      <c r="A19" s="78" t="s">
        <v>852</v>
      </c>
      <c r="B19" s="78">
        <v>5</v>
      </c>
      <c r="C19" s="78"/>
      <c r="D19" s="78"/>
      <c r="E19" s="78" t="s">
        <v>858</v>
      </c>
      <c r="F19" s="78">
        <v>1</v>
      </c>
      <c r="G19" s="78" t="s">
        <v>841</v>
      </c>
      <c r="H19" s="78">
        <v>2</v>
      </c>
      <c r="I19" s="78"/>
      <c r="J19" s="78"/>
      <c r="K19" s="78"/>
      <c r="L19" s="78"/>
      <c r="M19" s="78" t="s">
        <v>838</v>
      </c>
      <c r="N19" s="78">
        <v>2</v>
      </c>
      <c r="O19" s="78"/>
      <c r="P19" s="78"/>
      <c r="Q19" s="78"/>
      <c r="R19" s="78"/>
      <c r="S19" s="78"/>
      <c r="T19" s="78"/>
      <c r="U19" s="78"/>
      <c r="V19" s="78"/>
    </row>
    <row r="20" spans="1:22" ht="15">
      <c r="A20" s="78" t="s">
        <v>846</v>
      </c>
      <c r="B20" s="78">
        <v>4</v>
      </c>
      <c r="C20" s="78"/>
      <c r="D20" s="78"/>
      <c r="E20" s="78" t="s">
        <v>876</v>
      </c>
      <c r="F20" s="78">
        <v>1</v>
      </c>
      <c r="G20" s="78" t="s">
        <v>872</v>
      </c>
      <c r="H20" s="78">
        <v>2</v>
      </c>
      <c r="I20" s="78"/>
      <c r="J20" s="78"/>
      <c r="K20" s="78"/>
      <c r="L20" s="78"/>
      <c r="M20" s="78" t="s">
        <v>841</v>
      </c>
      <c r="N20" s="78">
        <v>1</v>
      </c>
      <c r="O20" s="78"/>
      <c r="P20" s="78"/>
      <c r="Q20" s="78"/>
      <c r="R20" s="78"/>
      <c r="S20" s="78"/>
      <c r="T20" s="78"/>
      <c r="U20" s="78"/>
      <c r="V20" s="78"/>
    </row>
    <row r="21" spans="1:22" ht="15">
      <c r="A21" s="78" t="s">
        <v>873</v>
      </c>
      <c r="B21" s="78">
        <v>4</v>
      </c>
      <c r="C21" s="78"/>
      <c r="D21" s="78"/>
      <c r="E21" s="78" t="s">
        <v>860</v>
      </c>
      <c r="F21" s="78">
        <v>1</v>
      </c>
      <c r="G21" s="78" t="s">
        <v>832</v>
      </c>
      <c r="H21" s="78">
        <v>1</v>
      </c>
      <c r="I21" s="78"/>
      <c r="J21" s="78"/>
      <c r="K21" s="78"/>
      <c r="L21" s="78"/>
      <c r="M21" s="78" t="s">
        <v>884</v>
      </c>
      <c r="N21" s="78">
        <v>1</v>
      </c>
      <c r="O21" s="78"/>
      <c r="P21" s="78"/>
      <c r="Q21" s="78"/>
      <c r="R21" s="78"/>
      <c r="S21" s="78"/>
      <c r="T21" s="78"/>
      <c r="U21" s="78"/>
      <c r="V21" s="78"/>
    </row>
    <row r="22" spans="1:22" ht="15">
      <c r="A22" s="78" t="s">
        <v>828</v>
      </c>
      <c r="B22" s="78">
        <v>4</v>
      </c>
      <c r="C22" s="78"/>
      <c r="D22" s="78"/>
      <c r="E22" s="78" t="s">
        <v>861</v>
      </c>
      <c r="F22" s="78">
        <v>1</v>
      </c>
      <c r="G22" s="78" t="s">
        <v>842</v>
      </c>
      <c r="H22" s="78">
        <v>1</v>
      </c>
      <c r="I22" s="78"/>
      <c r="J22" s="78"/>
      <c r="K22" s="78"/>
      <c r="L22" s="78"/>
      <c r="M22" s="78" t="s">
        <v>878</v>
      </c>
      <c r="N22" s="78">
        <v>1</v>
      </c>
      <c r="O22" s="78"/>
      <c r="P22" s="78"/>
      <c r="Q22" s="78"/>
      <c r="R22" s="78"/>
      <c r="S22" s="78"/>
      <c r="T22" s="78"/>
      <c r="U22" s="78"/>
      <c r="V22" s="78"/>
    </row>
    <row r="23" spans="1:22" ht="15">
      <c r="A23" s="78" t="s">
        <v>3986</v>
      </c>
      <c r="B23" s="78">
        <v>4</v>
      </c>
      <c r="C23" s="78"/>
      <c r="D23" s="78"/>
      <c r="E23" s="78" t="s">
        <v>863</v>
      </c>
      <c r="F23" s="78">
        <v>1</v>
      </c>
      <c r="G23" s="78" t="s">
        <v>843</v>
      </c>
      <c r="H23" s="78">
        <v>1</v>
      </c>
      <c r="I23" s="78"/>
      <c r="J23" s="78"/>
      <c r="K23" s="78"/>
      <c r="L23" s="78"/>
      <c r="M23" s="78" t="s">
        <v>879</v>
      </c>
      <c r="N23" s="78">
        <v>1</v>
      </c>
      <c r="O23" s="78"/>
      <c r="P23" s="78"/>
      <c r="Q23" s="78"/>
      <c r="R23" s="78"/>
      <c r="S23" s="78"/>
      <c r="T23" s="78"/>
      <c r="U23" s="78"/>
      <c r="V23" s="78"/>
    </row>
    <row r="24" spans="1:22" ht="15">
      <c r="A24" s="78" t="s">
        <v>3987</v>
      </c>
      <c r="B24" s="78">
        <v>4</v>
      </c>
      <c r="C24" s="78"/>
      <c r="D24" s="78"/>
      <c r="E24" s="78" t="s">
        <v>864</v>
      </c>
      <c r="F24" s="78">
        <v>1</v>
      </c>
      <c r="G24" s="78" t="s">
        <v>844</v>
      </c>
      <c r="H24" s="78">
        <v>1</v>
      </c>
      <c r="I24" s="78"/>
      <c r="J24" s="78"/>
      <c r="K24" s="78"/>
      <c r="L24" s="78"/>
      <c r="M24" s="78" t="s">
        <v>880</v>
      </c>
      <c r="N24" s="78">
        <v>1</v>
      </c>
      <c r="O24" s="78"/>
      <c r="P24" s="78"/>
      <c r="Q24" s="78"/>
      <c r="R24" s="78"/>
      <c r="S24" s="78"/>
      <c r="T24" s="78"/>
      <c r="U24" s="78"/>
      <c r="V24" s="78"/>
    </row>
    <row r="27" spans="1:22" ht="15" customHeight="1">
      <c r="A27" s="13" t="s">
        <v>4007</v>
      </c>
      <c r="B27" s="13" t="s">
        <v>3952</v>
      </c>
      <c r="C27" s="13" t="s">
        <v>4015</v>
      </c>
      <c r="D27" s="13" t="s">
        <v>3955</v>
      </c>
      <c r="E27" s="13" t="s">
        <v>4024</v>
      </c>
      <c r="F27" s="13" t="s">
        <v>3957</v>
      </c>
      <c r="G27" s="13" t="s">
        <v>4032</v>
      </c>
      <c r="H27" s="13" t="s">
        <v>3961</v>
      </c>
      <c r="I27" s="13" t="s">
        <v>4039</v>
      </c>
      <c r="J27" s="13" t="s">
        <v>3963</v>
      </c>
      <c r="K27" s="13" t="s">
        <v>4047</v>
      </c>
      <c r="L27" s="13" t="s">
        <v>3965</v>
      </c>
      <c r="M27" s="13" t="s">
        <v>4052</v>
      </c>
      <c r="N27" s="13" t="s">
        <v>3967</v>
      </c>
      <c r="O27" s="13" t="s">
        <v>4057</v>
      </c>
      <c r="P27" s="13" t="s">
        <v>3969</v>
      </c>
      <c r="Q27" s="13" t="s">
        <v>4058</v>
      </c>
      <c r="R27" s="13" t="s">
        <v>3971</v>
      </c>
      <c r="S27" s="13" t="s">
        <v>4060</v>
      </c>
      <c r="T27" s="13" t="s">
        <v>3973</v>
      </c>
      <c r="U27" s="13" t="s">
        <v>4061</v>
      </c>
      <c r="V27" s="13" t="s">
        <v>3974</v>
      </c>
    </row>
    <row r="28" spans="1:22" ht="15">
      <c r="A28" s="78" t="s">
        <v>893</v>
      </c>
      <c r="B28" s="78">
        <v>224</v>
      </c>
      <c r="C28" s="78" t="s">
        <v>893</v>
      </c>
      <c r="D28" s="78">
        <v>42</v>
      </c>
      <c r="E28" s="78" t="s">
        <v>893</v>
      </c>
      <c r="F28" s="78">
        <v>20</v>
      </c>
      <c r="G28" s="78" t="s">
        <v>893</v>
      </c>
      <c r="H28" s="78">
        <v>29</v>
      </c>
      <c r="I28" s="78" t="s">
        <v>893</v>
      </c>
      <c r="J28" s="78">
        <v>12</v>
      </c>
      <c r="K28" s="78" t="s">
        <v>893</v>
      </c>
      <c r="L28" s="78">
        <v>2</v>
      </c>
      <c r="M28" s="78" t="s">
        <v>893</v>
      </c>
      <c r="N28" s="78">
        <v>23</v>
      </c>
      <c r="O28" s="78" t="s">
        <v>893</v>
      </c>
      <c r="P28" s="78">
        <v>8</v>
      </c>
      <c r="Q28" s="78" t="s">
        <v>488</v>
      </c>
      <c r="R28" s="78">
        <v>1</v>
      </c>
      <c r="S28" s="78" t="s">
        <v>893</v>
      </c>
      <c r="T28" s="78">
        <v>3</v>
      </c>
      <c r="U28" s="78" t="s">
        <v>911</v>
      </c>
      <c r="V28" s="78">
        <v>4</v>
      </c>
    </row>
    <row r="29" spans="1:22" ht="15">
      <c r="A29" s="78" t="s">
        <v>910</v>
      </c>
      <c r="B29" s="78">
        <v>53</v>
      </c>
      <c r="C29" s="78" t="s">
        <v>4016</v>
      </c>
      <c r="D29" s="78">
        <v>5</v>
      </c>
      <c r="E29" s="78" t="s">
        <v>4025</v>
      </c>
      <c r="F29" s="78">
        <v>5</v>
      </c>
      <c r="G29" s="78" t="s">
        <v>910</v>
      </c>
      <c r="H29" s="78">
        <v>8</v>
      </c>
      <c r="I29" s="78" t="s">
        <v>913</v>
      </c>
      <c r="J29" s="78">
        <v>3</v>
      </c>
      <c r="K29" s="78" t="s">
        <v>4048</v>
      </c>
      <c r="L29" s="78">
        <v>1</v>
      </c>
      <c r="M29" s="78" t="s">
        <v>4008</v>
      </c>
      <c r="N29" s="78">
        <v>18</v>
      </c>
      <c r="O29" s="78"/>
      <c r="P29" s="78"/>
      <c r="Q29" s="78" t="s">
        <v>4059</v>
      </c>
      <c r="R29" s="78">
        <v>1</v>
      </c>
      <c r="S29" s="78"/>
      <c r="T29" s="78"/>
      <c r="U29" s="78" t="s">
        <v>893</v>
      </c>
      <c r="V29" s="78">
        <v>1</v>
      </c>
    </row>
    <row r="30" spans="1:22" ht="15">
      <c r="A30" s="78" t="s">
        <v>4008</v>
      </c>
      <c r="B30" s="78">
        <v>18</v>
      </c>
      <c r="C30" s="78" t="s">
        <v>4017</v>
      </c>
      <c r="D30" s="78">
        <v>5</v>
      </c>
      <c r="E30" s="78" t="s">
        <v>4026</v>
      </c>
      <c r="F30" s="78">
        <v>5</v>
      </c>
      <c r="G30" s="78" t="s">
        <v>4033</v>
      </c>
      <c r="H30" s="78">
        <v>4</v>
      </c>
      <c r="I30" s="78" t="s">
        <v>4040</v>
      </c>
      <c r="J30" s="78">
        <v>3</v>
      </c>
      <c r="K30" s="78" t="s">
        <v>4049</v>
      </c>
      <c r="L30" s="78">
        <v>1</v>
      </c>
      <c r="M30" s="78" t="s">
        <v>417</v>
      </c>
      <c r="N30" s="78">
        <v>13</v>
      </c>
      <c r="O30" s="78"/>
      <c r="P30" s="78"/>
      <c r="Q30" s="78" t="s">
        <v>893</v>
      </c>
      <c r="R30" s="78">
        <v>1</v>
      </c>
      <c r="S30" s="78"/>
      <c r="T30" s="78"/>
      <c r="U30" s="78"/>
      <c r="V30" s="78"/>
    </row>
    <row r="31" spans="1:22" ht="15">
      <c r="A31" s="78" t="s">
        <v>4009</v>
      </c>
      <c r="B31" s="78">
        <v>17</v>
      </c>
      <c r="C31" s="78" t="s">
        <v>4018</v>
      </c>
      <c r="D31" s="78">
        <v>5</v>
      </c>
      <c r="E31" s="78" t="s">
        <v>4027</v>
      </c>
      <c r="F31" s="78">
        <v>4</v>
      </c>
      <c r="G31" s="78" t="s">
        <v>4034</v>
      </c>
      <c r="H31" s="78">
        <v>4</v>
      </c>
      <c r="I31" s="78" t="s">
        <v>4041</v>
      </c>
      <c r="J31" s="78">
        <v>3</v>
      </c>
      <c r="K31" s="78" t="s">
        <v>4050</v>
      </c>
      <c r="L31" s="78">
        <v>1</v>
      </c>
      <c r="M31" s="78" t="s">
        <v>4009</v>
      </c>
      <c r="N31" s="78">
        <v>12</v>
      </c>
      <c r="O31" s="78"/>
      <c r="P31" s="78"/>
      <c r="Q31" s="78"/>
      <c r="R31" s="78"/>
      <c r="S31" s="78"/>
      <c r="T31" s="78"/>
      <c r="U31" s="78"/>
      <c r="V31" s="78"/>
    </row>
    <row r="32" spans="1:22" ht="15">
      <c r="A32" s="78" t="s">
        <v>4010</v>
      </c>
      <c r="B32" s="78">
        <v>15</v>
      </c>
      <c r="C32" s="78" t="s">
        <v>910</v>
      </c>
      <c r="D32" s="78">
        <v>4</v>
      </c>
      <c r="E32" s="78" t="s">
        <v>4023</v>
      </c>
      <c r="F32" s="78">
        <v>4</v>
      </c>
      <c r="G32" s="78" t="s">
        <v>4009</v>
      </c>
      <c r="H32" s="78">
        <v>4</v>
      </c>
      <c r="I32" s="78" t="s">
        <v>912</v>
      </c>
      <c r="J32" s="78">
        <v>2</v>
      </c>
      <c r="K32" s="78" t="s">
        <v>4051</v>
      </c>
      <c r="L32" s="78">
        <v>1</v>
      </c>
      <c r="M32" s="78" t="s">
        <v>4010</v>
      </c>
      <c r="N32" s="78">
        <v>11</v>
      </c>
      <c r="O32" s="78"/>
      <c r="P32" s="78"/>
      <c r="Q32" s="78"/>
      <c r="R32" s="78"/>
      <c r="S32" s="78"/>
      <c r="T32" s="78"/>
      <c r="U32" s="78"/>
      <c r="V32" s="78"/>
    </row>
    <row r="33" spans="1:22" ht="15">
      <c r="A33" s="78" t="s">
        <v>4011</v>
      </c>
      <c r="B33" s="78">
        <v>15</v>
      </c>
      <c r="C33" s="78" t="s">
        <v>4019</v>
      </c>
      <c r="D33" s="78">
        <v>2</v>
      </c>
      <c r="E33" s="78" t="s">
        <v>910</v>
      </c>
      <c r="F33" s="78">
        <v>3</v>
      </c>
      <c r="G33" s="78" t="s">
        <v>4013</v>
      </c>
      <c r="H33" s="78">
        <v>3</v>
      </c>
      <c r="I33" s="78" t="s">
        <v>4042</v>
      </c>
      <c r="J33" s="78">
        <v>2</v>
      </c>
      <c r="K33" s="78"/>
      <c r="L33" s="78"/>
      <c r="M33" s="78" t="s">
        <v>910</v>
      </c>
      <c r="N33" s="78">
        <v>11</v>
      </c>
      <c r="O33" s="78"/>
      <c r="P33" s="78"/>
      <c r="Q33" s="78"/>
      <c r="R33" s="78"/>
      <c r="S33" s="78"/>
      <c r="T33" s="78"/>
      <c r="U33" s="78"/>
      <c r="V33" s="78"/>
    </row>
    <row r="34" spans="1:22" ht="15">
      <c r="A34" s="78" t="s">
        <v>4012</v>
      </c>
      <c r="B34" s="78">
        <v>15</v>
      </c>
      <c r="C34" s="78" t="s">
        <v>4020</v>
      </c>
      <c r="D34" s="78">
        <v>2</v>
      </c>
      <c r="E34" s="78" t="s">
        <v>4028</v>
      </c>
      <c r="F34" s="78">
        <v>2</v>
      </c>
      <c r="G34" s="78" t="s">
        <v>4035</v>
      </c>
      <c r="H34" s="78">
        <v>3</v>
      </c>
      <c r="I34" s="78" t="s">
        <v>4043</v>
      </c>
      <c r="J34" s="78">
        <v>2</v>
      </c>
      <c r="K34" s="78"/>
      <c r="L34" s="78"/>
      <c r="M34" s="78" t="s">
        <v>4053</v>
      </c>
      <c r="N34" s="78">
        <v>10</v>
      </c>
      <c r="O34" s="78"/>
      <c r="P34" s="78"/>
      <c r="Q34" s="78"/>
      <c r="R34" s="78"/>
      <c r="S34" s="78"/>
      <c r="T34" s="78"/>
      <c r="U34" s="78"/>
      <c r="V34" s="78"/>
    </row>
    <row r="35" spans="1:22" ht="15">
      <c r="A35" s="78" t="s">
        <v>4013</v>
      </c>
      <c r="B35" s="78">
        <v>14</v>
      </c>
      <c r="C35" s="78" t="s">
        <v>4021</v>
      </c>
      <c r="D35" s="78">
        <v>2</v>
      </c>
      <c r="E35" s="78" t="s">
        <v>4029</v>
      </c>
      <c r="F35" s="78">
        <v>1</v>
      </c>
      <c r="G35" s="78" t="s">
        <v>4036</v>
      </c>
      <c r="H35" s="78">
        <v>3</v>
      </c>
      <c r="I35" s="78" t="s">
        <v>4044</v>
      </c>
      <c r="J35" s="78">
        <v>1</v>
      </c>
      <c r="K35" s="78"/>
      <c r="L35" s="78"/>
      <c r="M35" s="78" t="s">
        <v>4054</v>
      </c>
      <c r="N35" s="78">
        <v>8</v>
      </c>
      <c r="O35" s="78"/>
      <c r="P35" s="78"/>
      <c r="Q35" s="78"/>
      <c r="R35" s="78"/>
      <c r="S35" s="78"/>
      <c r="T35" s="78"/>
      <c r="U35" s="78"/>
      <c r="V35" s="78"/>
    </row>
    <row r="36" spans="1:22" ht="15">
      <c r="A36" s="78" t="s">
        <v>417</v>
      </c>
      <c r="B36" s="78">
        <v>13</v>
      </c>
      <c r="C36" s="78" t="s">
        <v>4022</v>
      </c>
      <c r="D36" s="78">
        <v>2</v>
      </c>
      <c r="E36" s="78" t="s">
        <v>4030</v>
      </c>
      <c r="F36" s="78">
        <v>1</v>
      </c>
      <c r="G36" s="78" t="s">
        <v>4037</v>
      </c>
      <c r="H36" s="78">
        <v>2</v>
      </c>
      <c r="I36" s="78" t="s">
        <v>4045</v>
      </c>
      <c r="J36" s="78">
        <v>1</v>
      </c>
      <c r="K36" s="78"/>
      <c r="L36" s="78"/>
      <c r="M36" s="78" t="s">
        <v>4055</v>
      </c>
      <c r="N36" s="78">
        <v>8</v>
      </c>
      <c r="O36" s="78"/>
      <c r="P36" s="78"/>
      <c r="Q36" s="78"/>
      <c r="R36" s="78"/>
      <c r="S36" s="78"/>
      <c r="T36" s="78"/>
      <c r="U36" s="78"/>
      <c r="V36" s="78"/>
    </row>
    <row r="37" spans="1:22" ht="15">
      <c r="A37" s="78" t="s">
        <v>4014</v>
      </c>
      <c r="B37" s="78">
        <v>12</v>
      </c>
      <c r="C37" s="78" t="s">
        <v>4023</v>
      </c>
      <c r="D37" s="78">
        <v>1</v>
      </c>
      <c r="E37" s="78" t="s">
        <v>4031</v>
      </c>
      <c r="F37" s="78">
        <v>1</v>
      </c>
      <c r="G37" s="78" t="s">
        <v>4038</v>
      </c>
      <c r="H37" s="78">
        <v>2</v>
      </c>
      <c r="I37" s="78" t="s">
        <v>4046</v>
      </c>
      <c r="J37" s="78">
        <v>1</v>
      </c>
      <c r="K37" s="78"/>
      <c r="L37" s="78"/>
      <c r="M37" s="78" t="s">
        <v>4056</v>
      </c>
      <c r="N37" s="78">
        <v>7</v>
      </c>
      <c r="O37" s="78"/>
      <c r="P37" s="78"/>
      <c r="Q37" s="78"/>
      <c r="R37" s="78"/>
      <c r="S37" s="78"/>
      <c r="T37" s="78"/>
      <c r="U37" s="78"/>
      <c r="V37" s="78"/>
    </row>
    <row r="40" spans="1:22" ht="15" customHeight="1">
      <c r="A40" s="13" t="s">
        <v>4078</v>
      </c>
      <c r="B40" s="13" t="s">
        <v>3952</v>
      </c>
      <c r="C40" s="13" t="s">
        <v>4088</v>
      </c>
      <c r="D40" s="13" t="s">
        <v>3955</v>
      </c>
      <c r="E40" s="13" t="s">
        <v>4097</v>
      </c>
      <c r="F40" s="13" t="s">
        <v>3957</v>
      </c>
      <c r="G40" s="13" t="s">
        <v>4104</v>
      </c>
      <c r="H40" s="13" t="s">
        <v>3961</v>
      </c>
      <c r="I40" s="13" t="s">
        <v>4110</v>
      </c>
      <c r="J40" s="13" t="s">
        <v>3963</v>
      </c>
      <c r="K40" s="13" t="s">
        <v>4118</v>
      </c>
      <c r="L40" s="13" t="s">
        <v>3965</v>
      </c>
      <c r="M40" s="13" t="s">
        <v>4125</v>
      </c>
      <c r="N40" s="13" t="s">
        <v>3967</v>
      </c>
      <c r="O40" s="13" t="s">
        <v>4133</v>
      </c>
      <c r="P40" s="13" t="s">
        <v>3969</v>
      </c>
      <c r="Q40" s="78" t="s">
        <v>4142</v>
      </c>
      <c r="R40" s="78" t="s">
        <v>3971</v>
      </c>
      <c r="S40" s="13" t="s">
        <v>4143</v>
      </c>
      <c r="T40" s="13" t="s">
        <v>3973</v>
      </c>
      <c r="U40" s="13" t="s">
        <v>4152</v>
      </c>
      <c r="V40" s="13" t="s">
        <v>3974</v>
      </c>
    </row>
    <row r="41" spans="1:22" ht="15">
      <c r="A41" s="85" t="s">
        <v>4079</v>
      </c>
      <c r="B41" s="85">
        <v>187</v>
      </c>
      <c r="C41" s="85" t="s">
        <v>4084</v>
      </c>
      <c r="D41" s="85">
        <v>42</v>
      </c>
      <c r="E41" s="85" t="s">
        <v>4084</v>
      </c>
      <c r="F41" s="85">
        <v>20</v>
      </c>
      <c r="G41" s="85" t="s">
        <v>4084</v>
      </c>
      <c r="H41" s="85">
        <v>29</v>
      </c>
      <c r="I41" s="85" t="s">
        <v>4084</v>
      </c>
      <c r="J41" s="85">
        <v>12</v>
      </c>
      <c r="K41" s="85" t="s">
        <v>373</v>
      </c>
      <c r="L41" s="85">
        <v>11</v>
      </c>
      <c r="M41" s="85" t="s">
        <v>4084</v>
      </c>
      <c r="N41" s="85">
        <v>23</v>
      </c>
      <c r="O41" s="85" t="s">
        <v>408</v>
      </c>
      <c r="P41" s="85">
        <v>11</v>
      </c>
      <c r="Q41" s="85"/>
      <c r="R41" s="85"/>
      <c r="S41" s="85" t="s">
        <v>4144</v>
      </c>
      <c r="T41" s="85">
        <v>3</v>
      </c>
      <c r="U41" s="85" t="s">
        <v>4153</v>
      </c>
      <c r="V41" s="85">
        <v>4</v>
      </c>
    </row>
    <row r="42" spans="1:22" ht="15">
      <c r="A42" s="85" t="s">
        <v>4080</v>
      </c>
      <c r="B42" s="85">
        <v>184</v>
      </c>
      <c r="C42" s="85" t="s">
        <v>4089</v>
      </c>
      <c r="D42" s="85">
        <v>32</v>
      </c>
      <c r="E42" s="85" t="s">
        <v>353</v>
      </c>
      <c r="F42" s="85">
        <v>18</v>
      </c>
      <c r="G42" s="85" t="s">
        <v>4105</v>
      </c>
      <c r="H42" s="85">
        <v>13</v>
      </c>
      <c r="I42" s="85" t="s">
        <v>4111</v>
      </c>
      <c r="J42" s="85">
        <v>10</v>
      </c>
      <c r="K42" s="85" t="s">
        <v>4119</v>
      </c>
      <c r="L42" s="85">
        <v>10</v>
      </c>
      <c r="M42" s="85" t="s">
        <v>4126</v>
      </c>
      <c r="N42" s="85">
        <v>18</v>
      </c>
      <c r="O42" s="85" t="s">
        <v>4134</v>
      </c>
      <c r="P42" s="85">
        <v>10</v>
      </c>
      <c r="Q42" s="85"/>
      <c r="R42" s="85"/>
      <c r="S42" s="85" t="s">
        <v>4145</v>
      </c>
      <c r="T42" s="85">
        <v>3</v>
      </c>
      <c r="U42" s="85" t="s">
        <v>4154</v>
      </c>
      <c r="V42" s="85">
        <v>4</v>
      </c>
    </row>
    <row r="43" spans="1:22" ht="15">
      <c r="A43" s="85" t="s">
        <v>4081</v>
      </c>
      <c r="B43" s="85">
        <v>0</v>
      </c>
      <c r="C43" s="85" t="s">
        <v>4090</v>
      </c>
      <c r="D43" s="85">
        <v>32</v>
      </c>
      <c r="E43" s="85" t="s">
        <v>4098</v>
      </c>
      <c r="F43" s="85">
        <v>11</v>
      </c>
      <c r="G43" s="85" t="s">
        <v>910</v>
      </c>
      <c r="H43" s="85">
        <v>11</v>
      </c>
      <c r="I43" s="85" t="s">
        <v>4086</v>
      </c>
      <c r="J43" s="85">
        <v>8</v>
      </c>
      <c r="K43" s="85" t="s">
        <v>4120</v>
      </c>
      <c r="L43" s="85">
        <v>10</v>
      </c>
      <c r="M43" s="85" t="s">
        <v>4127</v>
      </c>
      <c r="N43" s="85">
        <v>13</v>
      </c>
      <c r="O43" s="85" t="s">
        <v>4135</v>
      </c>
      <c r="P43" s="85">
        <v>10</v>
      </c>
      <c r="Q43" s="85"/>
      <c r="R43" s="85"/>
      <c r="S43" s="85" t="s">
        <v>4146</v>
      </c>
      <c r="T43" s="85">
        <v>3</v>
      </c>
      <c r="U43" s="85" t="s">
        <v>4140</v>
      </c>
      <c r="V43" s="85">
        <v>4</v>
      </c>
    </row>
    <row r="44" spans="1:22" ht="15">
      <c r="A44" s="85" t="s">
        <v>4082</v>
      </c>
      <c r="B44" s="85">
        <v>7098</v>
      </c>
      <c r="C44" s="85" t="s">
        <v>4091</v>
      </c>
      <c r="D44" s="85">
        <v>32</v>
      </c>
      <c r="E44" s="85" t="s">
        <v>4099</v>
      </c>
      <c r="F44" s="85">
        <v>11</v>
      </c>
      <c r="G44" s="85" t="s">
        <v>4106</v>
      </c>
      <c r="H44" s="85">
        <v>9</v>
      </c>
      <c r="I44" s="85" t="s">
        <v>4112</v>
      </c>
      <c r="J44" s="85">
        <v>7</v>
      </c>
      <c r="K44" s="85" t="s">
        <v>390</v>
      </c>
      <c r="L44" s="85">
        <v>10</v>
      </c>
      <c r="M44" s="85" t="s">
        <v>4128</v>
      </c>
      <c r="N44" s="85">
        <v>12</v>
      </c>
      <c r="O44" s="85" t="s">
        <v>4136</v>
      </c>
      <c r="P44" s="85">
        <v>9</v>
      </c>
      <c r="Q44" s="85"/>
      <c r="R44" s="85"/>
      <c r="S44" s="85" t="s">
        <v>4147</v>
      </c>
      <c r="T44" s="85">
        <v>3</v>
      </c>
      <c r="U44" s="85" t="s">
        <v>4155</v>
      </c>
      <c r="V44" s="85">
        <v>4</v>
      </c>
    </row>
    <row r="45" spans="1:22" ht="15">
      <c r="A45" s="85" t="s">
        <v>4083</v>
      </c>
      <c r="B45" s="85">
        <v>7469</v>
      </c>
      <c r="C45" s="85" t="s">
        <v>4092</v>
      </c>
      <c r="D45" s="85">
        <v>32</v>
      </c>
      <c r="E45" s="85" t="s">
        <v>4100</v>
      </c>
      <c r="F45" s="85">
        <v>10</v>
      </c>
      <c r="G45" s="85" t="s">
        <v>4085</v>
      </c>
      <c r="H45" s="85">
        <v>8</v>
      </c>
      <c r="I45" s="85" t="s">
        <v>398</v>
      </c>
      <c r="J45" s="85">
        <v>6</v>
      </c>
      <c r="K45" s="85" t="s">
        <v>389</v>
      </c>
      <c r="L45" s="85">
        <v>10</v>
      </c>
      <c r="M45" s="85" t="s">
        <v>4129</v>
      </c>
      <c r="N45" s="85">
        <v>12</v>
      </c>
      <c r="O45" s="85" t="s">
        <v>4137</v>
      </c>
      <c r="P45" s="85">
        <v>9</v>
      </c>
      <c r="Q45" s="85"/>
      <c r="R45" s="85"/>
      <c r="S45" s="85" t="s">
        <v>4148</v>
      </c>
      <c r="T45" s="85">
        <v>3</v>
      </c>
      <c r="U45" s="85" t="s">
        <v>4156</v>
      </c>
      <c r="V45" s="85">
        <v>4</v>
      </c>
    </row>
    <row r="46" spans="1:22" ht="15">
      <c r="A46" s="85" t="s">
        <v>4084</v>
      </c>
      <c r="B46" s="85">
        <v>225</v>
      </c>
      <c r="C46" s="85" t="s">
        <v>4093</v>
      </c>
      <c r="D46" s="85">
        <v>32</v>
      </c>
      <c r="E46" s="85" t="s">
        <v>4086</v>
      </c>
      <c r="F46" s="85">
        <v>9</v>
      </c>
      <c r="G46" s="85" t="s">
        <v>4107</v>
      </c>
      <c r="H46" s="85">
        <v>8</v>
      </c>
      <c r="I46" s="85" t="s">
        <v>4113</v>
      </c>
      <c r="J46" s="85">
        <v>6</v>
      </c>
      <c r="K46" s="85" t="s">
        <v>4121</v>
      </c>
      <c r="L46" s="85">
        <v>10</v>
      </c>
      <c r="M46" s="85" t="s">
        <v>4130</v>
      </c>
      <c r="N46" s="85">
        <v>11</v>
      </c>
      <c r="O46" s="85" t="s">
        <v>4138</v>
      </c>
      <c r="P46" s="85">
        <v>8</v>
      </c>
      <c r="Q46" s="85"/>
      <c r="R46" s="85"/>
      <c r="S46" s="85" t="s">
        <v>4149</v>
      </c>
      <c r="T46" s="85">
        <v>3</v>
      </c>
      <c r="U46" s="85" t="s">
        <v>4157</v>
      </c>
      <c r="V46" s="85">
        <v>4</v>
      </c>
    </row>
    <row r="47" spans="1:22" ht="15">
      <c r="A47" s="85" t="s">
        <v>910</v>
      </c>
      <c r="B47" s="85">
        <v>85</v>
      </c>
      <c r="C47" s="85" t="s">
        <v>4094</v>
      </c>
      <c r="D47" s="85">
        <v>32</v>
      </c>
      <c r="E47" s="85" t="s">
        <v>4101</v>
      </c>
      <c r="F47" s="85">
        <v>9</v>
      </c>
      <c r="G47" s="85" t="s">
        <v>4013</v>
      </c>
      <c r="H47" s="85">
        <v>7</v>
      </c>
      <c r="I47" s="85" t="s">
        <v>4114</v>
      </c>
      <c r="J47" s="85">
        <v>6</v>
      </c>
      <c r="K47" s="85" t="s">
        <v>4122</v>
      </c>
      <c r="L47" s="85">
        <v>10</v>
      </c>
      <c r="M47" s="85" t="s">
        <v>4085</v>
      </c>
      <c r="N47" s="85">
        <v>11</v>
      </c>
      <c r="O47" s="85" t="s">
        <v>4139</v>
      </c>
      <c r="P47" s="85">
        <v>8</v>
      </c>
      <c r="Q47" s="85"/>
      <c r="R47" s="85"/>
      <c r="S47" s="85" t="s">
        <v>4098</v>
      </c>
      <c r="T47" s="85">
        <v>3</v>
      </c>
      <c r="U47" s="85" t="s">
        <v>4158</v>
      </c>
      <c r="V47" s="85">
        <v>4</v>
      </c>
    </row>
    <row r="48" spans="1:22" ht="15">
      <c r="A48" s="85" t="s">
        <v>4085</v>
      </c>
      <c r="B48" s="85">
        <v>53</v>
      </c>
      <c r="C48" s="85" t="s">
        <v>4095</v>
      </c>
      <c r="D48" s="85">
        <v>32</v>
      </c>
      <c r="E48" s="85" t="s">
        <v>4037</v>
      </c>
      <c r="F48" s="85">
        <v>8</v>
      </c>
      <c r="G48" s="85" t="s">
        <v>4108</v>
      </c>
      <c r="H48" s="85">
        <v>6</v>
      </c>
      <c r="I48" s="85" t="s">
        <v>4115</v>
      </c>
      <c r="J48" s="85">
        <v>6</v>
      </c>
      <c r="K48" s="85" t="s">
        <v>4123</v>
      </c>
      <c r="L48" s="85">
        <v>10</v>
      </c>
      <c r="M48" s="85" t="s">
        <v>4131</v>
      </c>
      <c r="N48" s="85">
        <v>10</v>
      </c>
      <c r="O48" s="85" t="s">
        <v>4084</v>
      </c>
      <c r="P48" s="85">
        <v>8</v>
      </c>
      <c r="Q48" s="85"/>
      <c r="R48" s="85"/>
      <c r="S48" s="85" t="s">
        <v>4150</v>
      </c>
      <c r="T48" s="85">
        <v>3</v>
      </c>
      <c r="U48" s="85" t="s">
        <v>4159</v>
      </c>
      <c r="V48" s="85">
        <v>4</v>
      </c>
    </row>
    <row r="49" spans="1:22" ht="15">
      <c r="A49" s="85" t="s">
        <v>4086</v>
      </c>
      <c r="B49" s="85">
        <v>45</v>
      </c>
      <c r="C49" s="85" t="s">
        <v>4096</v>
      </c>
      <c r="D49" s="85">
        <v>32</v>
      </c>
      <c r="E49" s="85" t="s">
        <v>4102</v>
      </c>
      <c r="F49" s="85">
        <v>8</v>
      </c>
      <c r="G49" s="85" t="s">
        <v>4109</v>
      </c>
      <c r="H49" s="85">
        <v>5</v>
      </c>
      <c r="I49" s="85" t="s">
        <v>4116</v>
      </c>
      <c r="J49" s="85">
        <v>6</v>
      </c>
      <c r="K49" s="85" t="s">
        <v>910</v>
      </c>
      <c r="L49" s="85">
        <v>10</v>
      </c>
      <c r="M49" s="85" t="s">
        <v>4132</v>
      </c>
      <c r="N49" s="85">
        <v>10</v>
      </c>
      <c r="O49" s="85" t="s">
        <v>4140</v>
      </c>
      <c r="P49" s="85">
        <v>7</v>
      </c>
      <c r="Q49" s="85"/>
      <c r="R49" s="85"/>
      <c r="S49" s="85" t="s">
        <v>4084</v>
      </c>
      <c r="T49" s="85">
        <v>3</v>
      </c>
      <c r="U49" s="85" t="s">
        <v>4160</v>
      </c>
      <c r="V49" s="85">
        <v>4</v>
      </c>
    </row>
    <row r="50" spans="1:22" ht="15">
      <c r="A50" s="85" t="s">
        <v>4087</v>
      </c>
      <c r="B50" s="85">
        <v>45</v>
      </c>
      <c r="C50" s="85" t="s">
        <v>4087</v>
      </c>
      <c r="D50" s="85">
        <v>32</v>
      </c>
      <c r="E50" s="85" t="s">
        <v>4103</v>
      </c>
      <c r="F50" s="85">
        <v>7</v>
      </c>
      <c r="G50" s="85" t="s">
        <v>4086</v>
      </c>
      <c r="H50" s="85">
        <v>5</v>
      </c>
      <c r="I50" s="85" t="s">
        <v>4117</v>
      </c>
      <c r="J50" s="85">
        <v>6</v>
      </c>
      <c r="K50" s="85" t="s">
        <v>4124</v>
      </c>
      <c r="L50" s="85">
        <v>10</v>
      </c>
      <c r="M50" s="85" t="s">
        <v>910</v>
      </c>
      <c r="N50" s="85">
        <v>10</v>
      </c>
      <c r="O50" s="85" t="s">
        <v>4141</v>
      </c>
      <c r="P50" s="85">
        <v>7</v>
      </c>
      <c r="Q50" s="85"/>
      <c r="R50" s="85"/>
      <c r="S50" s="85" t="s">
        <v>4151</v>
      </c>
      <c r="T50" s="85">
        <v>3</v>
      </c>
      <c r="U50" s="85" t="s">
        <v>4161</v>
      </c>
      <c r="V50" s="85">
        <v>4</v>
      </c>
    </row>
    <row r="53" spans="1:22" ht="15" customHeight="1">
      <c r="A53" s="13" t="s">
        <v>4202</v>
      </c>
      <c r="B53" s="13" t="s">
        <v>3952</v>
      </c>
      <c r="C53" s="13" t="s">
        <v>4213</v>
      </c>
      <c r="D53" s="13" t="s">
        <v>3955</v>
      </c>
      <c r="E53" s="13" t="s">
        <v>4214</v>
      </c>
      <c r="F53" s="13" t="s">
        <v>3957</v>
      </c>
      <c r="G53" s="13" t="s">
        <v>4225</v>
      </c>
      <c r="H53" s="13" t="s">
        <v>3961</v>
      </c>
      <c r="I53" s="13" t="s">
        <v>4236</v>
      </c>
      <c r="J53" s="13" t="s">
        <v>3963</v>
      </c>
      <c r="K53" s="13" t="s">
        <v>4247</v>
      </c>
      <c r="L53" s="13" t="s">
        <v>3965</v>
      </c>
      <c r="M53" s="13" t="s">
        <v>4258</v>
      </c>
      <c r="N53" s="13" t="s">
        <v>3967</v>
      </c>
      <c r="O53" s="13" t="s">
        <v>4269</v>
      </c>
      <c r="P53" s="13" t="s">
        <v>3969</v>
      </c>
      <c r="Q53" s="78" t="s">
        <v>4280</v>
      </c>
      <c r="R53" s="78" t="s">
        <v>3971</v>
      </c>
      <c r="S53" s="13" t="s">
        <v>4281</v>
      </c>
      <c r="T53" s="13" t="s">
        <v>3973</v>
      </c>
      <c r="U53" s="13" t="s">
        <v>4292</v>
      </c>
      <c r="V53" s="13" t="s">
        <v>3974</v>
      </c>
    </row>
    <row r="54" spans="1:22" ht="15">
      <c r="A54" s="85" t="s">
        <v>4203</v>
      </c>
      <c r="B54" s="85">
        <v>43</v>
      </c>
      <c r="C54" s="85" t="s">
        <v>4204</v>
      </c>
      <c r="D54" s="85">
        <v>32</v>
      </c>
      <c r="E54" s="85" t="s">
        <v>4215</v>
      </c>
      <c r="F54" s="85">
        <v>7</v>
      </c>
      <c r="G54" s="85" t="s">
        <v>4226</v>
      </c>
      <c r="H54" s="85">
        <v>4</v>
      </c>
      <c r="I54" s="85" t="s">
        <v>4237</v>
      </c>
      <c r="J54" s="85">
        <v>5</v>
      </c>
      <c r="K54" s="85" t="s">
        <v>4248</v>
      </c>
      <c r="L54" s="85">
        <v>10</v>
      </c>
      <c r="M54" s="85" t="s">
        <v>4259</v>
      </c>
      <c r="N54" s="85">
        <v>10</v>
      </c>
      <c r="O54" s="85" t="s">
        <v>4270</v>
      </c>
      <c r="P54" s="85">
        <v>10</v>
      </c>
      <c r="Q54" s="85"/>
      <c r="R54" s="85"/>
      <c r="S54" s="85" t="s">
        <v>4282</v>
      </c>
      <c r="T54" s="85">
        <v>3</v>
      </c>
      <c r="U54" s="85" t="s">
        <v>4293</v>
      </c>
      <c r="V54" s="85">
        <v>4</v>
      </c>
    </row>
    <row r="55" spans="1:22" ht="15">
      <c r="A55" s="85" t="s">
        <v>4204</v>
      </c>
      <c r="B55" s="85">
        <v>32</v>
      </c>
      <c r="C55" s="85" t="s">
        <v>4205</v>
      </c>
      <c r="D55" s="85">
        <v>32</v>
      </c>
      <c r="E55" s="85" t="s">
        <v>4216</v>
      </c>
      <c r="F55" s="85">
        <v>7</v>
      </c>
      <c r="G55" s="85" t="s">
        <v>4227</v>
      </c>
      <c r="H55" s="85">
        <v>4</v>
      </c>
      <c r="I55" s="85" t="s">
        <v>4238</v>
      </c>
      <c r="J55" s="85">
        <v>5</v>
      </c>
      <c r="K55" s="85" t="s">
        <v>4249</v>
      </c>
      <c r="L55" s="85">
        <v>10</v>
      </c>
      <c r="M55" s="85" t="s">
        <v>4260</v>
      </c>
      <c r="N55" s="85">
        <v>10</v>
      </c>
      <c r="O55" s="85" t="s">
        <v>4271</v>
      </c>
      <c r="P55" s="85">
        <v>9</v>
      </c>
      <c r="Q55" s="85"/>
      <c r="R55" s="85"/>
      <c r="S55" s="85" t="s">
        <v>4283</v>
      </c>
      <c r="T55" s="85">
        <v>3</v>
      </c>
      <c r="U55" s="85" t="s">
        <v>4294</v>
      </c>
      <c r="V55" s="85">
        <v>4</v>
      </c>
    </row>
    <row r="56" spans="1:22" ht="15">
      <c r="A56" s="85" t="s">
        <v>4205</v>
      </c>
      <c r="B56" s="85">
        <v>32</v>
      </c>
      <c r="C56" s="85" t="s">
        <v>4206</v>
      </c>
      <c r="D56" s="85">
        <v>32</v>
      </c>
      <c r="E56" s="85" t="s">
        <v>4217</v>
      </c>
      <c r="F56" s="85">
        <v>7</v>
      </c>
      <c r="G56" s="85" t="s">
        <v>4228</v>
      </c>
      <c r="H56" s="85">
        <v>4</v>
      </c>
      <c r="I56" s="85" t="s">
        <v>4239</v>
      </c>
      <c r="J56" s="85">
        <v>5</v>
      </c>
      <c r="K56" s="85" t="s">
        <v>4250</v>
      </c>
      <c r="L56" s="85">
        <v>10</v>
      </c>
      <c r="M56" s="85" t="s">
        <v>4261</v>
      </c>
      <c r="N56" s="85">
        <v>10</v>
      </c>
      <c r="O56" s="85" t="s">
        <v>4272</v>
      </c>
      <c r="P56" s="85">
        <v>8</v>
      </c>
      <c r="Q56" s="85"/>
      <c r="R56" s="85"/>
      <c r="S56" s="85" t="s">
        <v>4284</v>
      </c>
      <c r="T56" s="85">
        <v>3</v>
      </c>
      <c r="U56" s="85" t="s">
        <v>4295</v>
      </c>
      <c r="V56" s="85">
        <v>4</v>
      </c>
    </row>
    <row r="57" spans="1:22" ht="15">
      <c r="A57" s="85" t="s">
        <v>4206</v>
      </c>
      <c r="B57" s="85">
        <v>32</v>
      </c>
      <c r="C57" s="85" t="s">
        <v>4207</v>
      </c>
      <c r="D57" s="85">
        <v>32</v>
      </c>
      <c r="E57" s="85" t="s">
        <v>4218</v>
      </c>
      <c r="F57" s="85">
        <v>7</v>
      </c>
      <c r="G57" s="85" t="s">
        <v>4229</v>
      </c>
      <c r="H57" s="85">
        <v>4</v>
      </c>
      <c r="I57" s="85" t="s">
        <v>4240</v>
      </c>
      <c r="J57" s="85">
        <v>5</v>
      </c>
      <c r="K57" s="85" t="s">
        <v>4251</v>
      </c>
      <c r="L57" s="85">
        <v>10</v>
      </c>
      <c r="M57" s="85" t="s">
        <v>4262</v>
      </c>
      <c r="N57" s="85">
        <v>10</v>
      </c>
      <c r="O57" s="85" t="s">
        <v>4273</v>
      </c>
      <c r="P57" s="85">
        <v>7</v>
      </c>
      <c r="Q57" s="85"/>
      <c r="R57" s="85"/>
      <c r="S57" s="85" t="s">
        <v>4285</v>
      </c>
      <c r="T57" s="85">
        <v>3</v>
      </c>
      <c r="U57" s="85" t="s">
        <v>4296</v>
      </c>
      <c r="V57" s="85">
        <v>4</v>
      </c>
    </row>
    <row r="58" spans="1:22" ht="15">
      <c r="A58" s="85" t="s">
        <v>4207</v>
      </c>
      <c r="B58" s="85">
        <v>32</v>
      </c>
      <c r="C58" s="85" t="s">
        <v>4208</v>
      </c>
      <c r="D58" s="85">
        <v>32</v>
      </c>
      <c r="E58" s="85" t="s">
        <v>4219</v>
      </c>
      <c r="F58" s="85">
        <v>7</v>
      </c>
      <c r="G58" s="85" t="s">
        <v>4230</v>
      </c>
      <c r="H58" s="85">
        <v>4</v>
      </c>
      <c r="I58" s="85" t="s">
        <v>4241</v>
      </c>
      <c r="J58" s="85">
        <v>5</v>
      </c>
      <c r="K58" s="85" t="s">
        <v>4252</v>
      </c>
      <c r="L58" s="85">
        <v>10</v>
      </c>
      <c r="M58" s="85" t="s">
        <v>4263</v>
      </c>
      <c r="N58" s="85">
        <v>10</v>
      </c>
      <c r="O58" s="85" t="s">
        <v>4274</v>
      </c>
      <c r="P58" s="85">
        <v>6</v>
      </c>
      <c r="Q58" s="85"/>
      <c r="R58" s="85"/>
      <c r="S58" s="85" t="s">
        <v>4286</v>
      </c>
      <c r="T58" s="85">
        <v>3</v>
      </c>
      <c r="U58" s="85" t="s">
        <v>4297</v>
      </c>
      <c r="V58" s="85">
        <v>4</v>
      </c>
    </row>
    <row r="59" spans="1:22" ht="15">
      <c r="A59" s="85" t="s">
        <v>4208</v>
      </c>
      <c r="B59" s="85">
        <v>32</v>
      </c>
      <c r="C59" s="85" t="s">
        <v>4209</v>
      </c>
      <c r="D59" s="85">
        <v>32</v>
      </c>
      <c r="E59" s="85" t="s">
        <v>4220</v>
      </c>
      <c r="F59" s="85">
        <v>7</v>
      </c>
      <c r="G59" s="85" t="s">
        <v>4231</v>
      </c>
      <c r="H59" s="85">
        <v>4</v>
      </c>
      <c r="I59" s="85" t="s">
        <v>4242</v>
      </c>
      <c r="J59" s="85">
        <v>5</v>
      </c>
      <c r="K59" s="85" t="s">
        <v>4253</v>
      </c>
      <c r="L59" s="85">
        <v>10</v>
      </c>
      <c r="M59" s="85" t="s">
        <v>4264</v>
      </c>
      <c r="N59" s="85">
        <v>9</v>
      </c>
      <c r="O59" s="85" t="s">
        <v>4275</v>
      </c>
      <c r="P59" s="85">
        <v>5</v>
      </c>
      <c r="Q59" s="85"/>
      <c r="R59" s="85"/>
      <c r="S59" s="85" t="s">
        <v>4287</v>
      </c>
      <c r="T59" s="85">
        <v>3</v>
      </c>
      <c r="U59" s="85" t="s">
        <v>4298</v>
      </c>
      <c r="V59" s="85">
        <v>4</v>
      </c>
    </row>
    <row r="60" spans="1:22" ht="15">
      <c r="A60" s="85" t="s">
        <v>4209</v>
      </c>
      <c r="B60" s="85">
        <v>32</v>
      </c>
      <c r="C60" s="85" t="s">
        <v>4210</v>
      </c>
      <c r="D60" s="85">
        <v>32</v>
      </c>
      <c r="E60" s="85" t="s">
        <v>4221</v>
      </c>
      <c r="F60" s="85">
        <v>7</v>
      </c>
      <c r="G60" s="85" t="s">
        <v>4232</v>
      </c>
      <c r="H60" s="85">
        <v>4</v>
      </c>
      <c r="I60" s="85" t="s">
        <v>4243</v>
      </c>
      <c r="J60" s="85">
        <v>5</v>
      </c>
      <c r="K60" s="85" t="s">
        <v>4254</v>
      </c>
      <c r="L60" s="85">
        <v>10</v>
      </c>
      <c r="M60" s="85" t="s">
        <v>4265</v>
      </c>
      <c r="N60" s="85">
        <v>9</v>
      </c>
      <c r="O60" s="85" t="s">
        <v>4276</v>
      </c>
      <c r="P60" s="85">
        <v>5</v>
      </c>
      <c r="Q60" s="85"/>
      <c r="R60" s="85"/>
      <c r="S60" s="85" t="s">
        <v>4288</v>
      </c>
      <c r="T60" s="85">
        <v>3</v>
      </c>
      <c r="U60" s="85" t="s">
        <v>4299</v>
      </c>
      <c r="V60" s="85">
        <v>4</v>
      </c>
    </row>
    <row r="61" spans="1:22" ht="15">
      <c r="A61" s="85" t="s">
        <v>4210</v>
      </c>
      <c r="B61" s="85">
        <v>32</v>
      </c>
      <c r="C61" s="85" t="s">
        <v>4211</v>
      </c>
      <c r="D61" s="85">
        <v>32</v>
      </c>
      <c r="E61" s="85" t="s">
        <v>4222</v>
      </c>
      <c r="F61" s="85">
        <v>7</v>
      </c>
      <c r="G61" s="85" t="s">
        <v>4233</v>
      </c>
      <c r="H61" s="85">
        <v>4</v>
      </c>
      <c r="I61" s="85" t="s">
        <v>4244</v>
      </c>
      <c r="J61" s="85">
        <v>5</v>
      </c>
      <c r="K61" s="85" t="s">
        <v>4255</v>
      </c>
      <c r="L61" s="85">
        <v>10</v>
      </c>
      <c r="M61" s="85" t="s">
        <v>4266</v>
      </c>
      <c r="N61" s="85">
        <v>8</v>
      </c>
      <c r="O61" s="85" t="s">
        <v>4277</v>
      </c>
      <c r="P61" s="85">
        <v>5</v>
      </c>
      <c r="Q61" s="85"/>
      <c r="R61" s="85"/>
      <c r="S61" s="85" t="s">
        <v>4289</v>
      </c>
      <c r="T61" s="85">
        <v>3</v>
      </c>
      <c r="U61" s="85" t="s">
        <v>4300</v>
      </c>
      <c r="V61" s="85">
        <v>4</v>
      </c>
    </row>
    <row r="62" spans="1:22" ht="15">
      <c r="A62" s="85" t="s">
        <v>4211</v>
      </c>
      <c r="B62" s="85">
        <v>32</v>
      </c>
      <c r="C62" s="85" t="s">
        <v>4203</v>
      </c>
      <c r="D62" s="85">
        <v>32</v>
      </c>
      <c r="E62" s="85" t="s">
        <v>4223</v>
      </c>
      <c r="F62" s="85">
        <v>7</v>
      </c>
      <c r="G62" s="85" t="s">
        <v>4234</v>
      </c>
      <c r="H62" s="85">
        <v>4</v>
      </c>
      <c r="I62" s="85" t="s">
        <v>4245</v>
      </c>
      <c r="J62" s="85">
        <v>5</v>
      </c>
      <c r="K62" s="85" t="s">
        <v>4256</v>
      </c>
      <c r="L62" s="85">
        <v>10</v>
      </c>
      <c r="M62" s="85" t="s">
        <v>4267</v>
      </c>
      <c r="N62" s="85">
        <v>7</v>
      </c>
      <c r="O62" s="85" t="s">
        <v>4278</v>
      </c>
      <c r="P62" s="85">
        <v>5</v>
      </c>
      <c r="Q62" s="85"/>
      <c r="R62" s="85"/>
      <c r="S62" s="85" t="s">
        <v>4290</v>
      </c>
      <c r="T62" s="85">
        <v>3</v>
      </c>
      <c r="U62" s="85" t="s">
        <v>4301</v>
      </c>
      <c r="V62" s="85">
        <v>4</v>
      </c>
    </row>
    <row r="63" spans="1:22" ht="15">
      <c r="A63" s="85" t="s">
        <v>4212</v>
      </c>
      <c r="B63" s="85">
        <v>31</v>
      </c>
      <c r="C63" s="85" t="s">
        <v>4212</v>
      </c>
      <c r="D63" s="85">
        <v>31</v>
      </c>
      <c r="E63" s="85" t="s">
        <v>4224</v>
      </c>
      <c r="F63" s="85">
        <v>7</v>
      </c>
      <c r="G63" s="85" t="s">
        <v>4235</v>
      </c>
      <c r="H63" s="85">
        <v>4</v>
      </c>
      <c r="I63" s="85" t="s">
        <v>4246</v>
      </c>
      <c r="J63" s="85">
        <v>5</v>
      </c>
      <c r="K63" s="85" t="s">
        <v>4257</v>
      </c>
      <c r="L63" s="85">
        <v>10</v>
      </c>
      <c r="M63" s="85" t="s">
        <v>4268</v>
      </c>
      <c r="N63" s="85">
        <v>7</v>
      </c>
      <c r="O63" s="85" t="s">
        <v>4279</v>
      </c>
      <c r="P63" s="85">
        <v>5</v>
      </c>
      <c r="Q63" s="85"/>
      <c r="R63" s="85"/>
      <c r="S63" s="85" t="s">
        <v>4291</v>
      </c>
      <c r="T63" s="85">
        <v>3</v>
      </c>
      <c r="U63" s="85" t="s">
        <v>4302</v>
      </c>
      <c r="V63" s="85">
        <v>4</v>
      </c>
    </row>
    <row r="66" spans="1:22" ht="15" customHeight="1">
      <c r="A66" s="13" t="s">
        <v>4341</v>
      </c>
      <c r="B66" s="13" t="s">
        <v>3952</v>
      </c>
      <c r="C66" s="13" t="s">
        <v>4343</v>
      </c>
      <c r="D66" s="13" t="s">
        <v>3955</v>
      </c>
      <c r="E66" s="78" t="s">
        <v>4344</v>
      </c>
      <c r="F66" s="78" t="s">
        <v>3957</v>
      </c>
      <c r="G66" s="78" t="s">
        <v>4347</v>
      </c>
      <c r="H66" s="78" t="s">
        <v>3961</v>
      </c>
      <c r="I66" s="78" t="s">
        <v>4349</v>
      </c>
      <c r="J66" s="78" t="s">
        <v>3963</v>
      </c>
      <c r="K66" s="78" t="s">
        <v>4352</v>
      </c>
      <c r="L66" s="78" t="s">
        <v>3965</v>
      </c>
      <c r="M66" s="13" t="s">
        <v>4354</v>
      </c>
      <c r="N66" s="13" t="s">
        <v>3967</v>
      </c>
      <c r="O66" s="78" t="s">
        <v>4356</v>
      </c>
      <c r="P66" s="78" t="s">
        <v>3969</v>
      </c>
      <c r="Q66" s="78" t="s">
        <v>4359</v>
      </c>
      <c r="R66" s="78" t="s">
        <v>3971</v>
      </c>
      <c r="S66" s="78" t="s">
        <v>4361</v>
      </c>
      <c r="T66" s="78" t="s">
        <v>3973</v>
      </c>
      <c r="U66" s="78" t="s">
        <v>4363</v>
      </c>
      <c r="V66" s="78" t="s">
        <v>3974</v>
      </c>
    </row>
    <row r="67" spans="1:22" ht="15">
      <c r="A67" s="78" t="s">
        <v>494</v>
      </c>
      <c r="B67" s="78">
        <v>1</v>
      </c>
      <c r="C67" s="78" t="s">
        <v>401</v>
      </c>
      <c r="D67" s="78">
        <v>1</v>
      </c>
      <c r="E67" s="78"/>
      <c r="F67" s="78"/>
      <c r="G67" s="78"/>
      <c r="H67" s="78"/>
      <c r="I67" s="78"/>
      <c r="J67" s="78"/>
      <c r="K67" s="78"/>
      <c r="L67" s="78"/>
      <c r="M67" s="78" t="s">
        <v>494</v>
      </c>
      <c r="N67" s="78">
        <v>1</v>
      </c>
      <c r="O67" s="78"/>
      <c r="P67" s="78"/>
      <c r="Q67" s="78"/>
      <c r="R67" s="78"/>
      <c r="S67" s="78"/>
      <c r="T67" s="78"/>
      <c r="U67" s="78"/>
      <c r="V67" s="78"/>
    </row>
    <row r="68" spans="1:22" ht="15">
      <c r="A68" s="78" t="s">
        <v>483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458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451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401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440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437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432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423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4342</v>
      </c>
      <c r="B79" s="13" t="s">
        <v>3952</v>
      </c>
      <c r="C79" s="13" t="s">
        <v>4345</v>
      </c>
      <c r="D79" s="13" t="s">
        <v>3955</v>
      </c>
      <c r="E79" s="13" t="s">
        <v>4346</v>
      </c>
      <c r="F79" s="13" t="s">
        <v>3957</v>
      </c>
      <c r="G79" s="13" t="s">
        <v>4348</v>
      </c>
      <c r="H79" s="13" t="s">
        <v>3961</v>
      </c>
      <c r="I79" s="13" t="s">
        <v>4351</v>
      </c>
      <c r="J79" s="13" t="s">
        <v>3963</v>
      </c>
      <c r="K79" s="13" t="s">
        <v>4353</v>
      </c>
      <c r="L79" s="13" t="s">
        <v>3965</v>
      </c>
      <c r="M79" s="13" t="s">
        <v>4355</v>
      </c>
      <c r="N79" s="13" t="s">
        <v>3967</v>
      </c>
      <c r="O79" s="13" t="s">
        <v>4358</v>
      </c>
      <c r="P79" s="13" t="s">
        <v>3969</v>
      </c>
      <c r="Q79" s="13" t="s">
        <v>4360</v>
      </c>
      <c r="R79" s="13" t="s">
        <v>3971</v>
      </c>
      <c r="S79" s="13" t="s">
        <v>4362</v>
      </c>
      <c r="T79" s="13" t="s">
        <v>3973</v>
      </c>
      <c r="U79" s="13" t="s">
        <v>4364</v>
      </c>
      <c r="V79" s="13" t="s">
        <v>3974</v>
      </c>
    </row>
    <row r="80" spans="1:22" ht="15">
      <c r="A80" s="78" t="s">
        <v>400</v>
      </c>
      <c r="B80" s="78">
        <v>31</v>
      </c>
      <c r="C80" s="78" t="s">
        <v>400</v>
      </c>
      <c r="D80" s="78">
        <v>31</v>
      </c>
      <c r="E80" s="78" t="s">
        <v>353</v>
      </c>
      <c r="F80" s="78">
        <v>18</v>
      </c>
      <c r="G80" s="78" t="s">
        <v>4350</v>
      </c>
      <c r="H80" s="78">
        <v>1</v>
      </c>
      <c r="I80" s="78" t="s">
        <v>398</v>
      </c>
      <c r="J80" s="78">
        <v>6</v>
      </c>
      <c r="K80" s="78" t="s">
        <v>373</v>
      </c>
      <c r="L80" s="78">
        <v>11</v>
      </c>
      <c r="M80" s="78" t="s">
        <v>417</v>
      </c>
      <c r="N80" s="78">
        <v>8</v>
      </c>
      <c r="O80" s="78" t="s">
        <v>408</v>
      </c>
      <c r="P80" s="78">
        <v>11</v>
      </c>
      <c r="Q80" s="78" t="s">
        <v>488</v>
      </c>
      <c r="R80" s="78">
        <v>1</v>
      </c>
      <c r="S80" s="78" t="s">
        <v>480</v>
      </c>
      <c r="T80" s="78">
        <v>3</v>
      </c>
      <c r="U80" s="78" t="s">
        <v>271</v>
      </c>
      <c r="V80" s="78">
        <v>3</v>
      </c>
    </row>
    <row r="81" spans="1:22" ht="15">
      <c r="A81" s="78" t="s">
        <v>353</v>
      </c>
      <c r="B81" s="78">
        <v>22</v>
      </c>
      <c r="C81" s="78" t="s">
        <v>329</v>
      </c>
      <c r="D81" s="78">
        <v>11</v>
      </c>
      <c r="E81" s="78" t="s">
        <v>429</v>
      </c>
      <c r="F81" s="78">
        <v>5</v>
      </c>
      <c r="G81" s="78"/>
      <c r="H81" s="78"/>
      <c r="I81" s="78" t="s">
        <v>443</v>
      </c>
      <c r="J81" s="78">
        <v>5</v>
      </c>
      <c r="K81" s="78" t="s">
        <v>390</v>
      </c>
      <c r="L81" s="78">
        <v>10</v>
      </c>
      <c r="M81" s="78" t="s">
        <v>4357</v>
      </c>
      <c r="N81" s="78">
        <v>2</v>
      </c>
      <c r="O81" s="78" t="s">
        <v>345</v>
      </c>
      <c r="P81" s="78">
        <v>6</v>
      </c>
      <c r="Q81" s="78" t="s">
        <v>487</v>
      </c>
      <c r="R81" s="78">
        <v>1</v>
      </c>
      <c r="S81" s="78" t="s">
        <v>372</v>
      </c>
      <c r="T81" s="78">
        <v>2</v>
      </c>
      <c r="U81" s="78" t="s">
        <v>441</v>
      </c>
      <c r="V81" s="78">
        <v>1</v>
      </c>
    </row>
    <row r="82" spans="1:22" ht="15">
      <c r="A82" s="78" t="s">
        <v>401</v>
      </c>
      <c r="B82" s="78">
        <v>11</v>
      </c>
      <c r="C82" s="78" t="s">
        <v>401</v>
      </c>
      <c r="D82" s="78">
        <v>9</v>
      </c>
      <c r="E82" s="78" t="s">
        <v>401</v>
      </c>
      <c r="F82" s="78">
        <v>2</v>
      </c>
      <c r="G82" s="78"/>
      <c r="H82" s="78"/>
      <c r="I82" s="78" t="s">
        <v>442</v>
      </c>
      <c r="J82" s="78">
        <v>5</v>
      </c>
      <c r="K82" s="78" t="s">
        <v>389</v>
      </c>
      <c r="L82" s="78">
        <v>10</v>
      </c>
      <c r="M82" s="78" t="s">
        <v>419</v>
      </c>
      <c r="N82" s="78">
        <v>1</v>
      </c>
      <c r="O82" s="78" t="s">
        <v>407</v>
      </c>
      <c r="P82" s="78">
        <v>3</v>
      </c>
      <c r="Q82" s="78" t="s">
        <v>486</v>
      </c>
      <c r="R82" s="78">
        <v>1</v>
      </c>
      <c r="S82" s="78" t="s">
        <v>374</v>
      </c>
      <c r="T82" s="78">
        <v>1</v>
      </c>
      <c r="U82" s="78"/>
      <c r="V82" s="78"/>
    </row>
    <row r="83" spans="1:22" ht="15">
      <c r="A83" s="78" t="s">
        <v>329</v>
      </c>
      <c r="B83" s="78">
        <v>11</v>
      </c>
      <c r="C83" s="78" t="s">
        <v>327</v>
      </c>
      <c r="D83" s="78">
        <v>4</v>
      </c>
      <c r="E83" s="78" t="s">
        <v>464</v>
      </c>
      <c r="F83" s="78">
        <v>1</v>
      </c>
      <c r="G83" s="78"/>
      <c r="H83" s="78"/>
      <c r="I83" s="78" t="s">
        <v>399</v>
      </c>
      <c r="J83" s="78">
        <v>4</v>
      </c>
      <c r="K83" s="78" t="s">
        <v>445</v>
      </c>
      <c r="L83" s="78">
        <v>3</v>
      </c>
      <c r="M83" s="78" t="s">
        <v>404</v>
      </c>
      <c r="N83" s="78">
        <v>1</v>
      </c>
      <c r="O83" s="78" t="s">
        <v>344</v>
      </c>
      <c r="P83" s="78">
        <v>1</v>
      </c>
      <c r="Q83" s="78" t="s">
        <v>485</v>
      </c>
      <c r="R83" s="78">
        <v>1</v>
      </c>
      <c r="S83" s="78" t="s">
        <v>479</v>
      </c>
      <c r="T83" s="78">
        <v>1</v>
      </c>
      <c r="U83" s="78"/>
      <c r="V83" s="78"/>
    </row>
    <row r="84" spans="1:22" ht="15">
      <c r="A84" s="78" t="s">
        <v>373</v>
      </c>
      <c r="B84" s="78">
        <v>11</v>
      </c>
      <c r="C84" s="78" t="s">
        <v>325</v>
      </c>
      <c r="D84" s="78">
        <v>4</v>
      </c>
      <c r="E84" s="78" t="s">
        <v>463</v>
      </c>
      <c r="F84" s="78">
        <v>1</v>
      </c>
      <c r="G84" s="78"/>
      <c r="H84" s="78"/>
      <c r="I84" s="78" t="s">
        <v>281</v>
      </c>
      <c r="J84" s="78">
        <v>3</v>
      </c>
      <c r="K84" s="78"/>
      <c r="L84" s="78"/>
      <c r="M84" s="78" t="s">
        <v>418</v>
      </c>
      <c r="N84" s="78">
        <v>1</v>
      </c>
      <c r="O84" s="78"/>
      <c r="P84" s="78"/>
      <c r="Q84" s="78"/>
      <c r="R84" s="78"/>
      <c r="S84" s="78"/>
      <c r="T84" s="78"/>
      <c r="U84" s="78"/>
      <c r="V84" s="78"/>
    </row>
    <row r="85" spans="1:22" ht="15">
      <c r="A85" s="78" t="s">
        <v>408</v>
      </c>
      <c r="B85" s="78">
        <v>11</v>
      </c>
      <c r="C85" s="78" t="s">
        <v>326</v>
      </c>
      <c r="D85" s="78">
        <v>4</v>
      </c>
      <c r="E85" s="78" t="s">
        <v>372</v>
      </c>
      <c r="F85" s="78">
        <v>1</v>
      </c>
      <c r="G85" s="78"/>
      <c r="H85" s="78"/>
      <c r="I85" s="78" t="s">
        <v>493</v>
      </c>
      <c r="J85" s="78">
        <v>1</v>
      </c>
      <c r="K85" s="78"/>
      <c r="L85" s="78"/>
      <c r="M85" s="78"/>
      <c r="N85" s="78"/>
      <c r="O85" s="78"/>
      <c r="P85" s="78"/>
      <c r="Q85" s="78"/>
      <c r="R85" s="78"/>
      <c r="S85" s="78"/>
      <c r="T85" s="78"/>
      <c r="U85" s="78"/>
      <c r="V85" s="78"/>
    </row>
    <row r="86" spans="1:22" ht="15">
      <c r="A86" s="78" t="s">
        <v>390</v>
      </c>
      <c r="B86" s="78">
        <v>10</v>
      </c>
      <c r="C86" s="78" t="s">
        <v>353</v>
      </c>
      <c r="D86" s="78">
        <v>3</v>
      </c>
      <c r="E86" s="78" t="s">
        <v>462</v>
      </c>
      <c r="F86" s="78">
        <v>1</v>
      </c>
      <c r="G86" s="78"/>
      <c r="H86" s="78"/>
      <c r="I86" s="78" t="s">
        <v>484</v>
      </c>
      <c r="J86" s="78">
        <v>1</v>
      </c>
      <c r="K86" s="78"/>
      <c r="L86" s="78"/>
      <c r="M86" s="78"/>
      <c r="N86" s="78"/>
      <c r="O86" s="78"/>
      <c r="P86" s="78"/>
      <c r="Q86" s="78"/>
      <c r="R86" s="78"/>
      <c r="S86" s="78"/>
      <c r="T86" s="78"/>
      <c r="U86" s="78"/>
      <c r="V86" s="78"/>
    </row>
    <row r="87" spans="1:22" ht="15">
      <c r="A87" s="78" t="s">
        <v>389</v>
      </c>
      <c r="B87" s="78">
        <v>10</v>
      </c>
      <c r="C87" s="78" t="s">
        <v>322</v>
      </c>
      <c r="D87" s="78">
        <v>3</v>
      </c>
      <c r="E87" s="78" t="s">
        <v>461</v>
      </c>
      <c r="F87" s="78">
        <v>1</v>
      </c>
      <c r="G87" s="78"/>
      <c r="H87" s="78"/>
      <c r="I87" s="78" t="s">
        <v>492</v>
      </c>
      <c r="J87" s="78">
        <v>1</v>
      </c>
      <c r="K87" s="78"/>
      <c r="L87" s="78"/>
      <c r="M87" s="78"/>
      <c r="N87" s="78"/>
      <c r="O87" s="78"/>
      <c r="P87" s="78"/>
      <c r="Q87" s="78"/>
      <c r="R87" s="78"/>
      <c r="S87" s="78"/>
      <c r="T87" s="78"/>
      <c r="U87" s="78"/>
      <c r="V87" s="78"/>
    </row>
    <row r="88" spans="1:22" ht="15">
      <c r="A88" s="78" t="s">
        <v>417</v>
      </c>
      <c r="B88" s="78">
        <v>8</v>
      </c>
      <c r="C88" s="78" t="s">
        <v>453</v>
      </c>
      <c r="D88" s="78">
        <v>2</v>
      </c>
      <c r="E88" s="78" t="s">
        <v>460</v>
      </c>
      <c r="F88" s="78">
        <v>1</v>
      </c>
      <c r="G88" s="78"/>
      <c r="H88" s="78"/>
      <c r="I88" s="78" t="s">
        <v>491</v>
      </c>
      <c r="J88" s="78">
        <v>1</v>
      </c>
      <c r="K88" s="78"/>
      <c r="L88" s="78"/>
      <c r="M88" s="78"/>
      <c r="N88" s="78"/>
      <c r="O88" s="78"/>
      <c r="P88" s="78"/>
      <c r="Q88" s="78"/>
      <c r="R88" s="78"/>
      <c r="S88" s="78"/>
      <c r="T88" s="78"/>
      <c r="U88" s="78"/>
      <c r="V88" s="78"/>
    </row>
    <row r="89" spans="1:22" ht="15">
      <c r="A89" s="78" t="s">
        <v>436</v>
      </c>
      <c r="B89" s="78">
        <v>8</v>
      </c>
      <c r="C89" s="78" t="s">
        <v>328</v>
      </c>
      <c r="D89" s="78">
        <v>2</v>
      </c>
      <c r="E89" s="78" t="s">
        <v>465</v>
      </c>
      <c r="F89" s="78">
        <v>1</v>
      </c>
      <c r="G89" s="78"/>
      <c r="H89" s="78"/>
      <c r="I89" s="78" t="s">
        <v>490</v>
      </c>
      <c r="J89" s="78">
        <v>1</v>
      </c>
      <c r="K89" s="78"/>
      <c r="L89" s="78"/>
      <c r="M89" s="78"/>
      <c r="N89" s="78"/>
      <c r="O89" s="78"/>
      <c r="P89" s="78"/>
      <c r="Q89" s="78"/>
      <c r="R89" s="78"/>
      <c r="S89" s="78"/>
      <c r="T89" s="78"/>
      <c r="U89" s="78"/>
      <c r="V89" s="78"/>
    </row>
    <row r="92" spans="1:22" ht="15" customHeight="1">
      <c r="A92" s="13" t="s">
        <v>4393</v>
      </c>
      <c r="B92" s="13" t="s">
        <v>3952</v>
      </c>
      <c r="C92" s="13" t="s">
        <v>4394</v>
      </c>
      <c r="D92" s="13" t="s">
        <v>3955</v>
      </c>
      <c r="E92" s="13" t="s">
        <v>4395</v>
      </c>
      <c r="F92" s="13" t="s">
        <v>3957</v>
      </c>
      <c r="G92" s="13" t="s">
        <v>4396</v>
      </c>
      <c r="H92" s="13" t="s">
        <v>3961</v>
      </c>
      <c r="I92" s="13" t="s">
        <v>4397</v>
      </c>
      <c r="J92" s="13" t="s">
        <v>3963</v>
      </c>
      <c r="K92" s="13" t="s">
        <v>4398</v>
      </c>
      <c r="L92" s="13" t="s">
        <v>3965</v>
      </c>
      <c r="M92" s="13" t="s">
        <v>4399</v>
      </c>
      <c r="N92" s="13" t="s">
        <v>3967</v>
      </c>
      <c r="O92" s="13" t="s">
        <v>4400</v>
      </c>
      <c r="P92" s="13" t="s">
        <v>3969</v>
      </c>
      <c r="Q92" s="13" t="s">
        <v>4401</v>
      </c>
      <c r="R92" s="13" t="s">
        <v>3971</v>
      </c>
      <c r="S92" s="13" t="s">
        <v>4402</v>
      </c>
      <c r="T92" s="13" t="s">
        <v>3973</v>
      </c>
      <c r="U92" s="13" t="s">
        <v>4403</v>
      </c>
      <c r="V92" s="13" t="s">
        <v>3974</v>
      </c>
    </row>
    <row r="93" spans="1:22" ht="15">
      <c r="A93" s="114" t="s">
        <v>488</v>
      </c>
      <c r="B93" s="78">
        <v>382086</v>
      </c>
      <c r="C93" s="114" t="s">
        <v>272</v>
      </c>
      <c r="D93" s="78">
        <v>111051</v>
      </c>
      <c r="E93" s="114" t="s">
        <v>355</v>
      </c>
      <c r="F93" s="78">
        <v>268296</v>
      </c>
      <c r="G93" s="114" t="s">
        <v>350</v>
      </c>
      <c r="H93" s="78">
        <v>53269</v>
      </c>
      <c r="I93" s="114" t="s">
        <v>309</v>
      </c>
      <c r="J93" s="78">
        <v>42043</v>
      </c>
      <c r="K93" s="114" t="s">
        <v>389</v>
      </c>
      <c r="L93" s="78">
        <v>47576</v>
      </c>
      <c r="M93" s="114" t="s">
        <v>417</v>
      </c>
      <c r="N93" s="78">
        <v>182224</v>
      </c>
      <c r="O93" s="114" t="s">
        <v>344</v>
      </c>
      <c r="P93" s="78">
        <v>28138</v>
      </c>
      <c r="Q93" s="114" t="s">
        <v>488</v>
      </c>
      <c r="R93" s="78">
        <v>382086</v>
      </c>
      <c r="S93" s="114" t="s">
        <v>374</v>
      </c>
      <c r="T93" s="78">
        <v>5373</v>
      </c>
      <c r="U93" s="114" t="s">
        <v>441</v>
      </c>
      <c r="V93" s="78">
        <v>137641</v>
      </c>
    </row>
    <row r="94" spans="1:22" ht="15">
      <c r="A94" s="114" t="s">
        <v>369</v>
      </c>
      <c r="B94" s="78">
        <v>331482</v>
      </c>
      <c r="C94" s="114" t="s">
        <v>280</v>
      </c>
      <c r="D94" s="78">
        <v>67121</v>
      </c>
      <c r="E94" s="114" t="s">
        <v>273</v>
      </c>
      <c r="F94" s="78">
        <v>122742</v>
      </c>
      <c r="G94" s="114" t="s">
        <v>351</v>
      </c>
      <c r="H94" s="78">
        <v>43669</v>
      </c>
      <c r="I94" s="114" t="s">
        <v>399</v>
      </c>
      <c r="J94" s="78">
        <v>30009</v>
      </c>
      <c r="K94" s="114" t="s">
        <v>379</v>
      </c>
      <c r="L94" s="78">
        <v>19911</v>
      </c>
      <c r="M94" s="114" t="s">
        <v>419</v>
      </c>
      <c r="N94" s="78">
        <v>129058</v>
      </c>
      <c r="O94" s="114" t="s">
        <v>231</v>
      </c>
      <c r="P94" s="78">
        <v>10906</v>
      </c>
      <c r="Q94" s="114" t="s">
        <v>487</v>
      </c>
      <c r="R94" s="78">
        <v>175209</v>
      </c>
      <c r="S94" s="114" t="s">
        <v>479</v>
      </c>
      <c r="T94" s="78">
        <v>2590</v>
      </c>
      <c r="U94" s="114" t="s">
        <v>289</v>
      </c>
      <c r="V94" s="78">
        <v>19178</v>
      </c>
    </row>
    <row r="95" spans="1:22" ht="15">
      <c r="A95" s="114" t="s">
        <v>482</v>
      </c>
      <c r="B95" s="78">
        <v>326617</v>
      </c>
      <c r="C95" s="114" t="s">
        <v>261</v>
      </c>
      <c r="D95" s="78">
        <v>65691</v>
      </c>
      <c r="E95" s="114" t="s">
        <v>353</v>
      </c>
      <c r="F95" s="78">
        <v>51923</v>
      </c>
      <c r="G95" s="114" t="s">
        <v>371</v>
      </c>
      <c r="H95" s="78">
        <v>13504</v>
      </c>
      <c r="I95" s="114" t="s">
        <v>490</v>
      </c>
      <c r="J95" s="78">
        <v>22879</v>
      </c>
      <c r="K95" s="114" t="s">
        <v>381</v>
      </c>
      <c r="L95" s="78">
        <v>9870</v>
      </c>
      <c r="M95" s="114" t="s">
        <v>420</v>
      </c>
      <c r="N95" s="78">
        <v>60871</v>
      </c>
      <c r="O95" s="114" t="s">
        <v>238</v>
      </c>
      <c r="P95" s="78">
        <v>4723</v>
      </c>
      <c r="Q95" s="114" t="s">
        <v>485</v>
      </c>
      <c r="R95" s="78">
        <v>8230</v>
      </c>
      <c r="S95" s="114" t="s">
        <v>372</v>
      </c>
      <c r="T95" s="78">
        <v>1504</v>
      </c>
      <c r="U95" s="114" t="s">
        <v>276</v>
      </c>
      <c r="V95" s="78">
        <v>8285</v>
      </c>
    </row>
    <row r="96" spans="1:22" ht="15">
      <c r="A96" s="114" t="s">
        <v>452</v>
      </c>
      <c r="B96" s="78">
        <v>271940</v>
      </c>
      <c r="C96" s="114" t="s">
        <v>265</v>
      </c>
      <c r="D96" s="78">
        <v>55077</v>
      </c>
      <c r="E96" s="114" t="s">
        <v>359</v>
      </c>
      <c r="F96" s="78">
        <v>17659</v>
      </c>
      <c r="G96" s="114" t="s">
        <v>216</v>
      </c>
      <c r="H96" s="78">
        <v>9034</v>
      </c>
      <c r="I96" s="114" t="s">
        <v>489</v>
      </c>
      <c r="J96" s="78">
        <v>21904</v>
      </c>
      <c r="K96" s="114" t="s">
        <v>335</v>
      </c>
      <c r="L96" s="78">
        <v>8160</v>
      </c>
      <c r="M96" s="114" t="s">
        <v>396</v>
      </c>
      <c r="N96" s="78">
        <v>59298</v>
      </c>
      <c r="O96" s="114" t="s">
        <v>407</v>
      </c>
      <c r="P96" s="78">
        <v>3881</v>
      </c>
      <c r="Q96" s="114" t="s">
        <v>486</v>
      </c>
      <c r="R96" s="78">
        <v>6182</v>
      </c>
      <c r="S96" s="114" t="s">
        <v>480</v>
      </c>
      <c r="T96" s="78">
        <v>979</v>
      </c>
      <c r="U96" s="114" t="s">
        <v>271</v>
      </c>
      <c r="V96" s="78">
        <v>4571</v>
      </c>
    </row>
    <row r="97" spans="1:22" ht="15">
      <c r="A97" s="114" t="s">
        <v>355</v>
      </c>
      <c r="B97" s="78">
        <v>268296</v>
      </c>
      <c r="C97" s="114" t="s">
        <v>323</v>
      </c>
      <c r="D97" s="78">
        <v>39115</v>
      </c>
      <c r="E97" s="114" t="s">
        <v>464</v>
      </c>
      <c r="F97" s="78">
        <v>15388</v>
      </c>
      <c r="G97" s="114" t="s">
        <v>294</v>
      </c>
      <c r="H97" s="78">
        <v>5943</v>
      </c>
      <c r="I97" s="114" t="s">
        <v>493</v>
      </c>
      <c r="J97" s="78">
        <v>14269</v>
      </c>
      <c r="K97" s="114" t="s">
        <v>373</v>
      </c>
      <c r="L97" s="78">
        <v>7373</v>
      </c>
      <c r="M97" s="114" t="s">
        <v>247</v>
      </c>
      <c r="N97" s="78">
        <v>58127</v>
      </c>
      <c r="O97" s="114" t="s">
        <v>347</v>
      </c>
      <c r="P97" s="78">
        <v>3866</v>
      </c>
      <c r="Q97" s="114" t="s">
        <v>409</v>
      </c>
      <c r="R97" s="78">
        <v>3705</v>
      </c>
      <c r="S97" s="114" t="s">
        <v>377</v>
      </c>
      <c r="T97" s="78">
        <v>154</v>
      </c>
      <c r="U97" s="114" t="s">
        <v>290</v>
      </c>
      <c r="V97" s="78">
        <v>681</v>
      </c>
    </row>
    <row r="98" spans="1:22" ht="15">
      <c r="A98" s="114" t="s">
        <v>421</v>
      </c>
      <c r="B98" s="78">
        <v>182498</v>
      </c>
      <c r="C98" s="114" t="s">
        <v>327</v>
      </c>
      <c r="D98" s="78">
        <v>28397</v>
      </c>
      <c r="E98" s="114" t="s">
        <v>468</v>
      </c>
      <c r="F98" s="78">
        <v>15038</v>
      </c>
      <c r="G98" s="114" t="s">
        <v>301</v>
      </c>
      <c r="H98" s="78">
        <v>5459</v>
      </c>
      <c r="I98" s="114" t="s">
        <v>443</v>
      </c>
      <c r="J98" s="78">
        <v>8891</v>
      </c>
      <c r="K98" s="114" t="s">
        <v>390</v>
      </c>
      <c r="L98" s="78">
        <v>4642</v>
      </c>
      <c r="M98" s="114" t="s">
        <v>246</v>
      </c>
      <c r="N98" s="78">
        <v>57819</v>
      </c>
      <c r="O98" s="114" t="s">
        <v>220</v>
      </c>
      <c r="P98" s="78">
        <v>2096</v>
      </c>
      <c r="Q98" s="114"/>
      <c r="R98" s="78"/>
      <c r="S98" s="114"/>
      <c r="T98" s="78"/>
      <c r="U98" s="114"/>
      <c r="V98" s="78"/>
    </row>
    <row r="99" spans="1:22" ht="15">
      <c r="A99" s="114" t="s">
        <v>417</v>
      </c>
      <c r="B99" s="78">
        <v>182224</v>
      </c>
      <c r="C99" s="114" t="s">
        <v>262</v>
      </c>
      <c r="D99" s="78">
        <v>26179</v>
      </c>
      <c r="E99" s="114" t="s">
        <v>308</v>
      </c>
      <c r="F99" s="78">
        <v>8730</v>
      </c>
      <c r="G99" s="114" t="s">
        <v>361</v>
      </c>
      <c r="H99" s="78">
        <v>4319</v>
      </c>
      <c r="I99" s="114" t="s">
        <v>398</v>
      </c>
      <c r="J99" s="78">
        <v>4710</v>
      </c>
      <c r="K99" s="114" t="s">
        <v>375</v>
      </c>
      <c r="L99" s="78">
        <v>2801</v>
      </c>
      <c r="M99" s="114" t="s">
        <v>494</v>
      </c>
      <c r="N99" s="78">
        <v>19994</v>
      </c>
      <c r="O99" s="114" t="s">
        <v>345</v>
      </c>
      <c r="P99" s="78">
        <v>847</v>
      </c>
      <c r="Q99" s="114"/>
      <c r="R99" s="78"/>
      <c r="S99" s="114"/>
      <c r="T99" s="78"/>
      <c r="U99" s="114"/>
      <c r="V99" s="78"/>
    </row>
    <row r="100" spans="1:22" ht="15">
      <c r="A100" s="114" t="s">
        <v>487</v>
      </c>
      <c r="B100" s="78">
        <v>175209</v>
      </c>
      <c r="C100" s="114" t="s">
        <v>274</v>
      </c>
      <c r="D100" s="78">
        <v>24603</v>
      </c>
      <c r="E100" s="114" t="s">
        <v>360</v>
      </c>
      <c r="F100" s="78">
        <v>6842</v>
      </c>
      <c r="G100" s="114" t="s">
        <v>324</v>
      </c>
      <c r="H100" s="78">
        <v>3510</v>
      </c>
      <c r="I100" s="114" t="s">
        <v>492</v>
      </c>
      <c r="J100" s="78">
        <v>2386</v>
      </c>
      <c r="K100" s="114" t="s">
        <v>305</v>
      </c>
      <c r="L100" s="78">
        <v>2588</v>
      </c>
      <c r="M100" s="114" t="s">
        <v>394</v>
      </c>
      <c r="N100" s="78">
        <v>4359</v>
      </c>
      <c r="O100" s="114" t="s">
        <v>408</v>
      </c>
      <c r="P100" s="78">
        <v>505</v>
      </c>
      <c r="Q100" s="114"/>
      <c r="R100" s="78"/>
      <c r="S100" s="114"/>
      <c r="T100" s="78"/>
      <c r="U100" s="114"/>
      <c r="V100" s="78"/>
    </row>
    <row r="101" spans="1:22" ht="15">
      <c r="A101" s="114" t="s">
        <v>459</v>
      </c>
      <c r="B101" s="78">
        <v>158563</v>
      </c>
      <c r="C101" s="114" t="s">
        <v>329</v>
      </c>
      <c r="D101" s="78">
        <v>20964</v>
      </c>
      <c r="E101" s="114" t="s">
        <v>227</v>
      </c>
      <c r="F101" s="78">
        <v>6641</v>
      </c>
      <c r="G101" s="114" t="s">
        <v>402</v>
      </c>
      <c r="H101" s="78">
        <v>2959</v>
      </c>
      <c r="I101" s="114" t="s">
        <v>311</v>
      </c>
      <c r="J101" s="78">
        <v>2337</v>
      </c>
      <c r="K101" s="114" t="s">
        <v>391</v>
      </c>
      <c r="L101" s="78">
        <v>2544</v>
      </c>
      <c r="M101" s="114" t="s">
        <v>418</v>
      </c>
      <c r="N101" s="78">
        <v>92</v>
      </c>
      <c r="O101" s="114" t="s">
        <v>237</v>
      </c>
      <c r="P101" s="78">
        <v>468</v>
      </c>
      <c r="Q101" s="114"/>
      <c r="R101" s="78"/>
      <c r="S101" s="114"/>
      <c r="T101" s="78"/>
      <c r="U101" s="114"/>
      <c r="V101" s="78"/>
    </row>
    <row r="102" spans="1:22" ht="15">
      <c r="A102" s="114" t="s">
        <v>411</v>
      </c>
      <c r="B102" s="78">
        <v>147860</v>
      </c>
      <c r="C102" s="114" t="s">
        <v>298</v>
      </c>
      <c r="D102" s="78">
        <v>19947</v>
      </c>
      <c r="E102" s="114" t="s">
        <v>349</v>
      </c>
      <c r="F102" s="78">
        <v>6548</v>
      </c>
      <c r="G102" s="114" t="s">
        <v>392</v>
      </c>
      <c r="H102" s="78">
        <v>2847</v>
      </c>
      <c r="I102" s="114" t="s">
        <v>299</v>
      </c>
      <c r="J102" s="78">
        <v>1516</v>
      </c>
      <c r="K102" s="114" t="s">
        <v>385</v>
      </c>
      <c r="L102" s="78">
        <v>1452</v>
      </c>
      <c r="M102" s="114"/>
      <c r="N102" s="78"/>
      <c r="O102" s="114"/>
      <c r="P102" s="78"/>
      <c r="Q102" s="114"/>
      <c r="R102" s="78"/>
      <c r="S102" s="114"/>
      <c r="T102" s="78"/>
      <c r="U102" s="114"/>
      <c r="V102" s="78"/>
    </row>
  </sheetData>
  <hyperlinks>
    <hyperlink ref="A2" r:id="rId1" display="https://www.pinterest.com/"/>
    <hyperlink ref="A3" r:id="rId2" display="https://obesityconference.euroscicon.com/"/>
    <hyperlink ref="A4" r:id="rId3" display="https://www.linkedin.com/pulse/dear-parents-lori-boxer-/"/>
    <hyperlink ref="A5" r:id="rId4" display="http://seattleorganicrestaurants.com/"/>
    <hyperlink ref="A6" r:id="rId5" display="http://organiclivefood.com/health/your-zip-code-matters-more-than-you-know-obesity-healthcare-costs.php"/>
    <hyperlink ref="A7" r:id="rId6" display="https://www.meeproductions.com/ebfbdb/"/>
    <hyperlink ref="A8" r:id="rId7" display="https://hsph.me/choicesy5rfp"/>
    <hyperlink ref="A9" r:id="rId8" display="https://www.linkedin.com/posts/loriboxer_weightloss-health-fitness-activity-6564868228844138496-AsA0"/>
    <hyperlink ref="A10" r:id="rId9" display="https://www.foodmatterslive.com/visit/2019-schedule/2019-sessions-details-update-the-calorie-and-sugar-reduction-programme"/>
    <hyperlink ref="A11" r:id="rId10" display="http://syossetjerichotribune.com/2018/12/18/intergalactic-fitness-for-kids/"/>
    <hyperlink ref="C2" r:id="rId11" display="https://www.foodmatterslive.com/visit/2019-schedule/2019-sessions-details-update-the-calorie-and-sugar-reduction-programme"/>
    <hyperlink ref="C3" r:id="rId12" display="https://twitter.com/CRUK_Policy/status/1156509256658706432"/>
    <hyperlink ref="C4" r:id="rId13" display="https://www.foodmatterslive.com/visit/2019-schedule/2019-sessions-details-reformulation-and-portion-size-approaches-to-meeting-calorie-and-sugar-reduction-targets"/>
    <hyperlink ref="C5" r:id="rId14" display="https://soundcloud.com/radiosputnik/obesity-we-believe-liability-here-is-with-the-food-industry-expert"/>
    <hyperlink ref="E2" r:id="rId15" display="https://bmcpublichealth.biomedcentral.com/articles/10.1186/s12889-019-7349-1"/>
    <hyperlink ref="E3" r:id="rId16" display="https://journals.plos.org/plosone/article?id=10.1371/journal.pone.0220169"/>
    <hyperlink ref="E4" r:id="rId17" display="https://bmcpediatr.biomedcentral.com/articles/10.1186/s12887-019-1647-8"/>
    <hyperlink ref="E5" r:id="rId18" display="https://bmcpublichealth.biomedcentral.com/articles/10.1186/s12889-019-7406-9"/>
    <hyperlink ref="E6" r:id="rId19" display="https://www.sciencedirect.com/science/article/abs/pii/S1871402119304783"/>
    <hyperlink ref="E7" r:id="rId20" display="https://www.liebertpub.com/doi/10.1089/chi.2019.0064?cookieSet=1"/>
    <hyperlink ref="E8" r:id="rId21" display="https://www.cambridge.org/core/journals/journal-of-developmental-origins-of-health-and-disease/article/feasibility-of-conducting-an-early-pregnancy-diet-and-lifestyle-ehealth-intervention-the-pregnancy-lifestyle-activity-nutrition-plan-project/3A370AF04F1FC628B0A1809D236CF61D#fndtn-information"/>
    <hyperlink ref="E9" r:id="rId22" display="https://www.tandfonline.com/doi/full/10.1080/17437199.2019.1605838?scroll=top&amp;needAccess=true&amp;cookieSet=1"/>
    <hyperlink ref="E10" r:id="rId23" display="https://www.sciencedirect.com/science/article/pii/S1471015318304033"/>
    <hyperlink ref="E11" r:id="rId24" display="https://secure.jbs.elsevierhealth.com/action/getSharedSiteSession?redirect=https%3A%2F%2Fwww.nmcd-journal.com%2Farticle%2FS0939-4753%2819%2930161-9%2Fabstract&amp;rc=0"/>
    <hyperlink ref="G2" r:id="rId25" display="http://seattleorganicrestaurants.com/"/>
    <hyperlink ref="G3" r:id="rId26" display="http://organiclivefood.com/health/your-zip-code-matters-more-than-you-know-obesity-healthcare-costs.php"/>
    <hyperlink ref="G4" r:id="rId27" display="https://www.healthydrivenchicago.com/childrens-health/taking-steps-to-address-childhood-obesity/"/>
    <hyperlink ref="G5" r:id="rId28" display="https://www.epicpc.com/news/infographics/overweight-and-obesity-how-to-raise-healthy-kids/"/>
    <hyperlink ref="G6" r:id="rId29" display="https://www.linkedin.com/slink?code=gfVx7AK"/>
    <hyperlink ref="G7" r:id="rId30" display="https://www.shorturl.at/wKPR6"/>
    <hyperlink ref="G8" r:id="rId31" display="https://www.relainstitute.com/blog/childhood-obesity/"/>
    <hyperlink ref="G9" r:id="rId32" display="http://www.infantandtoddlerforum.org/toddlers-to-preschool/healthy-eating-5/how-much-to-feed"/>
    <hyperlink ref="G10" r:id="rId33" display="https://www.eventbrite.co.uk/e/childhood-obesity-whole-systems-approach-workshop-tickets-64802351578?aff=ebdssbdestsearch"/>
    <hyperlink ref="G11" r:id="rId34" display="https://www.selfhelp.org.uk/"/>
    <hyperlink ref="I2" r:id="rId35" display="https://twitter.com/ShareAction/status/1159080499001716737"/>
    <hyperlink ref="I3" r:id="rId36" display="https://www.gsttcharity.org.uk/get-involved/news-and-opinion/news/programmes-roundup-may-june-2019"/>
    <hyperlink ref="I4" r:id="rId37" display="https://www.gsttcharity.org.uk/what-we-do/our-programmes/childhood-obesity-0"/>
    <hyperlink ref="I5" r:id="rId38" display="https://www.gsttcharity.org.uk/content/our-place-based-approach-improving-urban-health#2"/>
    <hyperlink ref="I6" r:id="rId39" display="https://www.feedinghungryminds.co.uk/rethinking-healthy-eating-in-lambeth-southwark-with-the-soil-association/"/>
    <hyperlink ref="I7" r:id="rId40" display="https://shareaction.org/uk-government-clips-the-wings-of-energy-drinks/"/>
    <hyperlink ref="I8" r:id="rId41" display="https://twitter.com/apiplay/status/1158399844945448960"/>
    <hyperlink ref="I9" r:id="rId42" display="https://twitter.com/apiplay/status/1157603279884496896"/>
    <hyperlink ref="K2" r:id="rId43" display="https://www.youtube.com/watch?v=cqYyOEA5PxU"/>
    <hyperlink ref="K3" r:id="rId44" display="https://www.gasolfoundation.org/en/gasol-foundation-in-the-childhood-obesity-conference-2019/#more-10766"/>
    <hyperlink ref="M2" r:id="rId45" display="https://www.pinterest.com/"/>
    <hyperlink ref="M3" r:id="rId46" display="http://syossetjerichotribune.com/2018/12/18/intergalactic-fitness-for-kids/"/>
    <hyperlink ref="M4" r:id="rId47" display="https://www.youtube.com/watch?v=8QvCAHRjFXw&amp;feature=youtu.be"/>
    <hyperlink ref="M5" r:id="rId48" display="https://www.gov.uk/government/news/record-high-levels-of-severe-obesity-found-in-year-6-children"/>
    <hyperlink ref="M6" r:id="rId49" display="https://t.co/yM0CnZH7b3#KidsFitness"/>
    <hyperlink ref="M7" r:id="rId50" display="https://twitter.com/BBSRadio/status/1158097009821257728"/>
    <hyperlink ref="M8" r:id="rId51" display="https://schoolsimprovement.net/why-are-school-lunches-still-so-unhealthy/"/>
    <hyperlink ref="M9" r:id="rId52" display="https://www.medicalnewsbulletin.com/bpa-substitutes-causing-childhood-obesity/"/>
    <hyperlink ref="M10" r:id="rId53" display="https://www.mrt.com/business/healthy_living/article/Childhood-obesity-can-be-remedied-14273829.php"/>
    <hyperlink ref="M11" r:id="rId54" display="https://www.healio.com/endocrinology/obesity/news/online/%7Bb2a8ae3f-3689-4174-a52c-22b9b49a8d1d%7D/parental-education-levels-bmi-influence-childhood-obesity-risk"/>
    <hyperlink ref="O2" r:id="rId55" display="https://hsph.me/choicesy5rfp"/>
    <hyperlink ref="O3" r:id="rId56" display="https://twitter.com/CHOICESproject/status/1157002436525117441"/>
    <hyperlink ref="O4" r:id="rId57" display="https://choicesproject.org/news/choices-partnership-opportunity-announcement-2019/"/>
    <hyperlink ref="Q2" r:id="rId58" display="https://twitter.com/nathanirr/status/1161236383119208449"/>
    <hyperlink ref="U2" r:id="rId59" display="https://www.cityam.com/ad-industry-urges-boris-johnson-to-ditch-onerous-junk-food-ad-ban/"/>
  </hyperlinks>
  <printOptions/>
  <pageMargins left="0.7" right="0.7" top="0.75" bottom="0.75" header="0.3" footer="0.3"/>
  <pageSetup orientation="portrait" paperSize="9"/>
  <tableParts>
    <tablePart r:id="rId64"/>
    <tablePart r:id="rId62"/>
    <tablePart r:id="rId66"/>
    <tablePart r:id="rId60"/>
    <tablePart r:id="rId63"/>
    <tablePart r:id="rId61"/>
    <tablePart r:id="rId67"/>
    <tablePart r:id="rId6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4831</v>
      </c>
      <c r="B1" s="13" t="s">
        <v>5467</v>
      </c>
      <c r="C1" s="13" t="s">
        <v>5468</v>
      </c>
      <c r="D1" s="13" t="s">
        <v>144</v>
      </c>
      <c r="E1" s="13" t="s">
        <v>5470</v>
      </c>
      <c r="F1" s="13" t="s">
        <v>5471</v>
      </c>
      <c r="G1" s="13" t="s">
        <v>5472</v>
      </c>
    </row>
    <row r="2" spans="1:7" ht="15">
      <c r="A2" s="78" t="s">
        <v>4079</v>
      </c>
      <c r="B2" s="78">
        <v>187</v>
      </c>
      <c r="C2" s="117">
        <v>0.025036818851251842</v>
      </c>
      <c r="D2" s="78" t="s">
        <v>5469</v>
      </c>
      <c r="E2" s="78"/>
      <c r="F2" s="78"/>
      <c r="G2" s="78"/>
    </row>
    <row r="3" spans="1:7" ht="15">
      <c r="A3" s="78" t="s">
        <v>4080</v>
      </c>
      <c r="B3" s="78">
        <v>184</v>
      </c>
      <c r="C3" s="117">
        <v>0.02463515865577721</v>
      </c>
      <c r="D3" s="78" t="s">
        <v>5469</v>
      </c>
      <c r="E3" s="78"/>
      <c r="F3" s="78"/>
      <c r="G3" s="78"/>
    </row>
    <row r="4" spans="1:7" ht="15">
      <c r="A4" s="78" t="s">
        <v>4081</v>
      </c>
      <c r="B4" s="78">
        <v>0</v>
      </c>
      <c r="C4" s="117">
        <v>0</v>
      </c>
      <c r="D4" s="78" t="s">
        <v>5469</v>
      </c>
      <c r="E4" s="78"/>
      <c r="F4" s="78"/>
      <c r="G4" s="78"/>
    </row>
    <row r="5" spans="1:7" ht="15">
      <c r="A5" s="78" t="s">
        <v>4082</v>
      </c>
      <c r="B5" s="78">
        <v>7098</v>
      </c>
      <c r="C5" s="117">
        <v>0.9503280224929709</v>
      </c>
      <c r="D5" s="78" t="s">
        <v>5469</v>
      </c>
      <c r="E5" s="78"/>
      <c r="F5" s="78"/>
      <c r="G5" s="78"/>
    </row>
    <row r="6" spans="1:7" ht="15">
      <c r="A6" s="78" t="s">
        <v>4083</v>
      </c>
      <c r="B6" s="78">
        <v>7469</v>
      </c>
      <c r="C6" s="117">
        <v>1</v>
      </c>
      <c r="D6" s="78" t="s">
        <v>5469</v>
      </c>
      <c r="E6" s="78"/>
      <c r="F6" s="78"/>
      <c r="G6" s="78"/>
    </row>
    <row r="7" spans="1:7" ht="15">
      <c r="A7" s="85" t="s">
        <v>4084</v>
      </c>
      <c r="B7" s="85">
        <v>225</v>
      </c>
      <c r="C7" s="118">
        <v>0.0070274368986115495</v>
      </c>
      <c r="D7" s="85" t="s">
        <v>5469</v>
      </c>
      <c r="E7" s="85" t="b">
        <v>0</v>
      </c>
      <c r="F7" s="85" t="b">
        <v>0</v>
      </c>
      <c r="G7" s="85" t="b">
        <v>0</v>
      </c>
    </row>
    <row r="8" spans="1:7" ht="15">
      <c r="A8" s="85" t="s">
        <v>910</v>
      </c>
      <c r="B8" s="85">
        <v>85</v>
      </c>
      <c r="C8" s="118">
        <v>0.011485682056617572</v>
      </c>
      <c r="D8" s="85" t="s">
        <v>5469</v>
      </c>
      <c r="E8" s="85" t="b">
        <v>0</v>
      </c>
      <c r="F8" s="85" t="b">
        <v>0</v>
      </c>
      <c r="G8" s="85" t="b">
        <v>0</v>
      </c>
    </row>
    <row r="9" spans="1:7" ht="15">
      <c r="A9" s="85" t="s">
        <v>4085</v>
      </c>
      <c r="B9" s="85">
        <v>53</v>
      </c>
      <c r="C9" s="118">
        <v>0.008852252810474012</v>
      </c>
      <c r="D9" s="85" t="s">
        <v>5469</v>
      </c>
      <c r="E9" s="85" t="b">
        <v>0</v>
      </c>
      <c r="F9" s="85" t="b">
        <v>0</v>
      </c>
      <c r="G9" s="85" t="b">
        <v>0</v>
      </c>
    </row>
    <row r="10" spans="1:7" ht="15">
      <c r="A10" s="85" t="s">
        <v>4086</v>
      </c>
      <c r="B10" s="85">
        <v>45</v>
      </c>
      <c r="C10" s="118">
        <v>0.0077713344137479825</v>
      </c>
      <c r="D10" s="85" t="s">
        <v>5469</v>
      </c>
      <c r="E10" s="85" t="b">
        <v>0</v>
      </c>
      <c r="F10" s="85" t="b">
        <v>0</v>
      </c>
      <c r="G10" s="85" t="b">
        <v>0</v>
      </c>
    </row>
    <row r="11" spans="1:7" ht="15">
      <c r="A11" s="85" t="s">
        <v>4087</v>
      </c>
      <c r="B11" s="85">
        <v>45</v>
      </c>
      <c r="C11" s="118">
        <v>0.0077713344137479825</v>
      </c>
      <c r="D11" s="85" t="s">
        <v>5469</v>
      </c>
      <c r="E11" s="85" t="b">
        <v>0</v>
      </c>
      <c r="F11" s="85" t="b">
        <v>0</v>
      </c>
      <c r="G11" s="85" t="b">
        <v>0</v>
      </c>
    </row>
    <row r="12" spans="1:7" ht="15">
      <c r="A12" s="85" t="s">
        <v>4089</v>
      </c>
      <c r="B12" s="85">
        <v>36</v>
      </c>
      <c r="C12" s="118">
        <v>0.006923151414481492</v>
      </c>
      <c r="D12" s="85" t="s">
        <v>5469</v>
      </c>
      <c r="E12" s="85" t="b">
        <v>0</v>
      </c>
      <c r="F12" s="85" t="b">
        <v>0</v>
      </c>
      <c r="G12" s="85" t="b">
        <v>0</v>
      </c>
    </row>
    <row r="13" spans="1:7" ht="15">
      <c r="A13" s="85" t="s">
        <v>4092</v>
      </c>
      <c r="B13" s="85">
        <v>34</v>
      </c>
      <c r="C13" s="118">
        <v>0.0067093478895626345</v>
      </c>
      <c r="D13" s="85" t="s">
        <v>5469</v>
      </c>
      <c r="E13" s="85" t="b">
        <v>0</v>
      </c>
      <c r="F13" s="85" t="b">
        <v>0</v>
      </c>
      <c r="G13" s="85" t="b">
        <v>0</v>
      </c>
    </row>
    <row r="14" spans="1:7" ht="15">
      <c r="A14" s="85" t="s">
        <v>4105</v>
      </c>
      <c r="B14" s="85">
        <v>33</v>
      </c>
      <c r="C14" s="118">
        <v>0.006598604746689029</v>
      </c>
      <c r="D14" s="85" t="s">
        <v>5469</v>
      </c>
      <c r="E14" s="85" t="b">
        <v>0</v>
      </c>
      <c r="F14" s="85" t="b">
        <v>0</v>
      </c>
      <c r="G14" s="85" t="b">
        <v>0</v>
      </c>
    </row>
    <row r="15" spans="1:7" ht="15">
      <c r="A15" s="85" t="s">
        <v>4095</v>
      </c>
      <c r="B15" s="85">
        <v>33</v>
      </c>
      <c r="C15" s="118">
        <v>0.006598604746689029</v>
      </c>
      <c r="D15" s="85" t="s">
        <v>5469</v>
      </c>
      <c r="E15" s="85" t="b">
        <v>0</v>
      </c>
      <c r="F15" s="85" t="b">
        <v>0</v>
      </c>
      <c r="G15" s="85" t="b">
        <v>0</v>
      </c>
    </row>
    <row r="16" spans="1:7" ht="15">
      <c r="A16" s="85" t="s">
        <v>4096</v>
      </c>
      <c r="B16" s="85">
        <v>33</v>
      </c>
      <c r="C16" s="118">
        <v>0.006598604746689029</v>
      </c>
      <c r="D16" s="85" t="s">
        <v>5469</v>
      </c>
      <c r="E16" s="85" t="b">
        <v>1</v>
      </c>
      <c r="F16" s="85" t="b">
        <v>0</v>
      </c>
      <c r="G16" s="85" t="b">
        <v>0</v>
      </c>
    </row>
    <row r="17" spans="1:7" ht="15">
      <c r="A17" s="85" t="s">
        <v>4090</v>
      </c>
      <c r="B17" s="85">
        <v>32</v>
      </c>
      <c r="C17" s="118">
        <v>0.006485197678753069</v>
      </c>
      <c r="D17" s="85" t="s">
        <v>5469</v>
      </c>
      <c r="E17" s="85" t="b">
        <v>0</v>
      </c>
      <c r="F17" s="85" t="b">
        <v>0</v>
      </c>
      <c r="G17" s="85" t="b">
        <v>0</v>
      </c>
    </row>
    <row r="18" spans="1:7" ht="15">
      <c r="A18" s="85" t="s">
        <v>4091</v>
      </c>
      <c r="B18" s="85">
        <v>32</v>
      </c>
      <c r="C18" s="118">
        <v>0.006485197678753069</v>
      </c>
      <c r="D18" s="85" t="s">
        <v>5469</v>
      </c>
      <c r="E18" s="85" t="b">
        <v>0</v>
      </c>
      <c r="F18" s="85" t="b">
        <v>0</v>
      </c>
      <c r="G18" s="85" t="b">
        <v>0</v>
      </c>
    </row>
    <row r="19" spans="1:7" ht="15">
      <c r="A19" s="85" t="s">
        <v>4093</v>
      </c>
      <c r="B19" s="85">
        <v>32</v>
      </c>
      <c r="C19" s="118">
        <v>0.006485197678753069</v>
      </c>
      <c r="D19" s="85" t="s">
        <v>5469</v>
      </c>
      <c r="E19" s="85" t="b">
        <v>0</v>
      </c>
      <c r="F19" s="85" t="b">
        <v>0</v>
      </c>
      <c r="G19" s="85" t="b">
        <v>0</v>
      </c>
    </row>
    <row r="20" spans="1:7" ht="15">
      <c r="A20" s="85" t="s">
        <v>4094</v>
      </c>
      <c r="B20" s="85">
        <v>32</v>
      </c>
      <c r="C20" s="118">
        <v>0.006485197678753069</v>
      </c>
      <c r="D20" s="85" t="s">
        <v>5469</v>
      </c>
      <c r="E20" s="85" t="b">
        <v>0</v>
      </c>
      <c r="F20" s="85" t="b">
        <v>0</v>
      </c>
      <c r="G20" s="85" t="b">
        <v>0</v>
      </c>
    </row>
    <row r="21" spans="1:7" ht="15">
      <c r="A21" s="85" t="s">
        <v>400</v>
      </c>
      <c r="B21" s="85">
        <v>31</v>
      </c>
      <c r="C21" s="118">
        <v>0.006369043411392144</v>
      </c>
      <c r="D21" s="85" t="s">
        <v>5469</v>
      </c>
      <c r="E21" s="85" t="b">
        <v>0</v>
      </c>
      <c r="F21" s="85" t="b">
        <v>0</v>
      </c>
      <c r="G21" s="85" t="b">
        <v>0</v>
      </c>
    </row>
    <row r="22" spans="1:7" ht="15">
      <c r="A22" s="85" t="s">
        <v>4013</v>
      </c>
      <c r="B22" s="85">
        <v>27</v>
      </c>
      <c r="C22" s="118">
        <v>0.005875088897518496</v>
      </c>
      <c r="D22" s="85" t="s">
        <v>5469</v>
      </c>
      <c r="E22" s="85" t="b">
        <v>0</v>
      </c>
      <c r="F22" s="85" t="b">
        <v>0</v>
      </c>
      <c r="G22" s="85" t="b">
        <v>0</v>
      </c>
    </row>
    <row r="23" spans="1:7" ht="15">
      <c r="A23" s="85" t="s">
        <v>4100</v>
      </c>
      <c r="B23" s="85">
        <v>27</v>
      </c>
      <c r="C23" s="118">
        <v>0.005875088897518496</v>
      </c>
      <c r="D23" s="85" t="s">
        <v>5469</v>
      </c>
      <c r="E23" s="85" t="b">
        <v>0</v>
      </c>
      <c r="F23" s="85" t="b">
        <v>0</v>
      </c>
      <c r="G23" s="85" t="b">
        <v>0</v>
      </c>
    </row>
    <row r="24" spans="1:7" ht="15">
      <c r="A24" s="85" t="s">
        <v>4832</v>
      </c>
      <c r="B24" s="85">
        <v>26</v>
      </c>
      <c r="C24" s="118">
        <v>0.005743740901697107</v>
      </c>
      <c r="D24" s="85" t="s">
        <v>5469</v>
      </c>
      <c r="E24" s="85" t="b">
        <v>0</v>
      </c>
      <c r="F24" s="85" t="b">
        <v>0</v>
      </c>
      <c r="G24" s="85" t="b">
        <v>0</v>
      </c>
    </row>
    <row r="25" spans="1:7" ht="15">
      <c r="A25" s="85" t="s">
        <v>4833</v>
      </c>
      <c r="B25" s="85">
        <v>24</v>
      </c>
      <c r="C25" s="118">
        <v>0.00565431621898077</v>
      </c>
      <c r="D25" s="85" t="s">
        <v>5469</v>
      </c>
      <c r="E25" s="85" t="b">
        <v>0</v>
      </c>
      <c r="F25" s="85" t="b">
        <v>0</v>
      </c>
      <c r="G25" s="85" t="b">
        <v>0</v>
      </c>
    </row>
    <row r="26" spans="1:7" ht="15">
      <c r="A26" s="85" t="s">
        <v>4011</v>
      </c>
      <c r="B26" s="85">
        <v>22</v>
      </c>
      <c r="C26" s="118">
        <v>0.005183123200732371</v>
      </c>
      <c r="D26" s="85" t="s">
        <v>5469</v>
      </c>
      <c r="E26" s="85" t="b">
        <v>0</v>
      </c>
      <c r="F26" s="85" t="b">
        <v>1</v>
      </c>
      <c r="G26" s="85" t="b">
        <v>0</v>
      </c>
    </row>
    <row r="27" spans="1:7" ht="15">
      <c r="A27" s="85" t="s">
        <v>353</v>
      </c>
      <c r="B27" s="85">
        <v>22</v>
      </c>
      <c r="C27" s="118">
        <v>0.005183123200732371</v>
      </c>
      <c r="D27" s="85" t="s">
        <v>5469</v>
      </c>
      <c r="E27" s="85" t="b">
        <v>0</v>
      </c>
      <c r="F27" s="85" t="b">
        <v>0</v>
      </c>
      <c r="G27" s="85" t="b">
        <v>0</v>
      </c>
    </row>
    <row r="28" spans="1:7" ht="15">
      <c r="A28" s="85" t="s">
        <v>4140</v>
      </c>
      <c r="B28" s="85">
        <v>22</v>
      </c>
      <c r="C28" s="118">
        <v>0.005183123200732371</v>
      </c>
      <c r="D28" s="85" t="s">
        <v>5469</v>
      </c>
      <c r="E28" s="85" t="b">
        <v>0</v>
      </c>
      <c r="F28" s="85" t="b">
        <v>0</v>
      </c>
      <c r="G28" s="85" t="b">
        <v>0</v>
      </c>
    </row>
    <row r="29" spans="1:7" ht="15">
      <c r="A29" s="85" t="s">
        <v>4117</v>
      </c>
      <c r="B29" s="85">
        <v>21</v>
      </c>
      <c r="C29" s="118">
        <v>0.005033394149178305</v>
      </c>
      <c r="D29" s="85" t="s">
        <v>5469</v>
      </c>
      <c r="E29" s="85" t="b">
        <v>0</v>
      </c>
      <c r="F29" s="85" t="b">
        <v>0</v>
      </c>
      <c r="G29" s="85" t="b">
        <v>0</v>
      </c>
    </row>
    <row r="30" spans="1:7" ht="15">
      <c r="A30" s="85" t="s">
        <v>401</v>
      </c>
      <c r="B30" s="85">
        <v>19</v>
      </c>
      <c r="C30" s="118">
        <v>0.005488595818819611</v>
      </c>
      <c r="D30" s="85" t="s">
        <v>5469</v>
      </c>
      <c r="E30" s="85" t="b">
        <v>0</v>
      </c>
      <c r="F30" s="85" t="b">
        <v>0</v>
      </c>
      <c r="G30" s="85" t="b">
        <v>0</v>
      </c>
    </row>
    <row r="31" spans="1:7" ht="15">
      <c r="A31" s="85" t="s">
        <v>4126</v>
      </c>
      <c r="B31" s="85">
        <v>18</v>
      </c>
      <c r="C31" s="118">
        <v>0.00519972235467121</v>
      </c>
      <c r="D31" s="85" t="s">
        <v>5469</v>
      </c>
      <c r="E31" s="85" t="b">
        <v>0</v>
      </c>
      <c r="F31" s="85" t="b">
        <v>0</v>
      </c>
      <c r="G31" s="85" t="b">
        <v>0</v>
      </c>
    </row>
    <row r="32" spans="1:7" ht="15">
      <c r="A32" s="85" t="s">
        <v>4054</v>
      </c>
      <c r="B32" s="85">
        <v>18</v>
      </c>
      <c r="C32" s="118">
        <v>0.0050730844448015865</v>
      </c>
      <c r="D32" s="85" t="s">
        <v>5469</v>
      </c>
      <c r="E32" s="85" t="b">
        <v>0</v>
      </c>
      <c r="F32" s="85" t="b">
        <v>0</v>
      </c>
      <c r="G32" s="85" t="b">
        <v>0</v>
      </c>
    </row>
    <row r="33" spans="1:7" ht="15">
      <c r="A33" s="85" t="s">
        <v>4159</v>
      </c>
      <c r="B33" s="85">
        <v>18</v>
      </c>
      <c r="C33" s="118">
        <v>0.0050730844448015865</v>
      </c>
      <c r="D33" s="85" t="s">
        <v>5469</v>
      </c>
      <c r="E33" s="85" t="b">
        <v>0</v>
      </c>
      <c r="F33" s="85" t="b">
        <v>0</v>
      </c>
      <c r="G33" s="85" t="b">
        <v>0</v>
      </c>
    </row>
    <row r="34" spans="1:7" ht="15">
      <c r="A34" s="85" t="s">
        <v>4129</v>
      </c>
      <c r="B34" s="85">
        <v>17</v>
      </c>
      <c r="C34" s="118">
        <v>0.004390397467608211</v>
      </c>
      <c r="D34" s="85" t="s">
        <v>5469</v>
      </c>
      <c r="E34" s="85" t="b">
        <v>0</v>
      </c>
      <c r="F34" s="85" t="b">
        <v>0</v>
      </c>
      <c r="G34" s="85" t="b">
        <v>0</v>
      </c>
    </row>
    <row r="35" spans="1:7" ht="15">
      <c r="A35" s="85" t="s">
        <v>4108</v>
      </c>
      <c r="B35" s="85">
        <v>17</v>
      </c>
      <c r="C35" s="118">
        <v>0.004480984789664462</v>
      </c>
      <c r="D35" s="85" t="s">
        <v>5469</v>
      </c>
      <c r="E35" s="85" t="b">
        <v>1</v>
      </c>
      <c r="F35" s="85" t="b">
        <v>0</v>
      </c>
      <c r="G35" s="85" t="b">
        <v>0</v>
      </c>
    </row>
    <row r="36" spans="1:7" ht="15">
      <c r="A36" s="85" t="s">
        <v>4116</v>
      </c>
      <c r="B36" s="85">
        <v>16</v>
      </c>
      <c r="C36" s="118">
        <v>0.004217397449095964</v>
      </c>
      <c r="D36" s="85" t="s">
        <v>5469</v>
      </c>
      <c r="E36" s="85" t="b">
        <v>0</v>
      </c>
      <c r="F36" s="85" t="b">
        <v>0</v>
      </c>
      <c r="G36" s="85" t="b">
        <v>0</v>
      </c>
    </row>
    <row r="37" spans="1:7" ht="15">
      <c r="A37" s="85" t="s">
        <v>4130</v>
      </c>
      <c r="B37" s="85">
        <v>15</v>
      </c>
      <c r="C37" s="118">
        <v>0.004038900344108047</v>
      </c>
      <c r="D37" s="85" t="s">
        <v>5469</v>
      </c>
      <c r="E37" s="85" t="b">
        <v>0</v>
      </c>
      <c r="F37" s="85" t="b">
        <v>0</v>
      </c>
      <c r="G37" s="85" t="b">
        <v>0</v>
      </c>
    </row>
    <row r="38" spans="1:7" ht="15">
      <c r="A38" s="85" t="s">
        <v>4834</v>
      </c>
      <c r="B38" s="85">
        <v>15</v>
      </c>
      <c r="C38" s="118">
        <v>0.004129863378040783</v>
      </c>
      <c r="D38" s="85" t="s">
        <v>5469</v>
      </c>
      <c r="E38" s="85" t="b">
        <v>0</v>
      </c>
      <c r="F38" s="85" t="b">
        <v>0</v>
      </c>
      <c r="G38" s="85" t="b">
        <v>0</v>
      </c>
    </row>
    <row r="39" spans="1:7" ht="15">
      <c r="A39" s="85" t="s">
        <v>4098</v>
      </c>
      <c r="B39" s="85">
        <v>15</v>
      </c>
      <c r="C39" s="118">
        <v>0.004038900344108047</v>
      </c>
      <c r="D39" s="85" t="s">
        <v>5469</v>
      </c>
      <c r="E39" s="85" t="b">
        <v>0</v>
      </c>
      <c r="F39" s="85" t="b">
        <v>0</v>
      </c>
      <c r="G39" s="85" t="b">
        <v>0</v>
      </c>
    </row>
    <row r="40" spans="1:7" ht="15">
      <c r="A40" s="85" t="s">
        <v>4835</v>
      </c>
      <c r="B40" s="85">
        <v>15</v>
      </c>
      <c r="C40" s="118">
        <v>0.00457348218702147</v>
      </c>
      <c r="D40" s="85" t="s">
        <v>5469</v>
      </c>
      <c r="E40" s="85" t="b">
        <v>0</v>
      </c>
      <c r="F40" s="85" t="b">
        <v>0</v>
      </c>
      <c r="G40" s="85" t="b">
        <v>0</v>
      </c>
    </row>
    <row r="41" spans="1:7" ht="15">
      <c r="A41" s="85" t="s">
        <v>4836</v>
      </c>
      <c r="B41" s="85">
        <v>15</v>
      </c>
      <c r="C41" s="118">
        <v>0.004038900344108047</v>
      </c>
      <c r="D41" s="85" t="s">
        <v>5469</v>
      </c>
      <c r="E41" s="85" t="b">
        <v>0</v>
      </c>
      <c r="F41" s="85" t="b">
        <v>0</v>
      </c>
      <c r="G41" s="85" t="b">
        <v>0</v>
      </c>
    </row>
    <row r="42" spans="1:7" ht="15">
      <c r="A42" s="85" t="s">
        <v>4837</v>
      </c>
      <c r="B42" s="85">
        <v>14</v>
      </c>
      <c r="C42" s="118">
        <v>0.003854539152838064</v>
      </c>
      <c r="D42" s="85" t="s">
        <v>5469</v>
      </c>
      <c r="E42" s="85" t="b">
        <v>0</v>
      </c>
      <c r="F42" s="85" t="b">
        <v>0</v>
      </c>
      <c r="G42" s="85" t="b">
        <v>0</v>
      </c>
    </row>
    <row r="43" spans="1:7" ht="15">
      <c r="A43" s="85" t="s">
        <v>4124</v>
      </c>
      <c r="B43" s="85">
        <v>14</v>
      </c>
      <c r="C43" s="118">
        <v>0.003854539152838064</v>
      </c>
      <c r="D43" s="85" t="s">
        <v>5469</v>
      </c>
      <c r="E43" s="85" t="b">
        <v>0</v>
      </c>
      <c r="F43" s="85" t="b">
        <v>0</v>
      </c>
      <c r="G43" s="85" t="b">
        <v>0</v>
      </c>
    </row>
    <row r="44" spans="1:7" ht="15">
      <c r="A44" s="85" t="s">
        <v>4838</v>
      </c>
      <c r="B44" s="85">
        <v>14</v>
      </c>
      <c r="C44" s="118">
        <v>0.003854539152838064</v>
      </c>
      <c r="D44" s="85" t="s">
        <v>5469</v>
      </c>
      <c r="E44" s="85" t="b">
        <v>0</v>
      </c>
      <c r="F44" s="85" t="b">
        <v>0</v>
      </c>
      <c r="G44" s="85" t="b">
        <v>0</v>
      </c>
    </row>
    <row r="45" spans="1:7" ht="15">
      <c r="A45" s="85" t="s">
        <v>4839</v>
      </c>
      <c r="B45" s="85">
        <v>14</v>
      </c>
      <c r="C45" s="118">
        <v>0.003854539152838064</v>
      </c>
      <c r="D45" s="85" t="s">
        <v>5469</v>
      </c>
      <c r="E45" s="85" t="b">
        <v>0</v>
      </c>
      <c r="F45" s="85" t="b">
        <v>0</v>
      </c>
      <c r="G45" s="85" t="b">
        <v>0</v>
      </c>
    </row>
    <row r="46" spans="1:7" ht="15">
      <c r="A46" s="85" t="s">
        <v>4127</v>
      </c>
      <c r="B46" s="85">
        <v>13</v>
      </c>
      <c r="C46" s="118">
        <v>0.00366389432124559</v>
      </c>
      <c r="D46" s="85" t="s">
        <v>5469</v>
      </c>
      <c r="E46" s="85" t="b">
        <v>0</v>
      </c>
      <c r="F46" s="85" t="b">
        <v>0</v>
      </c>
      <c r="G46" s="85" t="b">
        <v>0</v>
      </c>
    </row>
    <row r="47" spans="1:7" ht="15">
      <c r="A47" s="85" t="s">
        <v>4840</v>
      </c>
      <c r="B47" s="85">
        <v>13</v>
      </c>
      <c r="C47" s="118">
        <v>0.00366389432124559</v>
      </c>
      <c r="D47" s="85" t="s">
        <v>5469</v>
      </c>
      <c r="E47" s="85" t="b">
        <v>0</v>
      </c>
      <c r="F47" s="85" t="b">
        <v>0</v>
      </c>
      <c r="G47" s="85" t="b">
        <v>0</v>
      </c>
    </row>
    <row r="48" spans="1:7" ht="15">
      <c r="A48" s="85" t="s">
        <v>4101</v>
      </c>
      <c r="B48" s="85">
        <v>13</v>
      </c>
      <c r="C48" s="118">
        <v>0.00366389432124559</v>
      </c>
      <c r="D48" s="85" t="s">
        <v>5469</v>
      </c>
      <c r="E48" s="85" t="b">
        <v>0</v>
      </c>
      <c r="F48" s="85" t="b">
        <v>0</v>
      </c>
      <c r="G48" s="85" t="b">
        <v>0</v>
      </c>
    </row>
    <row r="49" spans="1:7" ht="15">
      <c r="A49" s="85" t="s">
        <v>4841</v>
      </c>
      <c r="B49" s="85">
        <v>13</v>
      </c>
      <c r="C49" s="118">
        <v>0.00366389432124559</v>
      </c>
      <c r="D49" s="85" t="s">
        <v>5469</v>
      </c>
      <c r="E49" s="85" t="b">
        <v>0</v>
      </c>
      <c r="F49" s="85" t="b">
        <v>1</v>
      </c>
      <c r="G49" s="85" t="b">
        <v>0</v>
      </c>
    </row>
    <row r="50" spans="1:7" ht="15">
      <c r="A50" s="85" t="s">
        <v>4842</v>
      </c>
      <c r="B50" s="85">
        <v>13</v>
      </c>
      <c r="C50" s="118">
        <v>0.00366389432124559</v>
      </c>
      <c r="D50" s="85" t="s">
        <v>5469</v>
      </c>
      <c r="E50" s="85" t="b">
        <v>0</v>
      </c>
      <c r="F50" s="85" t="b">
        <v>0</v>
      </c>
      <c r="G50" s="85" t="b">
        <v>0</v>
      </c>
    </row>
    <row r="51" spans="1:7" ht="15">
      <c r="A51" s="85" t="s">
        <v>4128</v>
      </c>
      <c r="B51" s="85">
        <v>12</v>
      </c>
      <c r="C51" s="118">
        <v>0.003466481569780807</v>
      </c>
      <c r="D51" s="85" t="s">
        <v>5469</v>
      </c>
      <c r="E51" s="85" t="b">
        <v>0</v>
      </c>
      <c r="F51" s="85" t="b">
        <v>0</v>
      </c>
      <c r="G51" s="85" t="b">
        <v>0</v>
      </c>
    </row>
    <row r="52" spans="1:7" ht="15">
      <c r="A52" s="85" t="s">
        <v>4843</v>
      </c>
      <c r="B52" s="85">
        <v>12</v>
      </c>
      <c r="C52" s="118">
        <v>0.003466481569780807</v>
      </c>
      <c r="D52" s="85" t="s">
        <v>5469</v>
      </c>
      <c r="E52" s="85" t="b">
        <v>0</v>
      </c>
      <c r="F52" s="85" t="b">
        <v>0</v>
      </c>
      <c r="G52" s="85" t="b">
        <v>0</v>
      </c>
    </row>
    <row r="53" spans="1:7" ht="15">
      <c r="A53" s="85" t="s">
        <v>4844</v>
      </c>
      <c r="B53" s="85">
        <v>12</v>
      </c>
      <c r="C53" s="118">
        <v>0.003466481569780807</v>
      </c>
      <c r="D53" s="85" t="s">
        <v>5469</v>
      </c>
      <c r="E53" s="85" t="b">
        <v>0</v>
      </c>
      <c r="F53" s="85" t="b">
        <v>0</v>
      </c>
      <c r="G53" s="85" t="b">
        <v>0</v>
      </c>
    </row>
    <row r="54" spans="1:7" ht="15">
      <c r="A54" s="85" t="s">
        <v>4845</v>
      </c>
      <c r="B54" s="85">
        <v>12</v>
      </c>
      <c r="C54" s="118">
        <v>0.003466481569780807</v>
      </c>
      <c r="D54" s="85" t="s">
        <v>5469</v>
      </c>
      <c r="E54" s="85" t="b">
        <v>0</v>
      </c>
      <c r="F54" s="85" t="b">
        <v>0</v>
      </c>
      <c r="G54" s="85" t="b">
        <v>0</v>
      </c>
    </row>
    <row r="55" spans="1:7" ht="15">
      <c r="A55" s="85" t="s">
        <v>4846</v>
      </c>
      <c r="B55" s="85">
        <v>12</v>
      </c>
      <c r="C55" s="118">
        <v>0.003466481569780807</v>
      </c>
      <c r="D55" s="85" t="s">
        <v>5469</v>
      </c>
      <c r="E55" s="85" t="b">
        <v>0</v>
      </c>
      <c r="F55" s="85" t="b">
        <v>0</v>
      </c>
      <c r="G55" s="85" t="b">
        <v>0</v>
      </c>
    </row>
    <row r="56" spans="1:7" ht="15">
      <c r="A56" s="85" t="s">
        <v>4847</v>
      </c>
      <c r="B56" s="85">
        <v>12</v>
      </c>
      <c r="C56" s="118">
        <v>0.003894147044111545</v>
      </c>
      <c r="D56" s="85" t="s">
        <v>5469</v>
      </c>
      <c r="E56" s="85" t="b">
        <v>0</v>
      </c>
      <c r="F56" s="85" t="b">
        <v>0</v>
      </c>
      <c r="G56" s="85" t="b">
        <v>0</v>
      </c>
    </row>
    <row r="57" spans="1:7" ht="15">
      <c r="A57" s="85" t="s">
        <v>4848</v>
      </c>
      <c r="B57" s="85">
        <v>12</v>
      </c>
      <c r="C57" s="118">
        <v>0.003769915052739641</v>
      </c>
      <c r="D57" s="85" t="s">
        <v>5469</v>
      </c>
      <c r="E57" s="85" t="b">
        <v>0</v>
      </c>
      <c r="F57" s="85" t="b">
        <v>0</v>
      </c>
      <c r="G57" s="85" t="b">
        <v>0</v>
      </c>
    </row>
    <row r="58" spans="1:7" ht="15">
      <c r="A58" s="85" t="s">
        <v>4849</v>
      </c>
      <c r="B58" s="85">
        <v>12</v>
      </c>
      <c r="C58" s="118">
        <v>0.003466481569780807</v>
      </c>
      <c r="D58" s="85" t="s">
        <v>5469</v>
      </c>
      <c r="E58" s="85" t="b">
        <v>0</v>
      </c>
      <c r="F58" s="85" t="b">
        <v>0</v>
      </c>
      <c r="G58" s="85" t="b">
        <v>0</v>
      </c>
    </row>
    <row r="59" spans="1:7" ht="15">
      <c r="A59" s="85" t="s">
        <v>4850</v>
      </c>
      <c r="B59" s="85">
        <v>12</v>
      </c>
      <c r="C59" s="118">
        <v>0.003466481569780807</v>
      </c>
      <c r="D59" s="85" t="s">
        <v>5469</v>
      </c>
      <c r="E59" s="85" t="b">
        <v>0</v>
      </c>
      <c r="F59" s="85" t="b">
        <v>0</v>
      </c>
      <c r="G59" s="85" t="b">
        <v>0</v>
      </c>
    </row>
    <row r="60" spans="1:7" ht="15">
      <c r="A60" s="85" t="s">
        <v>4851</v>
      </c>
      <c r="B60" s="85">
        <v>12</v>
      </c>
      <c r="C60" s="118">
        <v>0.003466481569780807</v>
      </c>
      <c r="D60" s="85" t="s">
        <v>5469</v>
      </c>
      <c r="E60" s="85" t="b">
        <v>0</v>
      </c>
      <c r="F60" s="85" t="b">
        <v>0</v>
      </c>
      <c r="G60" s="85" t="b">
        <v>0</v>
      </c>
    </row>
    <row r="61" spans="1:7" ht="15">
      <c r="A61" s="85" t="s">
        <v>4038</v>
      </c>
      <c r="B61" s="85">
        <v>11</v>
      </c>
      <c r="C61" s="118">
        <v>0.0033538869371490775</v>
      </c>
      <c r="D61" s="85" t="s">
        <v>5469</v>
      </c>
      <c r="E61" s="85" t="b">
        <v>0</v>
      </c>
      <c r="F61" s="85" t="b">
        <v>0</v>
      </c>
      <c r="G61" s="85" t="b">
        <v>0</v>
      </c>
    </row>
    <row r="62" spans="1:7" ht="15">
      <c r="A62" s="85" t="s">
        <v>4852</v>
      </c>
      <c r="B62" s="85">
        <v>11</v>
      </c>
      <c r="C62" s="118">
        <v>0.0032617356445482928</v>
      </c>
      <c r="D62" s="85" t="s">
        <v>5469</v>
      </c>
      <c r="E62" s="85" t="b">
        <v>0</v>
      </c>
      <c r="F62" s="85" t="b">
        <v>0</v>
      </c>
      <c r="G62" s="85" t="b">
        <v>0</v>
      </c>
    </row>
    <row r="63" spans="1:7" ht="15">
      <c r="A63" s="85" t="s">
        <v>4141</v>
      </c>
      <c r="B63" s="85">
        <v>11</v>
      </c>
      <c r="C63" s="118">
        <v>0.0032617356445482928</v>
      </c>
      <c r="D63" s="85" t="s">
        <v>5469</v>
      </c>
      <c r="E63" s="85" t="b">
        <v>0</v>
      </c>
      <c r="F63" s="85" t="b">
        <v>0</v>
      </c>
      <c r="G63" s="85" t="b">
        <v>0</v>
      </c>
    </row>
    <row r="64" spans="1:7" ht="15">
      <c r="A64" s="85" t="s">
        <v>4853</v>
      </c>
      <c r="B64" s="85">
        <v>11</v>
      </c>
      <c r="C64" s="118">
        <v>0.0032617356445482928</v>
      </c>
      <c r="D64" s="85" t="s">
        <v>5469</v>
      </c>
      <c r="E64" s="85" t="b">
        <v>0</v>
      </c>
      <c r="F64" s="85" t="b">
        <v>0</v>
      </c>
      <c r="G64" s="85" t="b">
        <v>0</v>
      </c>
    </row>
    <row r="65" spans="1:7" ht="15">
      <c r="A65" s="85" t="s">
        <v>4037</v>
      </c>
      <c r="B65" s="85">
        <v>11</v>
      </c>
      <c r="C65" s="118">
        <v>0.0032617356445482928</v>
      </c>
      <c r="D65" s="85" t="s">
        <v>5469</v>
      </c>
      <c r="E65" s="85" t="b">
        <v>0</v>
      </c>
      <c r="F65" s="85" t="b">
        <v>0</v>
      </c>
      <c r="G65" s="85" t="b">
        <v>0</v>
      </c>
    </row>
    <row r="66" spans="1:7" ht="15">
      <c r="A66" s="85" t="s">
        <v>4113</v>
      </c>
      <c r="B66" s="85">
        <v>11</v>
      </c>
      <c r="C66" s="118">
        <v>0.0032617356445482928</v>
      </c>
      <c r="D66" s="85" t="s">
        <v>5469</v>
      </c>
      <c r="E66" s="85" t="b">
        <v>0</v>
      </c>
      <c r="F66" s="85" t="b">
        <v>0</v>
      </c>
      <c r="G66" s="85" t="b">
        <v>0</v>
      </c>
    </row>
    <row r="67" spans="1:7" ht="15">
      <c r="A67" s="85" t="s">
        <v>4854</v>
      </c>
      <c r="B67" s="85">
        <v>11</v>
      </c>
      <c r="C67" s="118">
        <v>0.0032617356445482928</v>
      </c>
      <c r="D67" s="85" t="s">
        <v>5469</v>
      </c>
      <c r="E67" s="85" t="b">
        <v>0</v>
      </c>
      <c r="F67" s="85" t="b">
        <v>0</v>
      </c>
      <c r="G67" s="85" t="b">
        <v>0</v>
      </c>
    </row>
    <row r="68" spans="1:7" ht="15">
      <c r="A68" s="85" t="s">
        <v>329</v>
      </c>
      <c r="B68" s="85">
        <v>11</v>
      </c>
      <c r="C68" s="118">
        <v>0.0032617356445482928</v>
      </c>
      <c r="D68" s="85" t="s">
        <v>5469</v>
      </c>
      <c r="E68" s="85" t="b">
        <v>0</v>
      </c>
      <c r="F68" s="85" t="b">
        <v>0</v>
      </c>
      <c r="G68" s="85" t="b">
        <v>0</v>
      </c>
    </row>
    <row r="69" spans="1:7" ht="15">
      <c r="A69" s="85" t="s">
        <v>4855</v>
      </c>
      <c r="B69" s="85">
        <v>11</v>
      </c>
      <c r="C69" s="118">
        <v>0.0033538869371490775</v>
      </c>
      <c r="D69" s="85" t="s">
        <v>5469</v>
      </c>
      <c r="E69" s="85" t="b">
        <v>0</v>
      </c>
      <c r="F69" s="85" t="b">
        <v>0</v>
      </c>
      <c r="G69" s="85" t="b">
        <v>0</v>
      </c>
    </row>
    <row r="70" spans="1:7" ht="15">
      <c r="A70" s="85" t="s">
        <v>4856</v>
      </c>
      <c r="B70" s="85">
        <v>11</v>
      </c>
      <c r="C70" s="118">
        <v>0.0033538869371490775</v>
      </c>
      <c r="D70" s="85" t="s">
        <v>5469</v>
      </c>
      <c r="E70" s="85" t="b">
        <v>0</v>
      </c>
      <c r="F70" s="85" t="b">
        <v>0</v>
      </c>
      <c r="G70" s="85" t="b">
        <v>0</v>
      </c>
    </row>
    <row r="71" spans="1:7" ht="15">
      <c r="A71" s="85" t="s">
        <v>4857</v>
      </c>
      <c r="B71" s="85">
        <v>11</v>
      </c>
      <c r="C71" s="118">
        <v>0.003455755465011337</v>
      </c>
      <c r="D71" s="85" t="s">
        <v>5469</v>
      </c>
      <c r="E71" s="85" t="b">
        <v>0</v>
      </c>
      <c r="F71" s="85" t="b">
        <v>0</v>
      </c>
      <c r="G71" s="85" t="b">
        <v>0</v>
      </c>
    </row>
    <row r="72" spans="1:7" ht="15">
      <c r="A72" s="85" t="s">
        <v>373</v>
      </c>
      <c r="B72" s="85">
        <v>11</v>
      </c>
      <c r="C72" s="118">
        <v>0.0032617356445482928</v>
      </c>
      <c r="D72" s="85" t="s">
        <v>5469</v>
      </c>
      <c r="E72" s="85" t="b">
        <v>0</v>
      </c>
      <c r="F72" s="85" t="b">
        <v>0</v>
      </c>
      <c r="G72" s="85" t="b">
        <v>0</v>
      </c>
    </row>
    <row r="73" spans="1:7" ht="15">
      <c r="A73" s="85" t="s">
        <v>4121</v>
      </c>
      <c r="B73" s="85">
        <v>11</v>
      </c>
      <c r="C73" s="118">
        <v>0.0032617356445482928</v>
      </c>
      <c r="D73" s="85" t="s">
        <v>5469</v>
      </c>
      <c r="E73" s="85" t="b">
        <v>0</v>
      </c>
      <c r="F73" s="85" t="b">
        <v>0</v>
      </c>
      <c r="G73" s="85" t="b">
        <v>0</v>
      </c>
    </row>
    <row r="74" spans="1:7" ht="15">
      <c r="A74" s="85" t="s">
        <v>4099</v>
      </c>
      <c r="B74" s="85">
        <v>11</v>
      </c>
      <c r="C74" s="118">
        <v>0.0032617356445482928</v>
      </c>
      <c r="D74" s="85" t="s">
        <v>5469</v>
      </c>
      <c r="E74" s="85" t="b">
        <v>0</v>
      </c>
      <c r="F74" s="85" t="b">
        <v>0</v>
      </c>
      <c r="G74" s="85" t="b">
        <v>0</v>
      </c>
    </row>
    <row r="75" spans="1:7" ht="15">
      <c r="A75" s="85" t="s">
        <v>408</v>
      </c>
      <c r="B75" s="85">
        <v>11</v>
      </c>
      <c r="C75" s="118">
        <v>0.0032617356445482928</v>
      </c>
      <c r="D75" s="85" t="s">
        <v>5469</v>
      </c>
      <c r="E75" s="85" t="b">
        <v>0</v>
      </c>
      <c r="F75" s="85" t="b">
        <v>0</v>
      </c>
      <c r="G75" s="85" t="b">
        <v>0</v>
      </c>
    </row>
    <row r="76" spans="1:7" ht="15">
      <c r="A76" s="85" t="s">
        <v>4858</v>
      </c>
      <c r="B76" s="85">
        <v>11</v>
      </c>
      <c r="C76" s="118">
        <v>0.0032617356445482928</v>
      </c>
      <c r="D76" s="85" t="s">
        <v>5469</v>
      </c>
      <c r="E76" s="85" t="b">
        <v>0</v>
      </c>
      <c r="F76" s="85" t="b">
        <v>0</v>
      </c>
      <c r="G76" s="85" t="b">
        <v>0</v>
      </c>
    </row>
    <row r="77" spans="1:7" ht="15">
      <c r="A77" s="85" t="s">
        <v>4859</v>
      </c>
      <c r="B77" s="85">
        <v>11</v>
      </c>
      <c r="C77" s="118">
        <v>0.0032617356445482928</v>
      </c>
      <c r="D77" s="85" t="s">
        <v>5469</v>
      </c>
      <c r="E77" s="85" t="b">
        <v>0</v>
      </c>
      <c r="F77" s="85" t="b">
        <v>0</v>
      </c>
      <c r="G77" s="85" t="b">
        <v>0</v>
      </c>
    </row>
    <row r="78" spans="1:7" ht="15">
      <c r="A78" s="85" t="s">
        <v>4112</v>
      </c>
      <c r="B78" s="85">
        <v>11</v>
      </c>
      <c r="C78" s="118">
        <v>0.0032617356445482928</v>
      </c>
      <c r="D78" s="85" t="s">
        <v>5469</v>
      </c>
      <c r="E78" s="85" t="b">
        <v>1</v>
      </c>
      <c r="F78" s="85" t="b">
        <v>0</v>
      </c>
      <c r="G78" s="85" t="b">
        <v>0</v>
      </c>
    </row>
    <row r="79" spans="1:7" ht="15">
      <c r="A79" s="85" t="s">
        <v>4860</v>
      </c>
      <c r="B79" s="85">
        <v>11</v>
      </c>
      <c r="C79" s="118">
        <v>0.0032617356445482928</v>
      </c>
      <c r="D79" s="85" t="s">
        <v>5469</v>
      </c>
      <c r="E79" s="85" t="b">
        <v>0</v>
      </c>
      <c r="F79" s="85" t="b">
        <v>0</v>
      </c>
      <c r="G79" s="85" t="b">
        <v>0</v>
      </c>
    </row>
    <row r="80" spans="1:7" ht="15">
      <c r="A80" s="85" t="s">
        <v>4131</v>
      </c>
      <c r="B80" s="85">
        <v>10</v>
      </c>
      <c r="C80" s="118">
        <v>0.00304898812468098</v>
      </c>
      <c r="D80" s="85" t="s">
        <v>5469</v>
      </c>
      <c r="E80" s="85" t="b">
        <v>1</v>
      </c>
      <c r="F80" s="85" t="b">
        <v>0</v>
      </c>
      <c r="G80" s="85" t="b">
        <v>0</v>
      </c>
    </row>
    <row r="81" spans="1:7" ht="15">
      <c r="A81" s="85" t="s">
        <v>4132</v>
      </c>
      <c r="B81" s="85">
        <v>10</v>
      </c>
      <c r="C81" s="118">
        <v>0.00304898812468098</v>
      </c>
      <c r="D81" s="85" t="s">
        <v>5469</v>
      </c>
      <c r="E81" s="85" t="b">
        <v>0</v>
      </c>
      <c r="F81" s="85" t="b">
        <v>0</v>
      </c>
      <c r="G81" s="85" t="b">
        <v>0</v>
      </c>
    </row>
    <row r="82" spans="1:7" ht="15">
      <c r="A82" s="85" t="s">
        <v>4111</v>
      </c>
      <c r="B82" s="85">
        <v>10</v>
      </c>
      <c r="C82" s="118">
        <v>0.003658237255755623</v>
      </c>
      <c r="D82" s="85" t="s">
        <v>5469</v>
      </c>
      <c r="E82" s="85" t="b">
        <v>0</v>
      </c>
      <c r="F82" s="85" t="b">
        <v>0</v>
      </c>
      <c r="G82" s="85" t="b">
        <v>0</v>
      </c>
    </row>
    <row r="83" spans="1:7" ht="15">
      <c r="A83" s="85" t="s">
        <v>4115</v>
      </c>
      <c r="B83" s="85">
        <v>10</v>
      </c>
      <c r="C83" s="118">
        <v>0.00304898812468098</v>
      </c>
      <c r="D83" s="85" t="s">
        <v>5469</v>
      </c>
      <c r="E83" s="85" t="b">
        <v>0</v>
      </c>
      <c r="F83" s="85" t="b">
        <v>0</v>
      </c>
      <c r="G83" s="85" t="b">
        <v>0</v>
      </c>
    </row>
    <row r="84" spans="1:7" ht="15">
      <c r="A84" s="85" t="s">
        <v>4861</v>
      </c>
      <c r="B84" s="85">
        <v>10</v>
      </c>
      <c r="C84" s="118">
        <v>0.00304898812468098</v>
      </c>
      <c r="D84" s="85" t="s">
        <v>5469</v>
      </c>
      <c r="E84" s="85" t="b">
        <v>0</v>
      </c>
      <c r="F84" s="85" t="b">
        <v>0</v>
      </c>
      <c r="G84" s="85" t="b">
        <v>0</v>
      </c>
    </row>
    <row r="85" spans="1:7" ht="15">
      <c r="A85" s="85" t="s">
        <v>4109</v>
      </c>
      <c r="B85" s="85">
        <v>10</v>
      </c>
      <c r="C85" s="118">
        <v>0.00304898812468098</v>
      </c>
      <c r="D85" s="85" t="s">
        <v>5469</v>
      </c>
      <c r="E85" s="85" t="b">
        <v>0</v>
      </c>
      <c r="F85" s="85" t="b">
        <v>0</v>
      </c>
      <c r="G85" s="85" t="b">
        <v>0</v>
      </c>
    </row>
    <row r="86" spans="1:7" ht="15">
      <c r="A86" s="85" t="s">
        <v>4862</v>
      </c>
      <c r="B86" s="85">
        <v>10</v>
      </c>
      <c r="C86" s="118">
        <v>0.00304898812468098</v>
      </c>
      <c r="D86" s="85" t="s">
        <v>5469</v>
      </c>
      <c r="E86" s="85" t="b">
        <v>0</v>
      </c>
      <c r="F86" s="85" t="b">
        <v>0</v>
      </c>
      <c r="G86" s="85" t="b">
        <v>0</v>
      </c>
    </row>
    <row r="87" spans="1:7" ht="15">
      <c r="A87" s="85" t="s">
        <v>4119</v>
      </c>
      <c r="B87" s="85">
        <v>10</v>
      </c>
      <c r="C87" s="118">
        <v>0.00304898812468098</v>
      </c>
      <c r="D87" s="85" t="s">
        <v>5469</v>
      </c>
      <c r="E87" s="85" t="b">
        <v>0</v>
      </c>
      <c r="F87" s="85" t="b">
        <v>0</v>
      </c>
      <c r="G87" s="85" t="b">
        <v>0</v>
      </c>
    </row>
    <row r="88" spans="1:7" ht="15">
      <c r="A88" s="85" t="s">
        <v>4120</v>
      </c>
      <c r="B88" s="85">
        <v>10</v>
      </c>
      <c r="C88" s="118">
        <v>0.00304898812468098</v>
      </c>
      <c r="D88" s="85" t="s">
        <v>5469</v>
      </c>
      <c r="E88" s="85" t="b">
        <v>0</v>
      </c>
      <c r="F88" s="85" t="b">
        <v>0</v>
      </c>
      <c r="G88" s="85" t="b">
        <v>0</v>
      </c>
    </row>
    <row r="89" spans="1:7" ht="15">
      <c r="A89" s="85" t="s">
        <v>390</v>
      </c>
      <c r="B89" s="85">
        <v>10</v>
      </c>
      <c r="C89" s="118">
        <v>0.00304898812468098</v>
      </c>
      <c r="D89" s="85" t="s">
        <v>5469</v>
      </c>
      <c r="E89" s="85" t="b">
        <v>0</v>
      </c>
      <c r="F89" s="85" t="b">
        <v>0</v>
      </c>
      <c r="G89" s="85" t="b">
        <v>0</v>
      </c>
    </row>
    <row r="90" spans="1:7" ht="15">
      <c r="A90" s="85" t="s">
        <v>389</v>
      </c>
      <c r="B90" s="85">
        <v>10</v>
      </c>
      <c r="C90" s="118">
        <v>0.00304898812468098</v>
      </c>
      <c r="D90" s="85" t="s">
        <v>5469</v>
      </c>
      <c r="E90" s="85" t="b">
        <v>0</v>
      </c>
      <c r="F90" s="85" t="b">
        <v>0</v>
      </c>
      <c r="G90" s="85" t="b">
        <v>0</v>
      </c>
    </row>
    <row r="91" spans="1:7" ht="15">
      <c r="A91" s="85" t="s">
        <v>4122</v>
      </c>
      <c r="B91" s="85">
        <v>10</v>
      </c>
      <c r="C91" s="118">
        <v>0.00304898812468098</v>
      </c>
      <c r="D91" s="85" t="s">
        <v>5469</v>
      </c>
      <c r="E91" s="85" t="b">
        <v>0</v>
      </c>
      <c r="F91" s="85" t="b">
        <v>1</v>
      </c>
      <c r="G91" s="85" t="b">
        <v>0</v>
      </c>
    </row>
    <row r="92" spans="1:7" ht="15">
      <c r="A92" s="85" t="s">
        <v>4123</v>
      </c>
      <c r="B92" s="85">
        <v>10</v>
      </c>
      <c r="C92" s="118">
        <v>0.00304898812468098</v>
      </c>
      <c r="D92" s="85" t="s">
        <v>5469</v>
      </c>
      <c r="E92" s="85" t="b">
        <v>0</v>
      </c>
      <c r="F92" s="85" t="b">
        <v>1</v>
      </c>
      <c r="G92" s="85" t="b">
        <v>0</v>
      </c>
    </row>
    <row r="93" spans="1:7" ht="15">
      <c r="A93" s="85" t="s">
        <v>4863</v>
      </c>
      <c r="B93" s="85">
        <v>10</v>
      </c>
      <c r="C93" s="118">
        <v>0.00304898812468098</v>
      </c>
      <c r="D93" s="85" t="s">
        <v>5469</v>
      </c>
      <c r="E93" s="85" t="b">
        <v>0</v>
      </c>
      <c r="F93" s="85" t="b">
        <v>0</v>
      </c>
      <c r="G93" s="85" t="b">
        <v>0</v>
      </c>
    </row>
    <row r="94" spans="1:7" ht="15">
      <c r="A94" s="85" t="s">
        <v>4134</v>
      </c>
      <c r="B94" s="85">
        <v>10</v>
      </c>
      <c r="C94" s="118">
        <v>0.00304898812468098</v>
      </c>
      <c r="D94" s="85" t="s">
        <v>5469</v>
      </c>
      <c r="E94" s="85" t="b">
        <v>0</v>
      </c>
      <c r="F94" s="85" t="b">
        <v>0</v>
      </c>
      <c r="G94" s="85" t="b">
        <v>0</v>
      </c>
    </row>
    <row r="95" spans="1:7" ht="15">
      <c r="A95" s="85" t="s">
        <v>4135</v>
      </c>
      <c r="B95" s="85">
        <v>10</v>
      </c>
      <c r="C95" s="118">
        <v>0.00304898812468098</v>
      </c>
      <c r="D95" s="85" t="s">
        <v>5469</v>
      </c>
      <c r="E95" s="85" t="b">
        <v>0</v>
      </c>
      <c r="F95" s="85" t="b">
        <v>0</v>
      </c>
      <c r="G95" s="85" t="b">
        <v>0</v>
      </c>
    </row>
    <row r="96" spans="1:7" ht="15">
      <c r="A96" s="85" t="s">
        <v>4864</v>
      </c>
      <c r="B96" s="85">
        <v>10</v>
      </c>
      <c r="C96" s="118">
        <v>0.00304898812468098</v>
      </c>
      <c r="D96" s="85" t="s">
        <v>5469</v>
      </c>
      <c r="E96" s="85" t="b">
        <v>0</v>
      </c>
      <c r="F96" s="85" t="b">
        <v>0</v>
      </c>
      <c r="G96" s="85" t="b">
        <v>0</v>
      </c>
    </row>
    <row r="97" spans="1:7" ht="15">
      <c r="A97" s="85" t="s">
        <v>4865</v>
      </c>
      <c r="B97" s="85">
        <v>10</v>
      </c>
      <c r="C97" s="118">
        <v>0.00304898812468098</v>
      </c>
      <c r="D97" s="85" t="s">
        <v>5469</v>
      </c>
      <c r="E97" s="85" t="b">
        <v>0</v>
      </c>
      <c r="F97" s="85" t="b">
        <v>0</v>
      </c>
      <c r="G97" s="85" t="b">
        <v>0</v>
      </c>
    </row>
    <row r="98" spans="1:7" ht="15">
      <c r="A98" s="85" t="s">
        <v>4139</v>
      </c>
      <c r="B98" s="85">
        <v>10</v>
      </c>
      <c r="C98" s="118">
        <v>0.003141595877283034</v>
      </c>
      <c r="D98" s="85" t="s">
        <v>5469</v>
      </c>
      <c r="E98" s="85" t="b">
        <v>0</v>
      </c>
      <c r="F98" s="85" t="b">
        <v>0</v>
      </c>
      <c r="G98" s="85" t="b">
        <v>0</v>
      </c>
    </row>
    <row r="99" spans="1:7" ht="15">
      <c r="A99" s="85" t="s">
        <v>4866</v>
      </c>
      <c r="B99" s="85">
        <v>10</v>
      </c>
      <c r="C99" s="118">
        <v>0.0034979837725586486</v>
      </c>
      <c r="D99" s="85" t="s">
        <v>5469</v>
      </c>
      <c r="E99" s="85" t="b">
        <v>0</v>
      </c>
      <c r="F99" s="85" t="b">
        <v>0</v>
      </c>
      <c r="G99" s="85" t="b">
        <v>0</v>
      </c>
    </row>
    <row r="100" spans="1:7" ht="15">
      <c r="A100" s="85" t="s">
        <v>4867</v>
      </c>
      <c r="B100" s="85">
        <v>9</v>
      </c>
      <c r="C100" s="118">
        <v>0.0028274362895547305</v>
      </c>
      <c r="D100" s="85" t="s">
        <v>5469</v>
      </c>
      <c r="E100" s="85" t="b">
        <v>0</v>
      </c>
      <c r="F100" s="85" t="b">
        <v>0</v>
      </c>
      <c r="G100" s="85" t="b">
        <v>0</v>
      </c>
    </row>
    <row r="101" spans="1:7" ht="15">
      <c r="A101" s="85" t="s">
        <v>4868</v>
      </c>
      <c r="B101" s="85">
        <v>9</v>
      </c>
      <c r="C101" s="118">
        <v>0.0029206102830836586</v>
      </c>
      <c r="D101" s="85" t="s">
        <v>5469</v>
      </c>
      <c r="E101" s="85" t="b">
        <v>0</v>
      </c>
      <c r="F101" s="85" t="b">
        <v>0</v>
      </c>
      <c r="G101" s="85" t="b">
        <v>0</v>
      </c>
    </row>
    <row r="102" spans="1:7" ht="15">
      <c r="A102" s="85" t="s">
        <v>4869</v>
      </c>
      <c r="B102" s="85">
        <v>9</v>
      </c>
      <c r="C102" s="118">
        <v>0.0028274362895547305</v>
      </c>
      <c r="D102" s="85" t="s">
        <v>5469</v>
      </c>
      <c r="E102" s="85" t="b">
        <v>0</v>
      </c>
      <c r="F102" s="85" t="b">
        <v>0</v>
      </c>
      <c r="G102" s="85" t="b">
        <v>0</v>
      </c>
    </row>
    <row r="103" spans="1:7" ht="15">
      <c r="A103" s="85" t="s">
        <v>4870</v>
      </c>
      <c r="B103" s="85">
        <v>9</v>
      </c>
      <c r="C103" s="118">
        <v>0.0028274362895547305</v>
      </c>
      <c r="D103" s="85" t="s">
        <v>5469</v>
      </c>
      <c r="E103" s="85" t="b">
        <v>0</v>
      </c>
      <c r="F103" s="85" t="b">
        <v>0</v>
      </c>
      <c r="G103" s="85" t="b">
        <v>0</v>
      </c>
    </row>
    <row r="104" spans="1:7" ht="15">
      <c r="A104" s="85" t="s">
        <v>4106</v>
      </c>
      <c r="B104" s="85">
        <v>9</v>
      </c>
      <c r="C104" s="118">
        <v>0.0032924135301800606</v>
      </c>
      <c r="D104" s="85" t="s">
        <v>5469</v>
      </c>
      <c r="E104" s="85" t="b">
        <v>0</v>
      </c>
      <c r="F104" s="85" t="b">
        <v>0</v>
      </c>
      <c r="G104" s="85" t="b">
        <v>0</v>
      </c>
    </row>
    <row r="105" spans="1:7" ht="15">
      <c r="A105" s="85" t="s">
        <v>4149</v>
      </c>
      <c r="B105" s="85">
        <v>9</v>
      </c>
      <c r="C105" s="118">
        <v>0.0028274362895547305</v>
      </c>
      <c r="D105" s="85" t="s">
        <v>5469</v>
      </c>
      <c r="E105" s="85" t="b">
        <v>0</v>
      </c>
      <c r="F105" s="85" t="b">
        <v>0</v>
      </c>
      <c r="G105" s="85" t="b">
        <v>0</v>
      </c>
    </row>
    <row r="106" spans="1:7" ht="15">
      <c r="A106" s="85" t="s">
        <v>4871</v>
      </c>
      <c r="B106" s="85">
        <v>9</v>
      </c>
      <c r="C106" s="118">
        <v>0.0028274362895547305</v>
      </c>
      <c r="D106" s="85" t="s">
        <v>5469</v>
      </c>
      <c r="E106" s="85" t="b">
        <v>0</v>
      </c>
      <c r="F106" s="85" t="b">
        <v>0</v>
      </c>
      <c r="G106" s="85" t="b">
        <v>0</v>
      </c>
    </row>
    <row r="107" spans="1:7" ht="15">
      <c r="A107" s="85" t="s">
        <v>4102</v>
      </c>
      <c r="B107" s="85">
        <v>9</v>
      </c>
      <c r="C107" s="118">
        <v>0.0028274362895547305</v>
      </c>
      <c r="D107" s="85" t="s">
        <v>5469</v>
      </c>
      <c r="E107" s="85" t="b">
        <v>0</v>
      </c>
      <c r="F107" s="85" t="b">
        <v>0</v>
      </c>
      <c r="G107" s="85" t="b">
        <v>0</v>
      </c>
    </row>
    <row r="108" spans="1:7" ht="15">
      <c r="A108" s="85" t="s">
        <v>4136</v>
      </c>
      <c r="B108" s="85">
        <v>9</v>
      </c>
      <c r="C108" s="118">
        <v>0.0028274362895547305</v>
      </c>
      <c r="D108" s="85" t="s">
        <v>5469</v>
      </c>
      <c r="E108" s="85" t="b">
        <v>0</v>
      </c>
      <c r="F108" s="85" t="b">
        <v>0</v>
      </c>
      <c r="G108" s="85" t="b">
        <v>0</v>
      </c>
    </row>
    <row r="109" spans="1:7" ht="15">
      <c r="A109" s="85" t="s">
        <v>4137</v>
      </c>
      <c r="B109" s="85">
        <v>9</v>
      </c>
      <c r="C109" s="118">
        <v>0.0028274362895547305</v>
      </c>
      <c r="D109" s="85" t="s">
        <v>5469</v>
      </c>
      <c r="E109" s="85" t="b">
        <v>0</v>
      </c>
      <c r="F109" s="85" t="b">
        <v>0</v>
      </c>
      <c r="G109" s="85" t="b">
        <v>0</v>
      </c>
    </row>
    <row r="110" spans="1:7" ht="15">
      <c r="A110" s="85" t="s">
        <v>4872</v>
      </c>
      <c r="B110" s="85">
        <v>9</v>
      </c>
      <c r="C110" s="118">
        <v>0.003148185395302784</v>
      </c>
      <c r="D110" s="85" t="s">
        <v>5469</v>
      </c>
      <c r="E110" s="85" t="b">
        <v>0</v>
      </c>
      <c r="F110" s="85" t="b">
        <v>0</v>
      </c>
      <c r="G110" s="85" t="b">
        <v>0</v>
      </c>
    </row>
    <row r="111" spans="1:7" ht="15">
      <c r="A111" s="85" t="s">
        <v>417</v>
      </c>
      <c r="B111" s="85">
        <v>8</v>
      </c>
      <c r="C111" s="118">
        <v>0.0025960980294076966</v>
      </c>
      <c r="D111" s="85" t="s">
        <v>5469</v>
      </c>
      <c r="E111" s="85" t="b">
        <v>0</v>
      </c>
      <c r="F111" s="85" t="b">
        <v>0</v>
      </c>
      <c r="G111" s="85" t="b">
        <v>0</v>
      </c>
    </row>
    <row r="112" spans="1:7" ht="15">
      <c r="A112" s="85" t="s">
        <v>4873</v>
      </c>
      <c r="B112" s="85">
        <v>8</v>
      </c>
      <c r="C112" s="118">
        <v>0.0025960980294076966</v>
      </c>
      <c r="D112" s="85" t="s">
        <v>5469</v>
      </c>
      <c r="E112" s="85" t="b">
        <v>0</v>
      </c>
      <c r="F112" s="85" t="b">
        <v>0</v>
      </c>
      <c r="G112" s="85" t="b">
        <v>0</v>
      </c>
    </row>
    <row r="113" spans="1:7" ht="15">
      <c r="A113" s="85" t="s">
        <v>4874</v>
      </c>
      <c r="B113" s="85">
        <v>8</v>
      </c>
      <c r="C113" s="118">
        <v>0.0025960980294076966</v>
      </c>
      <c r="D113" s="85" t="s">
        <v>5469</v>
      </c>
      <c r="E113" s="85" t="b">
        <v>0</v>
      </c>
      <c r="F113" s="85" t="b">
        <v>0</v>
      </c>
      <c r="G113" s="85" t="b">
        <v>0</v>
      </c>
    </row>
    <row r="114" spans="1:7" ht="15">
      <c r="A114" s="85" t="s">
        <v>4875</v>
      </c>
      <c r="B114" s="85">
        <v>8</v>
      </c>
      <c r="C114" s="118">
        <v>0.0025960980294076966</v>
      </c>
      <c r="D114" s="85" t="s">
        <v>5469</v>
      </c>
      <c r="E114" s="85" t="b">
        <v>0</v>
      </c>
      <c r="F114" s="85" t="b">
        <v>0</v>
      </c>
      <c r="G114" s="85" t="b">
        <v>0</v>
      </c>
    </row>
    <row r="115" spans="1:7" ht="15">
      <c r="A115" s="85" t="s">
        <v>4876</v>
      </c>
      <c r="B115" s="85">
        <v>8</v>
      </c>
      <c r="C115" s="118">
        <v>0.0025960980294076966</v>
      </c>
      <c r="D115" s="85" t="s">
        <v>5469</v>
      </c>
      <c r="E115" s="85" t="b">
        <v>0</v>
      </c>
      <c r="F115" s="85" t="b">
        <v>0</v>
      </c>
      <c r="G115" s="85" t="b">
        <v>0</v>
      </c>
    </row>
    <row r="116" spans="1:7" ht="15">
      <c r="A116" s="85" t="s">
        <v>4877</v>
      </c>
      <c r="B116" s="85">
        <v>8</v>
      </c>
      <c r="C116" s="118">
        <v>0.0025960980294076966</v>
      </c>
      <c r="D116" s="85" t="s">
        <v>5469</v>
      </c>
      <c r="E116" s="85" t="b">
        <v>1</v>
      </c>
      <c r="F116" s="85" t="b">
        <v>0</v>
      </c>
      <c r="G116" s="85" t="b">
        <v>0</v>
      </c>
    </row>
    <row r="117" spans="1:7" ht="15">
      <c r="A117" s="85" t="s">
        <v>4114</v>
      </c>
      <c r="B117" s="85">
        <v>8</v>
      </c>
      <c r="C117" s="118">
        <v>0.0025960980294076966</v>
      </c>
      <c r="D117" s="85" t="s">
        <v>5469</v>
      </c>
      <c r="E117" s="85" t="b">
        <v>0</v>
      </c>
      <c r="F117" s="85" t="b">
        <v>1</v>
      </c>
      <c r="G117" s="85" t="b">
        <v>0</v>
      </c>
    </row>
    <row r="118" spans="1:7" ht="15">
      <c r="A118" s="85" t="s">
        <v>4878</v>
      </c>
      <c r="B118" s="85">
        <v>8</v>
      </c>
      <c r="C118" s="118">
        <v>0.0025960980294076966</v>
      </c>
      <c r="D118" s="85" t="s">
        <v>5469</v>
      </c>
      <c r="E118" s="85" t="b">
        <v>0</v>
      </c>
      <c r="F118" s="85" t="b">
        <v>0</v>
      </c>
      <c r="G118" s="85" t="b">
        <v>0</v>
      </c>
    </row>
    <row r="119" spans="1:7" ht="15">
      <c r="A119" s="85" t="s">
        <v>4879</v>
      </c>
      <c r="B119" s="85">
        <v>8</v>
      </c>
      <c r="C119" s="118">
        <v>0.0025960980294076966</v>
      </c>
      <c r="D119" s="85" t="s">
        <v>5469</v>
      </c>
      <c r="E119" s="85" t="b">
        <v>0</v>
      </c>
      <c r="F119" s="85" t="b">
        <v>0</v>
      </c>
      <c r="G119" s="85" t="b">
        <v>0</v>
      </c>
    </row>
    <row r="120" spans="1:7" ht="15">
      <c r="A120" s="85" t="s">
        <v>4880</v>
      </c>
      <c r="B120" s="85">
        <v>8</v>
      </c>
      <c r="C120" s="118">
        <v>0.0025960980294076966</v>
      </c>
      <c r="D120" s="85" t="s">
        <v>5469</v>
      </c>
      <c r="E120" s="85" t="b">
        <v>0</v>
      </c>
      <c r="F120" s="85" t="b">
        <v>0</v>
      </c>
      <c r="G120" s="85" t="b">
        <v>0</v>
      </c>
    </row>
    <row r="121" spans="1:7" ht="15">
      <c r="A121" s="85" t="s">
        <v>4881</v>
      </c>
      <c r="B121" s="85">
        <v>8</v>
      </c>
      <c r="C121" s="118">
        <v>0.0025960980294076966</v>
      </c>
      <c r="D121" s="85" t="s">
        <v>5469</v>
      </c>
      <c r="E121" s="85" t="b">
        <v>0</v>
      </c>
      <c r="F121" s="85" t="b">
        <v>0</v>
      </c>
      <c r="G121" s="85" t="b">
        <v>0</v>
      </c>
    </row>
    <row r="122" spans="1:7" ht="15">
      <c r="A122" s="85" t="s">
        <v>4882</v>
      </c>
      <c r="B122" s="85">
        <v>8</v>
      </c>
      <c r="C122" s="118">
        <v>0.0025960980294076966</v>
      </c>
      <c r="D122" s="85" t="s">
        <v>5469</v>
      </c>
      <c r="E122" s="85" t="b">
        <v>0</v>
      </c>
      <c r="F122" s="85" t="b">
        <v>0</v>
      </c>
      <c r="G122" s="85" t="b">
        <v>0</v>
      </c>
    </row>
    <row r="123" spans="1:7" ht="15">
      <c r="A123" s="85" t="s">
        <v>4883</v>
      </c>
      <c r="B123" s="85">
        <v>8</v>
      </c>
      <c r="C123" s="118">
        <v>0.0025960980294076966</v>
      </c>
      <c r="D123" s="85" t="s">
        <v>5469</v>
      </c>
      <c r="E123" s="85" t="b">
        <v>0</v>
      </c>
      <c r="F123" s="85" t="b">
        <v>0</v>
      </c>
      <c r="G123" s="85" t="b">
        <v>0</v>
      </c>
    </row>
    <row r="124" spans="1:7" ht="15">
      <c r="A124" s="85" t="s">
        <v>4884</v>
      </c>
      <c r="B124" s="85">
        <v>8</v>
      </c>
      <c r="C124" s="118">
        <v>0.0025960980294076966</v>
      </c>
      <c r="D124" s="85" t="s">
        <v>5469</v>
      </c>
      <c r="E124" s="85" t="b">
        <v>0</v>
      </c>
      <c r="F124" s="85" t="b">
        <v>0</v>
      </c>
      <c r="G124" s="85" t="b">
        <v>0</v>
      </c>
    </row>
    <row r="125" spans="1:7" ht="15">
      <c r="A125" s="85" t="s">
        <v>4885</v>
      </c>
      <c r="B125" s="85">
        <v>8</v>
      </c>
      <c r="C125" s="118">
        <v>0.0025960980294076966</v>
      </c>
      <c r="D125" s="85" t="s">
        <v>5469</v>
      </c>
      <c r="E125" s="85" t="b">
        <v>0</v>
      </c>
      <c r="F125" s="85" t="b">
        <v>0</v>
      </c>
      <c r="G125" s="85" t="b">
        <v>0</v>
      </c>
    </row>
    <row r="126" spans="1:7" ht="15">
      <c r="A126" s="85" t="s">
        <v>4886</v>
      </c>
      <c r="B126" s="85">
        <v>8</v>
      </c>
      <c r="C126" s="118">
        <v>0.0025960980294076966</v>
      </c>
      <c r="D126" s="85" t="s">
        <v>5469</v>
      </c>
      <c r="E126" s="85" t="b">
        <v>0</v>
      </c>
      <c r="F126" s="85" t="b">
        <v>0</v>
      </c>
      <c r="G126" s="85" t="b">
        <v>0</v>
      </c>
    </row>
    <row r="127" spans="1:7" ht="15">
      <c r="A127" s="85" t="s">
        <v>4887</v>
      </c>
      <c r="B127" s="85">
        <v>8</v>
      </c>
      <c r="C127" s="118">
        <v>0.0025960980294076966</v>
      </c>
      <c r="D127" s="85" t="s">
        <v>5469</v>
      </c>
      <c r="E127" s="85" t="b">
        <v>0</v>
      </c>
      <c r="F127" s="85" t="b">
        <v>0</v>
      </c>
      <c r="G127" s="85" t="b">
        <v>0</v>
      </c>
    </row>
    <row r="128" spans="1:7" ht="15">
      <c r="A128" s="85" t="s">
        <v>4888</v>
      </c>
      <c r="B128" s="85">
        <v>8</v>
      </c>
      <c r="C128" s="118">
        <v>0.0025960980294076966</v>
      </c>
      <c r="D128" s="85" t="s">
        <v>5469</v>
      </c>
      <c r="E128" s="85" t="b">
        <v>0</v>
      </c>
      <c r="F128" s="85" t="b">
        <v>0</v>
      </c>
      <c r="G128" s="85" t="b">
        <v>0</v>
      </c>
    </row>
    <row r="129" spans="1:7" ht="15">
      <c r="A129" s="85" t="s">
        <v>4889</v>
      </c>
      <c r="B129" s="85">
        <v>8</v>
      </c>
      <c r="C129" s="118">
        <v>0.0025960980294076966</v>
      </c>
      <c r="D129" s="85" t="s">
        <v>5469</v>
      </c>
      <c r="E129" s="85" t="b">
        <v>1</v>
      </c>
      <c r="F129" s="85" t="b">
        <v>0</v>
      </c>
      <c r="G129" s="85" t="b">
        <v>0</v>
      </c>
    </row>
    <row r="130" spans="1:7" ht="15">
      <c r="A130" s="85" t="s">
        <v>4053</v>
      </c>
      <c r="B130" s="85">
        <v>8</v>
      </c>
      <c r="C130" s="118">
        <v>0.0025960980294076966</v>
      </c>
      <c r="D130" s="85" t="s">
        <v>5469</v>
      </c>
      <c r="E130" s="85" t="b">
        <v>0</v>
      </c>
      <c r="F130" s="85" t="b">
        <v>0</v>
      </c>
      <c r="G130" s="85" t="b">
        <v>0</v>
      </c>
    </row>
    <row r="131" spans="1:7" ht="15">
      <c r="A131" s="85" t="s">
        <v>4107</v>
      </c>
      <c r="B131" s="85">
        <v>8</v>
      </c>
      <c r="C131" s="118">
        <v>0.0030834973342674108</v>
      </c>
      <c r="D131" s="85" t="s">
        <v>5469</v>
      </c>
      <c r="E131" s="85" t="b">
        <v>0</v>
      </c>
      <c r="F131" s="85" t="b">
        <v>0</v>
      </c>
      <c r="G131" s="85" t="b">
        <v>0</v>
      </c>
    </row>
    <row r="132" spans="1:7" ht="15">
      <c r="A132" s="85" t="s">
        <v>4138</v>
      </c>
      <c r="B132" s="85">
        <v>8</v>
      </c>
      <c r="C132" s="118">
        <v>0.0025960980294076966</v>
      </c>
      <c r="D132" s="85" t="s">
        <v>5469</v>
      </c>
      <c r="E132" s="85" t="b">
        <v>0</v>
      </c>
      <c r="F132" s="85" t="b">
        <v>0</v>
      </c>
      <c r="G132" s="85" t="b">
        <v>0</v>
      </c>
    </row>
    <row r="133" spans="1:7" ht="15">
      <c r="A133" s="85" t="s">
        <v>4890</v>
      </c>
      <c r="B133" s="85">
        <v>8</v>
      </c>
      <c r="C133" s="118">
        <v>0.0029265898046044988</v>
      </c>
      <c r="D133" s="85" t="s">
        <v>5469</v>
      </c>
      <c r="E133" s="85" t="b">
        <v>0</v>
      </c>
      <c r="F133" s="85" t="b">
        <v>0</v>
      </c>
      <c r="G133" s="85" t="b">
        <v>0</v>
      </c>
    </row>
    <row r="134" spans="1:7" ht="15">
      <c r="A134" s="85" t="s">
        <v>4891</v>
      </c>
      <c r="B134" s="85">
        <v>8</v>
      </c>
      <c r="C134" s="118">
        <v>0.0030834973342674108</v>
      </c>
      <c r="D134" s="85" t="s">
        <v>5469</v>
      </c>
      <c r="E134" s="85" t="b">
        <v>0</v>
      </c>
      <c r="F134" s="85" t="b">
        <v>0</v>
      </c>
      <c r="G134" s="85" t="b">
        <v>0</v>
      </c>
    </row>
    <row r="135" spans="1:7" ht="15">
      <c r="A135" s="85" t="s">
        <v>4892</v>
      </c>
      <c r="B135" s="85">
        <v>8</v>
      </c>
      <c r="C135" s="118">
        <v>0.0025960980294076966</v>
      </c>
      <c r="D135" s="85" t="s">
        <v>5469</v>
      </c>
      <c r="E135" s="85" t="b">
        <v>0</v>
      </c>
      <c r="F135" s="85" t="b">
        <v>0</v>
      </c>
      <c r="G135" s="85" t="b">
        <v>0</v>
      </c>
    </row>
    <row r="136" spans="1:7" ht="15">
      <c r="A136" s="85" t="s">
        <v>4893</v>
      </c>
      <c r="B136" s="85">
        <v>8</v>
      </c>
      <c r="C136" s="118">
        <v>0.0025960980294076966</v>
      </c>
      <c r="D136" s="85" t="s">
        <v>5469</v>
      </c>
      <c r="E136" s="85" t="b">
        <v>0</v>
      </c>
      <c r="F136" s="85" t="b">
        <v>0</v>
      </c>
      <c r="G136" s="85" t="b">
        <v>0</v>
      </c>
    </row>
    <row r="137" spans="1:7" ht="15">
      <c r="A137" s="85" t="s">
        <v>4894</v>
      </c>
      <c r="B137" s="85">
        <v>8</v>
      </c>
      <c r="C137" s="118">
        <v>0.0025960980294076966</v>
      </c>
      <c r="D137" s="85" t="s">
        <v>5469</v>
      </c>
      <c r="E137" s="85" t="b">
        <v>0</v>
      </c>
      <c r="F137" s="85" t="b">
        <v>0</v>
      </c>
      <c r="G137" s="85" t="b">
        <v>0</v>
      </c>
    </row>
    <row r="138" spans="1:7" ht="15">
      <c r="A138" s="85" t="s">
        <v>4895</v>
      </c>
      <c r="B138" s="85">
        <v>8</v>
      </c>
      <c r="C138" s="118">
        <v>0.0025960980294076966</v>
      </c>
      <c r="D138" s="85" t="s">
        <v>5469</v>
      </c>
      <c r="E138" s="85" t="b">
        <v>0</v>
      </c>
      <c r="F138" s="85" t="b">
        <v>0</v>
      </c>
      <c r="G138" s="85" t="b">
        <v>0</v>
      </c>
    </row>
    <row r="139" spans="1:7" ht="15">
      <c r="A139" s="85" t="s">
        <v>4896</v>
      </c>
      <c r="B139" s="85">
        <v>8</v>
      </c>
      <c r="C139" s="118">
        <v>0.0025960980294076966</v>
      </c>
      <c r="D139" s="85" t="s">
        <v>5469</v>
      </c>
      <c r="E139" s="85" t="b">
        <v>0</v>
      </c>
      <c r="F139" s="85" t="b">
        <v>0</v>
      </c>
      <c r="G139" s="85" t="b">
        <v>0</v>
      </c>
    </row>
    <row r="140" spans="1:7" ht="15">
      <c r="A140" s="85" t="s">
        <v>4897</v>
      </c>
      <c r="B140" s="85">
        <v>8</v>
      </c>
      <c r="C140" s="118">
        <v>0.0025960980294076966</v>
      </c>
      <c r="D140" s="85" t="s">
        <v>5469</v>
      </c>
      <c r="E140" s="85" t="b">
        <v>0</v>
      </c>
      <c r="F140" s="85" t="b">
        <v>1</v>
      </c>
      <c r="G140" s="85" t="b">
        <v>0</v>
      </c>
    </row>
    <row r="141" spans="1:7" ht="15">
      <c r="A141" s="85" t="s">
        <v>4898</v>
      </c>
      <c r="B141" s="85">
        <v>8</v>
      </c>
      <c r="C141" s="118">
        <v>0.0025960980294076966</v>
      </c>
      <c r="D141" s="85" t="s">
        <v>5469</v>
      </c>
      <c r="E141" s="85" t="b">
        <v>0</v>
      </c>
      <c r="F141" s="85" t="b">
        <v>0</v>
      </c>
      <c r="G141" s="85" t="b">
        <v>0</v>
      </c>
    </row>
    <row r="142" spans="1:7" ht="15">
      <c r="A142" s="85" t="s">
        <v>436</v>
      </c>
      <c r="B142" s="85">
        <v>8</v>
      </c>
      <c r="C142" s="118">
        <v>0.0025960980294076966</v>
      </c>
      <c r="D142" s="85" t="s">
        <v>5469</v>
      </c>
      <c r="E142" s="85" t="b">
        <v>0</v>
      </c>
      <c r="F142" s="85" t="b">
        <v>0</v>
      </c>
      <c r="G142" s="85" t="b">
        <v>0</v>
      </c>
    </row>
    <row r="143" spans="1:7" ht="15">
      <c r="A143" s="85" t="s">
        <v>4899</v>
      </c>
      <c r="B143" s="85">
        <v>8</v>
      </c>
      <c r="C143" s="118">
        <v>0.0025960980294076966</v>
      </c>
      <c r="D143" s="85" t="s">
        <v>5469</v>
      </c>
      <c r="E143" s="85" t="b">
        <v>0</v>
      </c>
      <c r="F143" s="85" t="b">
        <v>0</v>
      </c>
      <c r="G143" s="85" t="b">
        <v>0</v>
      </c>
    </row>
    <row r="144" spans="1:7" ht="15">
      <c r="A144" s="85" t="s">
        <v>4900</v>
      </c>
      <c r="B144" s="85">
        <v>8</v>
      </c>
      <c r="C144" s="118">
        <v>0.0025960980294076966</v>
      </c>
      <c r="D144" s="85" t="s">
        <v>5469</v>
      </c>
      <c r="E144" s="85" t="b">
        <v>0</v>
      </c>
      <c r="F144" s="85" t="b">
        <v>0</v>
      </c>
      <c r="G144" s="85" t="b">
        <v>0</v>
      </c>
    </row>
    <row r="145" spans="1:7" ht="15">
      <c r="A145" s="85" t="s">
        <v>4901</v>
      </c>
      <c r="B145" s="85">
        <v>8</v>
      </c>
      <c r="C145" s="118">
        <v>0.0025960980294076966</v>
      </c>
      <c r="D145" s="85" t="s">
        <v>5469</v>
      </c>
      <c r="E145" s="85" t="b">
        <v>0</v>
      </c>
      <c r="F145" s="85" t="b">
        <v>0</v>
      </c>
      <c r="G145" s="85" t="b">
        <v>0</v>
      </c>
    </row>
    <row r="146" spans="1:7" ht="15">
      <c r="A146" s="85" t="s">
        <v>4902</v>
      </c>
      <c r="B146" s="85">
        <v>7</v>
      </c>
      <c r="C146" s="118">
        <v>0.0023537439681712824</v>
      </c>
      <c r="D146" s="85" t="s">
        <v>5469</v>
      </c>
      <c r="E146" s="85" t="b">
        <v>0</v>
      </c>
      <c r="F146" s="85" t="b">
        <v>0</v>
      </c>
      <c r="G146" s="85" t="b">
        <v>0</v>
      </c>
    </row>
    <row r="147" spans="1:7" ht="15">
      <c r="A147" s="85" t="s">
        <v>4903</v>
      </c>
      <c r="B147" s="85">
        <v>7</v>
      </c>
      <c r="C147" s="118">
        <v>0.0023537439681712824</v>
      </c>
      <c r="D147" s="85" t="s">
        <v>5469</v>
      </c>
      <c r="E147" s="85" t="b">
        <v>0</v>
      </c>
      <c r="F147" s="85" t="b">
        <v>0</v>
      </c>
      <c r="G147" s="85" t="b">
        <v>0</v>
      </c>
    </row>
    <row r="148" spans="1:7" ht="15">
      <c r="A148" s="85" t="s">
        <v>4904</v>
      </c>
      <c r="B148" s="85">
        <v>7</v>
      </c>
      <c r="C148" s="118">
        <v>0.0023537439681712824</v>
      </c>
      <c r="D148" s="85" t="s">
        <v>5469</v>
      </c>
      <c r="E148" s="85" t="b">
        <v>0</v>
      </c>
      <c r="F148" s="85" t="b">
        <v>0</v>
      </c>
      <c r="G148" s="85" t="b">
        <v>0</v>
      </c>
    </row>
    <row r="149" spans="1:7" ht="15">
      <c r="A149" s="85" t="s">
        <v>4905</v>
      </c>
      <c r="B149" s="85">
        <v>7</v>
      </c>
      <c r="C149" s="118">
        <v>0.0023537439681712824</v>
      </c>
      <c r="D149" s="85" t="s">
        <v>5469</v>
      </c>
      <c r="E149" s="85" t="b">
        <v>0</v>
      </c>
      <c r="F149" s="85" t="b">
        <v>0</v>
      </c>
      <c r="G149" s="85" t="b">
        <v>0</v>
      </c>
    </row>
    <row r="150" spans="1:7" ht="15">
      <c r="A150" s="85" t="s">
        <v>4906</v>
      </c>
      <c r="B150" s="85">
        <v>7</v>
      </c>
      <c r="C150" s="118">
        <v>0.0023537439681712824</v>
      </c>
      <c r="D150" s="85" t="s">
        <v>5469</v>
      </c>
      <c r="E150" s="85" t="b">
        <v>0</v>
      </c>
      <c r="F150" s="85" t="b">
        <v>0</v>
      </c>
      <c r="G150" s="85" t="b">
        <v>0</v>
      </c>
    </row>
    <row r="151" spans="1:7" ht="15">
      <c r="A151" s="85" t="s">
        <v>4907</v>
      </c>
      <c r="B151" s="85">
        <v>7</v>
      </c>
      <c r="C151" s="118">
        <v>0.0023537439681712824</v>
      </c>
      <c r="D151" s="85" t="s">
        <v>5469</v>
      </c>
      <c r="E151" s="85" t="b">
        <v>0</v>
      </c>
      <c r="F151" s="85" t="b">
        <v>0</v>
      </c>
      <c r="G151" s="85" t="b">
        <v>0</v>
      </c>
    </row>
    <row r="152" spans="1:7" ht="15">
      <c r="A152" s="85" t="s">
        <v>4908</v>
      </c>
      <c r="B152" s="85">
        <v>7</v>
      </c>
      <c r="C152" s="118">
        <v>0.002448588640791054</v>
      </c>
      <c r="D152" s="85" t="s">
        <v>5469</v>
      </c>
      <c r="E152" s="85" t="b">
        <v>0</v>
      </c>
      <c r="F152" s="85" t="b">
        <v>0</v>
      </c>
      <c r="G152" s="85" t="b">
        <v>0</v>
      </c>
    </row>
    <row r="153" spans="1:7" ht="15">
      <c r="A153" s="85" t="s">
        <v>4909</v>
      </c>
      <c r="B153" s="85">
        <v>7</v>
      </c>
      <c r="C153" s="118">
        <v>0.0023537439681712824</v>
      </c>
      <c r="D153" s="85" t="s">
        <v>5469</v>
      </c>
      <c r="E153" s="85" t="b">
        <v>0</v>
      </c>
      <c r="F153" s="85" t="b">
        <v>0</v>
      </c>
      <c r="G153" s="85" t="b">
        <v>0</v>
      </c>
    </row>
    <row r="154" spans="1:7" ht="15">
      <c r="A154" s="85" t="s">
        <v>4910</v>
      </c>
      <c r="B154" s="85">
        <v>7</v>
      </c>
      <c r="C154" s="118">
        <v>0.0023537439681712824</v>
      </c>
      <c r="D154" s="85" t="s">
        <v>5469</v>
      </c>
      <c r="E154" s="85" t="b">
        <v>0</v>
      </c>
      <c r="F154" s="85" t="b">
        <v>0</v>
      </c>
      <c r="G154" s="85" t="b">
        <v>0</v>
      </c>
    </row>
    <row r="155" spans="1:7" ht="15">
      <c r="A155" s="85" t="s">
        <v>4911</v>
      </c>
      <c r="B155" s="85">
        <v>7</v>
      </c>
      <c r="C155" s="118">
        <v>0.0023537439681712824</v>
      </c>
      <c r="D155" s="85" t="s">
        <v>5469</v>
      </c>
      <c r="E155" s="85" t="b">
        <v>0</v>
      </c>
      <c r="F155" s="85" t="b">
        <v>0</v>
      </c>
      <c r="G155" s="85" t="b">
        <v>0</v>
      </c>
    </row>
    <row r="156" spans="1:7" ht="15">
      <c r="A156" s="85" t="s">
        <v>4912</v>
      </c>
      <c r="B156" s="85">
        <v>7</v>
      </c>
      <c r="C156" s="118">
        <v>0.0023537439681712824</v>
      </c>
      <c r="D156" s="85" t="s">
        <v>5469</v>
      </c>
      <c r="E156" s="85" t="b">
        <v>0</v>
      </c>
      <c r="F156" s="85" t="b">
        <v>0</v>
      </c>
      <c r="G156" s="85" t="b">
        <v>0</v>
      </c>
    </row>
    <row r="157" spans="1:7" ht="15">
      <c r="A157" s="85" t="s">
        <v>4913</v>
      </c>
      <c r="B157" s="85">
        <v>7</v>
      </c>
      <c r="C157" s="118">
        <v>0.0023537439681712824</v>
      </c>
      <c r="D157" s="85" t="s">
        <v>5469</v>
      </c>
      <c r="E157" s="85" t="b">
        <v>0</v>
      </c>
      <c r="F157" s="85" t="b">
        <v>0</v>
      </c>
      <c r="G157" s="85" t="b">
        <v>0</v>
      </c>
    </row>
    <row r="158" spans="1:7" ht="15">
      <c r="A158" s="85" t="s">
        <v>4914</v>
      </c>
      <c r="B158" s="85">
        <v>7</v>
      </c>
      <c r="C158" s="118">
        <v>0.0023537439681712824</v>
      </c>
      <c r="D158" s="85" t="s">
        <v>5469</v>
      </c>
      <c r="E158" s="85" t="b">
        <v>0</v>
      </c>
      <c r="F158" s="85" t="b">
        <v>0</v>
      </c>
      <c r="G158" s="85" t="b">
        <v>0</v>
      </c>
    </row>
    <row r="159" spans="1:7" ht="15">
      <c r="A159" s="85" t="s">
        <v>4915</v>
      </c>
      <c r="B159" s="85">
        <v>7</v>
      </c>
      <c r="C159" s="118">
        <v>0.0023537439681712824</v>
      </c>
      <c r="D159" s="85" t="s">
        <v>5469</v>
      </c>
      <c r="E159" s="85" t="b">
        <v>0</v>
      </c>
      <c r="F159" s="85" t="b">
        <v>0</v>
      </c>
      <c r="G159" s="85" t="b">
        <v>0</v>
      </c>
    </row>
    <row r="160" spans="1:7" ht="15">
      <c r="A160" s="85" t="s">
        <v>4103</v>
      </c>
      <c r="B160" s="85">
        <v>7</v>
      </c>
      <c r="C160" s="118">
        <v>0.0023537439681712824</v>
      </c>
      <c r="D160" s="85" t="s">
        <v>5469</v>
      </c>
      <c r="E160" s="85" t="b">
        <v>1</v>
      </c>
      <c r="F160" s="85" t="b">
        <v>0</v>
      </c>
      <c r="G160" s="85" t="b">
        <v>0</v>
      </c>
    </row>
    <row r="161" spans="1:7" ht="15">
      <c r="A161" s="85" t="s">
        <v>4916</v>
      </c>
      <c r="B161" s="85">
        <v>7</v>
      </c>
      <c r="C161" s="118">
        <v>0.0023537439681712824</v>
      </c>
      <c r="D161" s="85" t="s">
        <v>5469</v>
      </c>
      <c r="E161" s="85" t="b">
        <v>0</v>
      </c>
      <c r="F161" s="85" t="b">
        <v>0</v>
      </c>
      <c r="G161" s="85" t="b">
        <v>0</v>
      </c>
    </row>
    <row r="162" spans="1:7" ht="15">
      <c r="A162" s="85" t="s">
        <v>4917</v>
      </c>
      <c r="B162" s="85">
        <v>7</v>
      </c>
      <c r="C162" s="118">
        <v>0.0023537439681712824</v>
      </c>
      <c r="D162" s="85" t="s">
        <v>5469</v>
      </c>
      <c r="E162" s="85" t="b">
        <v>0</v>
      </c>
      <c r="F162" s="85" t="b">
        <v>0</v>
      </c>
      <c r="G162" s="85" t="b">
        <v>0</v>
      </c>
    </row>
    <row r="163" spans="1:7" ht="15">
      <c r="A163" s="85" t="s">
        <v>4918</v>
      </c>
      <c r="B163" s="85">
        <v>7</v>
      </c>
      <c r="C163" s="118">
        <v>0.0023537439681712824</v>
      </c>
      <c r="D163" s="85" t="s">
        <v>5469</v>
      </c>
      <c r="E163" s="85" t="b">
        <v>0</v>
      </c>
      <c r="F163" s="85" t="b">
        <v>0</v>
      </c>
      <c r="G163" s="85" t="b">
        <v>0</v>
      </c>
    </row>
    <row r="164" spans="1:7" ht="15">
      <c r="A164" s="85" t="s">
        <v>4919</v>
      </c>
      <c r="B164" s="85">
        <v>7</v>
      </c>
      <c r="C164" s="118">
        <v>0.0023537439681712824</v>
      </c>
      <c r="D164" s="85" t="s">
        <v>5469</v>
      </c>
      <c r="E164" s="85" t="b">
        <v>0</v>
      </c>
      <c r="F164" s="85" t="b">
        <v>0</v>
      </c>
      <c r="G164" s="85" t="b">
        <v>0</v>
      </c>
    </row>
    <row r="165" spans="1:7" ht="15">
      <c r="A165" s="85" t="s">
        <v>4920</v>
      </c>
      <c r="B165" s="85">
        <v>7</v>
      </c>
      <c r="C165" s="118">
        <v>0.0023537439681712824</v>
      </c>
      <c r="D165" s="85" t="s">
        <v>5469</v>
      </c>
      <c r="E165" s="85" t="b">
        <v>0</v>
      </c>
      <c r="F165" s="85" t="b">
        <v>0</v>
      </c>
      <c r="G165" s="85" t="b">
        <v>0</v>
      </c>
    </row>
    <row r="166" spans="1:7" ht="15">
      <c r="A166" s="85" t="s">
        <v>4921</v>
      </c>
      <c r="B166" s="85">
        <v>7</v>
      </c>
      <c r="C166" s="118">
        <v>0.0023537439681712824</v>
      </c>
      <c r="D166" s="85" t="s">
        <v>5469</v>
      </c>
      <c r="E166" s="85" t="b">
        <v>0</v>
      </c>
      <c r="F166" s="85" t="b">
        <v>0</v>
      </c>
      <c r="G166" s="85" t="b">
        <v>0</v>
      </c>
    </row>
    <row r="167" spans="1:7" ht="15">
      <c r="A167" s="85" t="s">
        <v>4922</v>
      </c>
      <c r="B167" s="85">
        <v>7</v>
      </c>
      <c r="C167" s="118">
        <v>0.0023537439681712824</v>
      </c>
      <c r="D167" s="85" t="s">
        <v>5469</v>
      </c>
      <c r="E167" s="85" t="b">
        <v>0</v>
      </c>
      <c r="F167" s="85" t="b">
        <v>0</v>
      </c>
      <c r="G167" s="85" t="b">
        <v>0</v>
      </c>
    </row>
    <row r="168" spans="1:7" ht="15">
      <c r="A168" s="85" t="s">
        <v>4923</v>
      </c>
      <c r="B168" s="85">
        <v>7</v>
      </c>
      <c r="C168" s="118">
        <v>0.0023537439681712824</v>
      </c>
      <c r="D168" s="85" t="s">
        <v>5469</v>
      </c>
      <c r="E168" s="85" t="b">
        <v>0</v>
      </c>
      <c r="F168" s="85" t="b">
        <v>0</v>
      </c>
      <c r="G168" s="85" t="b">
        <v>0</v>
      </c>
    </row>
    <row r="169" spans="1:7" ht="15">
      <c r="A169" s="85" t="s">
        <v>4924</v>
      </c>
      <c r="B169" s="85">
        <v>7</v>
      </c>
      <c r="C169" s="118">
        <v>0.0023537439681712824</v>
      </c>
      <c r="D169" s="85" t="s">
        <v>5469</v>
      </c>
      <c r="E169" s="85" t="b">
        <v>0</v>
      </c>
      <c r="F169" s="85" t="b">
        <v>0</v>
      </c>
      <c r="G169" s="85" t="b">
        <v>0</v>
      </c>
    </row>
    <row r="170" spans="1:7" ht="15">
      <c r="A170" s="85" t="s">
        <v>4925</v>
      </c>
      <c r="B170" s="85">
        <v>7</v>
      </c>
      <c r="C170" s="118">
        <v>0.0023537439681712824</v>
      </c>
      <c r="D170" s="85" t="s">
        <v>5469</v>
      </c>
      <c r="E170" s="85" t="b">
        <v>0</v>
      </c>
      <c r="F170" s="85" t="b">
        <v>0</v>
      </c>
      <c r="G170" s="85" t="b">
        <v>0</v>
      </c>
    </row>
    <row r="171" spans="1:7" ht="15">
      <c r="A171" s="85" t="s">
        <v>4926</v>
      </c>
      <c r="B171" s="85">
        <v>6</v>
      </c>
      <c r="C171" s="118">
        <v>0.0020987902635351894</v>
      </c>
      <c r="D171" s="85" t="s">
        <v>5469</v>
      </c>
      <c r="E171" s="85" t="b">
        <v>0</v>
      </c>
      <c r="F171" s="85" t="b">
        <v>0</v>
      </c>
      <c r="G171" s="85" t="b">
        <v>0</v>
      </c>
    </row>
    <row r="172" spans="1:7" ht="15">
      <c r="A172" s="85" t="s">
        <v>4927</v>
      </c>
      <c r="B172" s="85">
        <v>6</v>
      </c>
      <c r="C172" s="118">
        <v>0.0020987902635351894</v>
      </c>
      <c r="D172" s="85" t="s">
        <v>5469</v>
      </c>
      <c r="E172" s="85" t="b">
        <v>0</v>
      </c>
      <c r="F172" s="85" t="b">
        <v>0</v>
      </c>
      <c r="G172" s="85" t="b">
        <v>0</v>
      </c>
    </row>
    <row r="173" spans="1:7" ht="15">
      <c r="A173" s="85" t="s">
        <v>4928</v>
      </c>
      <c r="B173" s="85">
        <v>6</v>
      </c>
      <c r="C173" s="118">
        <v>0.0020987902635351894</v>
      </c>
      <c r="D173" s="85" t="s">
        <v>5469</v>
      </c>
      <c r="E173" s="85" t="b">
        <v>0</v>
      </c>
      <c r="F173" s="85" t="b">
        <v>0</v>
      </c>
      <c r="G173" s="85" t="b">
        <v>0</v>
      </c>
    </row>
    <row r="174" spans="1:7" ht="15">
      <c r="A174" s="85" t="s">
        <v>4929</v>
      </c>
      <c r="B174" s="85">
        <v>6</v>
      </c>
      <c r="C174" s="118">
        <v>0.0023126230007005583</v>
      </c>
      <c r="D174" s="85" t="s">
        <v>5469</v>
      </c>
      <c r="E174" s="85" t="b">
        <v>0</v>
      </c>
      <c r="F174" s="85" t="b">
        <v>0</v>
      </c>
      <c r="G174" s="85" t="b">
        <v>0</v>
      </c>
    </row>
    <row r="175" spans="1:7" ht="15">
      <c r="A175" s="85" t="s">
        <v>4930</v>
      </c>
      <c r="B175" s="85">
        <v>6</v>
      </c>
      <c r="C175" s="118">
        <v>0.0020987902635351894</v>
      </c>
      <c r="D175" s="85" t="s">
        <v>5469</v>
      </c>
      <c r="E175" s="85" t="b">
        <v>0</v>
      </c>
      <c r="F175" s="85" t="b">
        <v>0</v>
      </c>
      <c r="G175" s="85" t="b">
        <v>0</v>
      </c>
    </row>
    <row r="176" spans="1:7" ht="15">
      <c r="A176" s="85" t="s">
        <v>398</v>
      </c>
      <c r="B176" s="85">
        <v>6</v>
      </c>
      <c r="C176" s="118">
        <v>0.0020987902635351894</v>
      </c>
      <c r="D176" s="85" t="s">
        <v>5469</v>
      </c>
      <c r="E176" s="85" t="b">
        <v>0</v>
      </c>
      <c r="F176" s="85" t="b">
        <v>0</v>
      </c>
      <c r="G176" s="85" t="b">
        <v>0</v>
      </c>
    </row>
    <row r="177" spans="1:7" ht="15">
      <c r="A177" s="85" t="s">
        <v>4931</v>
      </c>
      <c r="B177" s="85">
        <v>6</v>
      </c>
      <c r="C177" s="118">
        <v>0.0020987902635351894</v>
      </c>
      <c r="D177" s="85" t="s">
        <v>5469</v>
      </c>
      <c r="E177" s="85" t="b">
        <v>0</v>
      </c>
      <c r="F177" s="85" t="b">
        <v>0</v>
      </c>
      <c r="G177" s="85" t="b">
        <v>0</v>
      </c>
    </row>
    <row r="178" spans="1:7" ht="15">
      <c r="A178" s="85" t="s">
        <v>4932</v>
      </c>
      <c r="B178" s="85">
        <v>6</v>
      </c>
      <c r="C178" s="118">
        <v>0.0020987902635351894</v>
      </c>
      <c r="D178" s="85" t="s">
        <v>5469</v>
      </c>
      <c r="E178" s="85" t="b">
        <v>0</v>
      </c>
      <c r="F178" s="85" t="b">
        <v>0</v>
      </c>
      <c r="G178" s="85" t="b">
        <v>0</v>
      </c>
    </row>
    <row r="179" spans="1:7" ht="15">
      <c r="A179" s="85" t="s">
        <v>4933</v>
      </c>
      <c r="B179" s="85">
        <v>6</v>
      </c>
      <c r="C179" s="118">
        <v>0.0020987902635351894</v>
      </c>
      <c r="D179" s="85" t="s">
        <v>5469</v>
      </c>
      <c r="E179" s="85" t="b">
        <v>0</v>
      </c>
      <c r="F179" s="85" t="b">
        <v>0</v>
      </c>
      <c r="G179" s="85" t="b">
        <v>0</v>
      </c>
    </row>
    <row r="180" spans="1:7" ht="15">
      <c r="A180" s="85" t="s">
        <v>4934</v>
      </c>
      <c r="B180" s="85">
        <v>6</v>
      </c>
      <c r="C180" s="118">
        <v>0.0020987902635351894</v>
      </c>
      <c r="D180" s="85" t="s">
        <v>5469</v>
      </c>
      <c r="E180" s="85" t="b">
        <v>0</v>
      </c>
      <c r="F180" s="85" t="b">
        <v>0</v>
      </c>
      <c r="G180" s="85" t="b">
        <v>0</v>
      </c>
    </row>
    <row r="181" spans="1:7" ht="15">
      <c r="A181" s="85" t="s">
        <v>4935</v>
      </c>
      <c r="B181" s="85">
        <v>6</v>
      </c>
      <c r="C181" s="118">
        <v>0.0020987902635351894</v>
      </c>
      <c r="D181" s="85" t="s">
        <v>5469</v>
      </c>
      <c r="E181" s="85" t="b">
        <v>0</v>
      </c>
      <c r="F181" s="85" t="b">
        <v>0</v>
      </c>
      <c r="G181" s="85" t="b">
        <v>0</v>
      </c>
    </row>
    <row r="182" spans="1:7" ht="15">
      <c r="A182" s="85" t="s">
        <v>4936</v>
      </c>
      <c r="B182" s="85">
        <v>6</v>
      </c>
      <c r="C182" s="118">
        <v>0.0020987902635351894</v>
      </c>
      <c r="D182" s="85" t="s">
        <v>5469</v>
      </c>
      <c r="E182" s="85" t="b">
        <v>0</v>
      </c>
      <c r="F182" s="85" t="b">
        <v>0</v>
      </c>
      <c r="G182" s="85" t="b">
        <v>0</v>
      </c>
    </row>
    <row r="183" spans="1:7" ht="15">
      <c r="A183" s="85" t="s">
        <v>4937</v>
      </c>
      <c r="B183" s="85">
        <v>6</v>
      </c>
      <c r="C183" s="118">
        <v>0.0020987902635351894</v>
      </c>
      <c r="D183" s="85" t="s">
        <v>5469</v>
      </c>
      <c r="E183" s="85" t="b">
        <v>0</v>
      </c>
      <c r="F183" s="85" t="b">
        <v>0</v>
      </c>
      <c r="G183" s="85" t="b">
        <v>0</v>
      </c>
    </row>
    <row r="184" spans="1:7" ht="15">
      <c r="A184" s="85" t="s">
        <v>4938</v>
      </c>
      <c r="B184" s="85">
        <v>6</v>
      </c>
      <c r="C184" s="118">
        <v>0.0020987902635351894</v>
      </c>
      <c r="D184" s="85" t="s">
        <v>5469</v>
      </c>
      <c r="E184" s="85" t="b">
        <v>0</v>
      </c>
      <c r="F184" s="85" t="b">
        <v>0</v>
      </c>
      <c r="G184" s="85" t="b">
        <v>0</v>
      </c>
    </row>
    <row r="185" spans="1:7" ht="15">
      <c r="A185" s="85" t="s">
        <v>4939</v>
      </c>
      <c r="B185" s="85">
        <v>6</v>
      </c>
      <c r="C185" s="118">
        <v>0.0020987902635351894</v>
      </c>
      <c r="D185" s="85" t="s">
        <v>5469</v>
      </c>
      <c r="E185" s="85" t="b">
        <v>0</v>
      </c>
      <c r="F185" s="85" t="b">
        <v>0</v>
      </c>
      <c r="G185" s="85" t="b">
        <v>0</v>
      </c>
    </row>
    <row r="186" spans="1:7" ht="15">
      <c r="A186" s="85" t="s">
        <v>930</v>
      </c>
      <c r="B186" s="85">
        <v>6</v>
      </c>
      <c r="C186" s="118">
        <v>0.0020987902635351894</v>
      </c>
      <c r="D186" s="85" t="s">
        <v>5469</v>
      </c>
      <c r="E186" s="85" t="b">
        <v>0</v>
      </c>
      <c r="F186" s="85" t="b">
        <v>0</v>
      </c>
      <c r="G186" s="85" t="b">
        <v>0</v>
      </c>
    </row>
    <row r="187" spans="1:7" ht="15">
      <c r="A187" s="85" t="s">
        <v>4940</v>
      </c>
      <c r="B187" s="85">
        <v>6</v>
      </c>
      <c r="C187" s="118">
        <v>0.002194942353453374</v>
      </c>
      <c r="D187" s="85" t="s">
        <v>5469</v>
      </c>
      <c r="E187" s="85" t="b">
        <v>1</v>
      </c>
      <c r="F187" s="85" t="b">
        <v>0</v>
      </c>
      <c r="G187" s="85" t="b">
        <v>0</v>
      </c>
    </row>
    <row r="188" spans="1:7" ht="15">
      <c r="A188" s="85" t="s">
        <v>4941</v>
      </c>
      <c r="B188" s="85">
        <v>6</v>
      </c>
      <c r="C188" s="118">
        <v>0.0020987902635351894</v>
      </c>
      <c r="D188" s="85" t="s">
        <v>5469</v>
      </c>
      <c r="E188" s="85" t="b">
        <v>0</v>
      </c>
      <c r="F188" s="85" t="b">
        <v>0</v>
      </c>
      <c r="G188" s="85" t="b">
        <v>0</v>
      </c>
    </row>
    <row r="189" spans="1:7" ht="15">
      <c r="A189" s="85" t="s">
        <v>4942</v>
      </c>
      <c r="B189" s="85">
        <v>6</v>
      </c>
      <c r="C189" s="118">
        <v>0.0020987902635351894</v>
      </c>
      <c r="D189" s="85" t="s">
        <v>5469</v>
      </c>
      <c r="E189" s="85" t="b">
        <v>0</v>
      </c>
      <c r="F189" s="85" t="b">
        <v>0</v>
      </c>
      <c r="G189" s="85" t="b">
        <v>0</v>
      </c>
    </row>
    <row r="190" spans="1:7" ht="15">
      <c r="A190" s="85" t="s">
        <v>4943</v>
      </c>
      <c r="B190" s="85">
        <v>6</v>
      </c>
      <c r="C190" s="118">
        <v>0.0020987902635351894</v>
      </c>
      <c r="D190" s="85" t="s">
        <v>5469</v>
      </c>
      <c r="E190" s="85" t="b">
        <v>0</v>
      </c>
      <c r="F190" s="85" t="b">
        <v>0</v>
      </c>
      <c r="G190" s="85" t="b">
        <v>0</v>
      </c>
    </row>
    <row r="191" spans="1:7" ht="15">
      <c r="A191" s="85" t="s">
        <v>345</v>
      </c>
      <c r="B191" s="85">
        <v>6</v>
      </c>
      <c r="C191" s="118">
        <v>0.0020987902635351894</v>
      </c>
      <c r="D191" s="85" t="s">
        <v>5469</v>
      </c>
      <c r="E191" s="85" t="b">
        <v>0</v>
      </c>
      <c r="F191" s="85" t="b">
        <v>0</v>
      </c>
      <c r="G191" s="85" t="b">
        <v>0</v>
      </c>
    </row>
    <row r="192" spans="1:7" ht="15">
      <c r="A192" s="85" t="s">
        <v>4944</v>
      </c>
      <c r="B192" s="85">
        <v>6</v>
      </c>
      <c r="C192" s="118">
        <v>0.0020987902635351894</v>
      </c>
      <c r="D192" s="85" t="s">
        <v>5469</v>
      </c>
      <c r="E192" s="85" t="b">
        <v>0</v>
      </c>
      <c r="F192" s="85" t="b">
        <v>0</v>
      </c>
      <c r="G192" s="85" t="b">
        <v>0</v>
      </c>
    </row>
    <row r="193" spans="1:7" ht="15">
      <c r="A193" s="85" t="s">
        <v>4945</v>
      </c>
      <c r="B193" s="85">
        <v>6</v>
      </c>
      <c r="C193" s="118">
        <v>0.0020987902635351894</v>
      </c>
      <c r="D193" s="85" t="s">
        <v>5469</v>
      </c>
      <c r="E193" s="85" t="b">
        <v>0</v>
      </c>
      <c r="F193" s="85" t="b">
        <v>0</v>
      </c>
      <c r="G193" s="85" t="b">
        <v>0</v>
      </c>
    </row>
    <row r="194" spans="1:7" ht="15">
      <c r="A194" s="85" t="s">
        <v>4946</v>
      </c>
      <c r="B194" s="85">
        <v>6</v>
      </c>
      <c r="C194" s="118">
        <v>0.0020987902635351894</v>
      </c>
      <c r="D194" s="85" t="s">
        <v>5469</v>
      </c>
      <c r="E194" s="85" t="b">
        <v>0</v>
      </c>
      <c r="F194" s="85" t="b">
        <v>0</v>
      </c>
      <c r="G194" s="85" t="b">
        <v>0</v>
      </c>
    </row>
    <row r="195" spans="1:7" ht="15">
      <c r="A195" s="85" t="s">
        <v>4947</v>
      </c>
      <c r="B195" s="85">
        <v>6</v>
      </c>
      <c r="C195" s="118">
        <v>0.0020987902635351894</v>
      </c>
      <c r="D195" s="85" t="s">
        <v>5469</v>
      </c>
      <c r="E195" s="85" t="b">
        <v>0</v>
      </c>
      <c r="F195" s="85" t="b">
        <v>0</v>
      </c>
      <c r="G195" s="85" t="b">
        <v>0</v>
      </c>
    </row>
    <row r="196" spans="1:7" ht="15">
      <c r="A196" s="85" t="s">
        <v>4948</v>
      </c>
      <c r="B196" s="85">
        <v>6</v>
      </c>
      <c r="C196" s="118">
        <v>0.0020987902635351894</v>
      </c>
      <c r="D196" s="85" t="s">
        <v>5469</v>
      </c>
      <c r="E196" s="85" t="b">
        <v>0</v>
      </c>
      <c r="F196" s="85" t="b">
        <v>0</v>
      </c>
      <c r="G196" s="85" t="b">
        <v>0</v>
      </c>
    </row>
    <row r="197" spans="1:7" ht="15">
      <c r="A197" s="85" t="s">
        <v>339</v>
      </c>
      <c r="B197" s="85">
        <v>6</v>
      </c>
      <c r="C197" s="118">
        <v>0.0020987902635351894</v>
      </c>
      <c r="D197" s="85" t="s">
        <v>5469</v>
      </c>
      <c r="E197" s="85" t="b">
        <v>0</v>
      </c>
      <c r="F197" s="85" t="b">
        <v>0</v>
      </c>
      <c r="G197" s="85" t="b">
        <v>0</v>
      </c>
    </row>
    <row r="198" spans="1:7" ht="15">
      <c r="A198" s="85" t="s">
        <v>4949</v>
      </c>
      <c r="B198" s="85">
        <v>6</v>
      </c>
      <c r="C198" s="118">
        <v>0.0020987902635351894</v>
      </c>
      <c r="D198" s="85" t="s">
        <v>5469</v>
      </c>
      <c r="E198" s="85" t="b">
        <v>0</v>
      </c>
      <c r="F198" s="85" t="b">
        <v>0</v>
      </c>
      <c r="G198" s="85" t="b">
        <v>0</v>
      </c>
    </row>
    <row r="199" spans="1:7" ht="15">
      <c r="A199" s="85" t="s">
        <v>4950</v>
      </c>
      <c r="B199" s="85">
        <v>6</v>
      </c>
      <c r="C199" s="118">
        <v>0.0020987902635351894</v>
      </c>
      <c r="D199" s="85" t="s">
        <v>5469</v>
      </c>
      <c r="E199" s="85" t="b">
        <v>0</v>
      </c>
      <c r="F199" s="85" t="b">
        <v>0</v>
      </c>
      <c r="G199" s="85" t="b">
        <v>0</v>
      </c>
    </row>
    <row r="200" spans="1:7" ht="15">
      <c r="A200" s="85" t="s">
        <v>4951</v>
      </c>
      <c r="B200" s="85">
        <v>6</v>
      </c>
      <c r="C200" s="118">
        <v>0.0020987902635351894</v>
      </c>
      <c r="D200" s="85" t="s">
        <v>5469</v>
      </c>
      <c r="E200" s="85" t="b">
        <v>0</v>
      </c>
      <c r="F200" s="85" t="b">
        <v>0</v>
      </c>
      <c r="G200" s="85" t="b">
        <v>0</v>
      </c>
    </row>
    <row r="201" spans="1:7" ht="15">
      <c r="A201" s="85" t="s">
        <v>4952</v>
      </c>
      <c r="B201" s="85">
        <v>6</v>
      </c>
      <c r="C201" s="118">
        <v>0.0020987902635351894</v>
      </c>
      <c r="D201" s="85" t="s">
        <v>5469</v>
      </c>
      <c r="E201" s="85" t="b">
        <v>0</v>
      </c>
      <c r="F201" s="85" t="b">
        <v>0</v>
      </c>
      <c r="G201" s="85" t="b">
        <v>0</v>
      </c>
    </row>
    <row r="202" spans="1:7" ht="15">
      <c r="A202" s="85" t="s">
        <v>4953</v>
      </c>
      <c r="B202" s="85">
        <v>6</v>
      </c>
      <c r="C202" s="118">
        <v>0.0024643397421799753</v>
      </c>
      <c r="D202" s="85" t="s">
        <v>5469</v>
      </c>
      <c r="E202" s="85" t="b">
        <v>0</v>
      </c>
      <c r="F202" s="85" t="b">
        <v>0</v>
      </c>
      <c r="G202" s="85" t="b">
        <v>0</v>
      </c>
    </row>
    <row r="203" spans="1:7" ht="15">
      <c r="A203" s="85" t="s">
        <v>4954</v>
      </c>
      <c r="B203" s="85">
        <v>6</v>
      </c>
      <c r="C203" s="118">
        <v>0.0020987902635351894</v>
      </c>
      <c r="D203" s="85" t="s">
        <v>5469</v>
      </c>
      <c r="E203" s="85" t="b">
        <v>0</v>
      </c>
      <c r="F203" s="85" t="b">
        <v>1</v>
      </c>
      <c r="G203" s="85" t="b">
        <v>0</v>
      </c>
    </row>
    <row r="204" spans="1:7" ht="15">
      <c r="A204" s="85" t="s">
        <v>4955</v>
      </c>
      <c r="B204" s="85">
        <v>6</v>
      </c>
      <c r="C204" s="118">
        <v>0.0020987902635351894</v>
      </c>
      <c r="D204" s="85" t="s">
        <v>5469</v>
      </c>
      <c r="E204" s="85" t="b">
        <v>0</v>
      </c>
      <c r="F204" s="85" t="b">
        <v>0</v>
      </c>
      <c r="G204" s="85" t="b">
        <v>0</v>
      </c>
    </row>
    <row r="205" spans="1:7" ht="15">
      <c r="A205" s="85" t="s">
        <v>4956</v>
      </c>
      <c r="B205" s="85">
        <v>6</v>
      </c>
      <c r="C205" s="118">
        <v>0.0020987902635351894</v>
      </c>
      <c r="D205" s="85" t="s">
        <v>5469</v>
      </c>
      <c r="E205" s="85" t="b">
        <v>0</v>
      </c>
      <c r="F205" s="85" t="b">
        <v>0</v>
      </c>
      <c r="G205" s="85" t="b">
        <v>0</v>
      </c>
    </row>
    <row r="206" spans="1:7" ht="15">
      <c r="A206" s="85" t="s">
        <v>4957</v>
      </c>
      <c r="B206" s="85">
        <v>6</v>
      </c>
      <c r="C206" s="118">
        <v>0.0020987902635351894</v>
      </c>
      <c r="D206" s="85" t="s">
        <v>5469</v>
      </c>
      <c r="E206" s="85" t="b">
        <v>0</v>
      </c>
      <c r="F206" s="85" t="b">
        <v>0</v>
      </c>
      <c r="G206" s="85" t="b">
        <v>0</v>
      </c>
    </row>
    <row r="207" spans="1:7" ht="15">
      <c r="A207" s="85" t="s">
        <v>4958</v>
      </c>
      <c r="B207" s="85">
        <v>6</v>
      </c>
      <c r="C207" s="118">
        <v>0.0020987902635351894</v>
      </c>
      <c r="D207" s="85" t="s">
        <v>5469</v>
      </c>
      <c r="E207" s="85" t="b">
        <v>0</v>
      </c>
      <c r="F207" s="85" t="b">
        <v>0</v>
      </c>
      <c r="G207" s="85" t="b">
        <v>0</v>
      </c>
    </row>
    <row r="208" spans="1:7" ht="15">
      <c r="A208" s="85" t="s">
        <v>4959</v>
      </c>
      <c r="B208" s="85">
        <v>6</v>
      </c>
      <c r="C208" s="118">
        <v>0.0020987902635351894</v>
      </c>
      <c r="D208" s="85" t="s">
        <v>5469</v>
      </c>
      <c r="E208" s="85" t="b">
        <v>0</v>
      </c>
      <c r="F208" s="85" t="b">
        <v>0</v>
      </c>
      <c r="G208" s="85" t="b">
        <v>0</v>
      </c>
    </row>
    <row r="209" spans="1:7" ht="15">
      <c r="A209" s="85" t="s">
        <v>4960</v>
      </c>
      <c r="B209" s="85">
        <v>6</v>
      </c>
      <c r="C209" s="118">
        <v>0.0020987902635351894</v>
      </c>
      <c r="D209" s="85" t="s">
        <v>5469</v>
      </c>
      <c r="E209" s="85" t="b">
        <v>0</v>
      </c>
      <c r="F209" s="85" t="b">
        <v>0</v>
      </c>
      <c r="G209" s="85" t="b">
        <v>0</v>
      </c>
    </row>
    <row r="210" spans="1:7" ht="15">
      <c r="A210" s="85" t="s">
        <v>4961</v>
      </c>
      <c r="B210" s="85">
        <v>6</v>
      </c>
      <c r="C210" s="118">
        <v>0.0020987902635351894</v>
      </c>
      <c r="D210" s="85" t="s">
        <v>5469</v>
      </c>
      <c r="E210" s="85" t="b">
        <v>0</v>
      </c>
      <c r="F210" s="85" t="b">
        <v>0</v>
      </c>
      <c r="G210" s="85" t="b">
        <v>0</v>
      </c>
    </row>
    <row r="211" spans="1:7" ht="15">
      <c r="A211" s="85" t="s">
        <v>4962</v>
      </c>
      <c r="B211" s="85">
        <v>6</v>
      </c>
      <c r="C211" s="118">
        <v>0.0020987902635351894</v>
      </c>
      <c r="D211" s="85" t="s">
        <v>5469</v>
      </c>
      <c r="E211" s="85" t="b">
        <v>0</v>
      </c>
      <c r="F211" s="85" t="b">
        <v>0</v>
      </c>
      <c r="G211" s="85" t="b">
        <v>0</v>
      </c>
    </row>
    <row r="212" spans="1:7" ht="15">
      <c r="A212" s="85" t="s">
        <v>4963</v>
      </c>
      <c r="B212" s="85">
        <v>5</v>
      </c>
      <c r="C212" s="118">
        <v>0.0018291186278778114</v>
      </c>
      <c r="D212" s="85" t="s">
        <v>5469</v>
      </c>
      <c r="E212" s="85" t="b">
        <v>0</v>
      </c>
      <c r="F212" s="85" t="b">
        <v>1</v>
      </c>
      <c r="G212" s="85" t="b">
        <v>0</v>
      </c>
    </row>
    <row r="213" spans="1:7" ht="15">
      <c r="A213" s="85" t="s">
        <v>4964</v>
      </c>
      <c r="B213" s="85">
        <v>5</v>
      </c>
      <c r="C213" s="118">
        <v>0.0018291186278778114</v>
      </c>
      <c r="D213" s="85" t="s">
        <v>5469</v>
      </c>
      <c r="E213" s="85" t="b">
        <v>0</v>
      </c>
      <c r="F213" s="85" t="b">
        <v>0</v>
      </c>
      <c r="G213" s="85" t="b">
        <v>0</v>
      </c>
    </row>
    <row r="214" spans="1:7" ht="15">
      <c r="A214" s="85" t="s">
        <v>4965</v>
      </c>
      <c r="B214" s="85">
        <v>5</v>
      </c>
      <c r="C214" s="118">
        <v>0.0018291186278778114</v>
      </c>
      <c r="D214" s="85" t="s">
        <v>5469</v>
      </c>
      <c r="E214" s="85" t="b">
        <v>0</v>
      </c>
      <c r="F214" s="85" t="b">
        <v>0</v>
      </c>
      <c r="G214" s="85" t="b">
        <v>0</v>
      </c>
    </row>
    <row r="215" spans="1:7" ht="15">
      <c r="A215" s="85" t="s">
        <v>4966</v>
      </c>
      <c r="B215" s="85">
        <v>5</v>
      </c>
      <c r="C215" s="118">
        <v>0.0018291186278778114</v>
      </c>
      <c r="D215" s="85" t="s">
        <v>5469</v>
      </c>
      <c r="E215" s="85" t="b">
        <v>0</v>
      </c>
      <c r="F215" s="85" t="b">
        <v>0</v>
      </c>
      <c r="G215" s="85" t="b">
        <v>0</v>
      </c>
    </row>
    <row r="216" spans="1:7" ht="15">
      <c r="A216" s="85" t="s">
        <v>4967</v>
      </c>
      <c r="B216" s="85">
        <v>5</v>
      </c>
      <c r="C216" s="118">
        <v>0.0018291186278778114</v>
      </c>
      <c r="D216" s="85" t="s">
        <v>5469</v>
      </c>
      <c r="E216" s="85" t="b">
        <v>0</v>
      </c>
      <c r="F216" s="85" t="b">
        <v>0</v>
      </c>
      <c r="G216" s="85" t="b">
        <v>0</v>
      </c>
    </row>
    <row r="217" spans="1:7" ht="15">
      <c r="A217" s="85" t="s">
        <v>4968</v>
      </c>
      <c r="B217" s="85">
        <v>5</v>
      </c>
      <c r="C217" s="118">
        <v>0.0018291186278778114</v>
      </c>
      <c r="D217" s="85" t="s">
        <v>5469</v>
      </c>
      <c r="E217" s="85" t="b">
        <v>0</v>
      </c>
      <c r="F217" s="85" t="b">
        <v>0</v>
      </c>
      <c r="G217" s="85" t="b">
        <v>0</v>
      </c>
    </row>
    <row r="218" spans="1:7" ht="15">
      <c r="A218" s="85" t="s">
        <v>4969</v>
      </c>
      <c r="B218" s="85">
        <v>5</v>
      </c>
      <c r="C218" s="118">
        <v>0.0018291186278778114</v>
      </c>
      <c r="D218" s="85" t="s">
        <v>5469</v>
      </c>
      <c r="E218" s="85" t="b">
        <v>0</v>
      </c>
      <c r="F218" s="85" t="b">
        <v>0</v>
      </c>
      <c r="G218" s="85" t="b">
        <v>0</v>
      </c>
    </row>
    <row r="219" spans="1:7" ht="15">
      <c r="A219" s="85" t="s">
        <v>4970</v>
      </c>
      <c r="B219" s="85">
        <v>5</v>
      </c>
      <c r="C219" s="118">
        <v>0.0018291186278778114</v>
      </c>
      <c r="D219" s="85" t="s">
        <v>5469</v>
      </c>
      <c r="E219" s="85" t="b">
        <v>0</v>
      </c>
      <c r="F219" s="85" t="b">
        <v>0</v>
      </c>
      <c r="G219" s="85" t="b">
        <v>0</v>
      </c>
    </row>
    <row r="220" spans="1:7" ht="15">
      <c r="A220" s="85" t="s">
        <v>4971</v>
      </c>
      <c r="B220" s="85">
        <v>5</v>
      </c>
      <c r="C220" s="118">
        <v>0.0018291186278778114</v>
      </c>
      <c r="D220" s="85" t="s">
        <v>5469</v>
      </c>
      <c r="E220" s="85" t="b">
        <v>0</v>
      </c>
      <c r="F220" s="85" t="b">
        <v>0</v>
      </c>
      <c r="G220" s="85" t="b">
        <v>0</v>
      </c>
    </row>
    <row r="221" spans="1:7" ht="15">
      <c r="A221" s="85" t="s">
        <v>4972</v>
      </c>
      <c r="B221" s="85">
        <v>5</v>
      </c>
      <c r="C221" s="118">
        <v>0.0018291186278778114</v>
      </c>
      <c r="D221" s="85" t="s">
        <v>5469</v>
      </c>
      <c r="E221" s="85" t="b">
        <v>0</v>
      </c>
      <c r="F221" s="85" t="b">
        <v>0</v>
      </c>
      <c r="G221" s="85" t="b">
        <v>0</v>
      </c>
    </row>
    <row r="222" spans="1:7" ht="15">
      <c r="A222" s="85" t="s">
        <v>4973</v>
      </c>
      <c r="B222" s="85">
        <v>5</v>
      </c>
      <c r="C222" s="118">
        <v>0.0018291186278778114</v>
      </c>
      <c r="D222" s="85" t="s">
        <v>5469</v>
      </c>
      <c r="E222" s="85" t="b">
        <v>0</v>
      </c>
      <c r="F222" s="85" t="b">
        <v>0</v>
      </c>
      <c r="G222" s="85" t="b">
        <v>0</v>
      </c>
    </row>
    <row r="223" spans="1:7" ht="15">
      <c r="A223" s="85" t="s">
        <v>4974</v>
      </c>
      <c r="B223" s="85">
        <v>5</v>
      </c>
      <c r="C223" s="118">
        <v>0.0018291186278778114</v>
      </c>
      <c r="D223" s="85" t="s">
        <v>5469</v>
      </c>
      <c r="E223" s="85" t="b">
        <v>0</v>
      </c>
      <c r="F223" s="85" t="b">
        <v>0</v>
      </c>
      <c r="G223" s="85" t="b">
        <v>0</v>
      </c>
    </row>
    <row r="224" spans="1:7" ht="15">
      <c r="A224" s="85" t="s">
        <v>4975</v>
      </c>
      <c r="B224" s="85">
        <v>5</v>
      </c>
      <c r="C224" s="118">
        <v>0.0018291186278778114</v>
      </c>
      <c r="D224" s="85" t="s">
        <v>5469</v>
      </c>
      <c r="E224" s="85" t="b">
        <v>0</v>
      </c>
      <c r="F224" s="85" t="b">
        <v>0</v>
      </c>
      <c r="G224" s="85" t="b">
        <v>0</v>
      </c>
    </row>
    <row r="225" spans="1:7" ht="15">
      <c r="A225" s="85" t="s">
        <v>4976</v>
      </c>
      <c r="B225" s="85">
        <v>5</v>
      </c>
      <c r="C225" s="118">
        <v>0.002053616451816646</v>
      </c>
      <c r="D225" s="85" t="s">
        <v>5469</v>
      </c>
      <c r="E225" s="85" t="b">
        <v>0</v>
      </c>
      <c r="F225" s="85" t="b">
        <v>0</v>
      </c>
      <c r="G225" s="85" t="b">
        <v>0</v>
      </c>
    </row>
    <row r="226" spans="1:7" ht="15">
      <c r="A226" s="85" t="s">
        <v>4977</v>
      </c>
      <c r="B226" s="85">
        <v>5</v>
      </c>
      <c r="C226" s="118">
        <v>0.0018291186278778114</v>
      </c>
      <c r="D226" s="85" t="s">
        <v>5469</v>
      </c>
      <c r="E226" s="85" t="b">
        <v>1</v>
      </c>
      <c r="F226" s="85" t="b">
        <v>0</v>
      </c>
      <c r="G226" s="85" t="b">
        <v>0</v>
      </c>
    </row>
    <row r="227" spans="1:7" ht="15">
      <c r="A227" s="85" t="s">
        <v>4978</v>
      </c>
      <c r="B227" s="85">
        <v>5</v>
      </c>
      <c r="C227" s="118">
        <v>0.0018291186278778114</v>
      </c>
      <c r="D227" s="85" t="s">
        <v>5469</v>
      </c>
      <c r="E227" s="85" t="b">
        <v>0</v>
      </c>
      <c r="F227" s="85" t="b">
        <v>0</v>
      </c>
      <c r="G227" s="85" t="b">
        <v>0</v>
      </c>
    </row>
    <row r="228" spans="1:7" ht="15">
      <c r="A228" s="85" t="s">
        <v>4979</v>
      </c>
      <c r="B228" s="85">
        <v>5</v>
      </c>
      <c r="C228" s="118">
        <v>0.0018291186278778114</v>
      </c>
      <c r="D228" s="85" t="s">
        <v>5469</v>
      </c>
      <c r="E228" s="85" t="b">
        <v>0</v>
      </c>
      <c r="F228" s="85" t="b">
        <v>0</v>
      </c>
      <c r="G228" s="85" t="b">
        <v>0</v>
      </c>
    </row>
    <row r="229" spans="1:7" ht="15">
      <c r="A229" s="85" t="s">
        <v>4980</v>
      </c>
      <c r="B229" s="85">
        <v>5</v>
      </c>
      <c r="C229" s="118">
        <v>0.0018291186278778114</v>
      </c>
      <c r="D229" s="85" t="s">
        <v>5469</v>
      </c>
      <c r="E229" s="85" t="b">
        <v>0</v>
      </c>
      <c r="F229" s="85" t="b">
        <v>0</v>
      </c>
      <c r="G229" s="85" t="b">
        <v>0</v>
      </c>
    </row>
    <row r="230" spans="1:7" ht="15">
      <c r="A230" s="85" t="s">
        <v>4981</v>
      </c>
      <c r="B230" s="85">
        <v>5</v>
      </c>
      <c r="C230" s="118">
        <v>0.0018291186278778114</v>
      </c>
      <c r="D230" s="85" t="s">
        <v>5469</v>
      </c>
      <c r="E230" s="85" t="b">
        <v>0</v>
      </c>
      <c r="F230" s="85" t="b">
        <v>0</v>
      </c>
      <c r="G230" s="85" t="b">
        <v>0</v>
      </c>
    </row>
    <row r="231" spans="1:7" ht="15">
      <c r="A231" s="85" t="s">
        <v>4982</v>
      </c>
      <c r="B231" s="85">
        <v>5</v>
      </c>
      <c r="C231" s="118">
        <v>0.0018291186278778114</v>
      </c>
      <c r="D231" s="85" t="s">
        <v>5469</v>
      </c>
      <c r="E231" s="85" t="b">
        <v>0</v>
      </c>
      <c r="F231" s="85" t="b">
        <v>0</v>
      </c>
      <c r="G231" s="85" t="b">
        <v>0</v>
      </c>
    </row>
    <row r="232" spans="1:7" ht="15">
      <c r="A232" s="85" t="s">
        <v>4983</v>
      </c>
      <c r="B232" s="85">
        <v>5</v>
      </c>
      <c r="C232" s="118">
        <v>0.0018291186278778114</v>
      </c>
      <c r="D232" s="85" t="s">
        <v>5469</v>
      </c>
      <c r="E232" s="85" t="b">
        <v>0</v>
      </c>
      <c r="F232" s="85" t="b">
        <v>0</v>
      </c>
      <c r="G232" s="85" t="b">
        <v>0</v>
      </c>
    </row>
    <row r="233" spans="1:7" ht="15">
      <c r="A233" s="85" t="s">
        <v>4984</v>
      </c>
      <c r="B233" s="85">
        <v>5</v>
      </c>
      <c r="C233" s="118">
        <v>0.0018291186278778114</v>
      </c>
      <c r="D233" s="85" t="s">
        <v>5469</v>
      </c>
      <c r="E233" s="85" t="b">
        <v>0</v>
      </c>
      <c r="F233" s="85" t="b">
        <v>0</v>
      </c>
      <c r="G233" s="85" t="b">
        <v>0</v>
      </c>
    </row>
    <row r="234" spans="1:7" ht="15">
      <c r="A234" s="85" t="s">
        <v>4985</v>
      </c>
      <c r="B234" s="85">
        <v>5</v>
      </c>
      <c r="C234" s="118">
        <v>0.0018291186278778114</v>
      </c>
      <c r="D234" s="85" t="s">
        <v>5469</v>
      </c>
      <c r="E234" s="85" t="b">
        <v>0</v>
      </c>
      <c r="F234" s="85" t="b">
        <v>0</v>
      </c>
      <c r="G234" s="85" t="b">
        <v>0</v>
      </c>
    </row>
    <row r="235" spans="1:7" ht="15">
      <c r="A235" s="85" t="s">
        <v>4986</v>
      </c>
      <c r="B235" s="85">
        <v>5</v>
      </c>
      <c r="C235" s="118">
        <v>0.0018291186278778114</v>
      </c>
      <c r="D235" s="85" t="s">
        <v>5469</v>
      </c>
      <c r="E235" s="85" t="b">
        <v>0</v>
      </c>
      <c r="F235" s="85" t="b">
        <v>0</v>
      </c>
      <c r="G235" s="85" t="b">
        <v>0</v>
      </c>
    </row>
    <row r="236" spans="1:7" ht="15">
      <c r="A236" s="85" t="s">
        <v>4987</v>
      </c>
      <c r="B236" s="85">
        <v>5</v>
      </c>
      <c r="C236" s="118">
        <v>0.0018291186278778114</v>
      </c>
      <c r="D236" s="85" t="s">
        <v>5469</v>
      </c>
      <c r="E236" s="85" t="b">
        <v>0</v>
      </c>
      <c r="F236" s="85" t="b">
        <v>0</v>
      </c>
      <c r="G236" s="85" t="b">
        <v>0</v>
      </c>
    </row>
    <row r="237" spans="1:7" ht="15">
      <c r="A237" s="85" t="s">
        <v>4150</v>
      </c>
      <c r="B237" s="85">
        <v>5</v>
      </c>
      <c r="C237" s="118">
        <v>0.0018291186278778114</v>
      </c>
      <c r="D237" s="85" t="s">
        <v>5469</v>
      </c>
      <c r="E237" s="85" t="b">
        <v>0</v>
      </c>
      <c r="F237" s="85" t="b">
        <v>0</v>
      </c>
      <c r="G237" s="85" t="b">
        <v>0</v>
      </c>
    </row>
    <row r="238" spans="1:7" ht="15">
      <c r="A238" s="85" t="s">
        <v>4988</v>
      </c>
      <c r="B238" s="85">
        <v>5</v>
      </c>
      <c r="C238" s="118">
        <v>0.0018291186278778114</v>
      </c>
      <c r="D238" s="85" t="s">
        <v>5469</v>
      </c>
      <c r="E238" s="85" t="b">
        <v>0</v>
      </c>
      <c r="F238" s="85" t="b">
        <v>0</v>
      </c>
      <c r="G238" s="85" t="b">
        <v>0</v>
      </c>
    </row>
    <row r="239" spans="1:7" ht="15">
      <c r="A239" s="85" t="s">
        <v>4989</v>
      </c>
      <c r="B239" s="85">
        <v>5</v>
      </c>
      <c r="C239" s="118">
        <v>0.002053616451816646</v>
      </c>
      <c r="D239" s="85" t="s">
        <v>5469</v>
      </c>
      <c r="E239" s="85" t="b">
        <v>0</v>
      </c>
      <c r="F239" s="85" t="b">
        <v>0</v>
      </c>
      <c r="G239" s="85" t="b">
        <v>0</v>
      </c>
    </row>
    <row r="240" spans="1:7" ht="15">
      <c r="A240" s="85" t="s">
        <v>4990</v>
      </c>
      <c r="B240" s="85">
        <v>5</v>
      </c>
      <c r="C240" s="118">
        <v>0.0018291186278778114</v>
      </c>
      <c r="D240" s="85" t="s">
        <v>5469</v>
      </c>
      <c r="E240" s="85" t="b">
        <v>0</v>
      </c>
      <c r="F240" s="85" t="b">
        <v>0</v>
      </c>
      <c r="G240" s="85" t="b">
        <v>0</v>
      </c>
    </row>
    <row r="241" spans="1:7" ht="15">
      <c r="A241" s="85" t="s">
        <v>4991</v>
      </c>
      <c r="B241" s="85">
        <v>5</v>
      </c>
      <c r="C241" s="118">
        <v>0.0018291186278778114</v>
      </c>
      <c r="D241" s="85" t="s">
        <v>5469</v>
      </c>
      <c r="E241" s="85" t="b">
        <v>0</v>
      </c>
      <c r="F241" s="85" t="b">
        <v>0</v>
      </c>
      <c r="G241" s="85" t="b">
        <v>0</v>
      </c>
    </row>
    <row r="242" spans="1:7" ht="15">
      <c r="A242" s="85" t="s">
        <v>4045</v>
      </c>
      <c r="B242" s="85">
        <v>5</v>
      </c>
      <c r="C242" s="118">
        <v>0.0018291186278778114</v>
      </c>
      <c r="D242" s="85" t="s">
        <v>5469</v>
      </c>
      <c r="E242" s="85" t="b">
        <v>0</v>
      </c>
      <c r="F242" s="85" t="b">
        <v>0</v>
      </c>
      <c r="G242" s="85" t="b">
        <v>0</v>
      </c>
    </row>
    <row r="243" spans="1:7" ht="15">
      <c r="A243" s="85" t="s">
        <v>4992</v>
      </c>
      <c r="B243" s="85">
        <v>5</v>
      </c>
      <c r="C243" s="118">
        <v>0.0018291186278778114</v>
      </c>
      <c r="D243" s="85" t="s">
        <v>5469</v>
      </c>
      <c r="E243" s="85" t="b">
        <v>0</v>
      </c>
      <c r="F243" s="85" t="b">
        <v>0</v>
      </c>
      <c r="G243" s="85" t="b">
        <v>0</v>
      </c>
    </row>
    <row r="244" spans="1:7" ht="15">
      <c r="A244" s="85" t="s">
        <v>429</v>
      </c>
      <c r="B244" s="85">
        <v>5</v>
      </c>
      <c r="C244" s="118">
        <v>0.0018291186278778114</v>
      </c>
      <c r="D244" s="85" t="s">
        <v>5469</v>
      </c>
      <c r="E244" s="85" t="b">
        <v>0</v>
      </c>
      <c r="F244" s="85" t="b">
        <v>0</v>
      </c>
      <c r="G244" s="85" t="b">
        <v>0</v>
      </c>
    </row>
    <row r="245" spans="1:7" ht="15">
      <c r="A245" s="85" t="s">
        <v>4993</v>
      </c>
      <c r="B245" s="85">
        <v>5</v>
      </c>
      <c r="C245" s="118">
        <v>0.0018291186278778114</v>
      </c>
      <c r="D245" s="85" t="s">
        <v>5469</v>
      </c>
      <c r="E245" s="85" t="b">
        <v>0</v>
      </c>
      <c r="F245" s="85" t="b">
        <v>0</v>
      </c>
      <c r="G245" s="85" t="b">
        <v>0</v>
      </c>
    </row>
    <row r="246" spans="1:7" ht="15">
      <c r="A246" s="85" t="s">
        <v>4994</v>
      </c>
      <c r="B246" s="85">
        <v>5</v>
      </c>
      <c r="C246" s="118">
        <v>0.0018291186278778114</v>
      </c>
      <c r="D246" s="85" t="s">
        <v>5469</v>
      </c>
      <c r="E246" s="85" t="b">
        <v>0</v>
      </c>
      <c r="F246" s="85" t="b">
        <v>0</v>
      </c>
      <c r="G246" s="85" t="b">
        <v>0</v>
      </c>
    </row>
    <row r="247" spans="1:7" ht="15">
      <c r="A247" s="85" t="s">
        <v>4033</v>
      </c>
      <c r="B247" s="85">
        <v>5</v>
      </c>
      <c r="C247" s="118">
        <v>0.0018291186278778114</v>
      </c>
      <c r="D247" s="85" t="s">
        <v>5469</v>
      </c>
      <c r="E247" s="85" t="b">
        <v>0</v>
      </c>
      <c r="F247" s="85" t="b">
        <v>0</v>
      </c>
      <c r="G247" s="85" t="b">
        <v>0</v>
      </c>
    </row>
    <row r="248" spans="1:7" ht="15">
      <c r="A248" s="85" t="s">
        <v>4995</v>
      </c>
      <c r="B248" s="85">
        <v>5</v>
      </c>
      <c r="C248" s="118">
        <v>0.0018291186278778114</v>
      </c>
      <c r="D248" s="85" t="s">
        <v>5469</v>
      </c>
      <c r="E248" s="85" t="b">
        <v>0</v>
      </c>
      <c r="F248" s="85" t="b">
        <v>0</v>
      </c>
      <c r="G248" s="85" t="b">
        <v>0</v>
      </c>
    </row>
    <row r="249" spans="1:7" ht="15">
      <c r="A249" s="85" t="s">
        <v>4996</v>
      </c>
      <c r="B249" s="85">
        <v>5</v>
      </c>
      <c r="C249" s="118">
        <v>0.0018291186278778114</v>
      </c>
      <c r="D249" s="85" t="s">
        <v>5469</v>
      </c>
      <c r="E249" s="85" t="b">
        <v>0</v>
      </c>
      <c r="F249" s="85" t="b">
        <v>0</v>
      </c>
      <c r="G249" s="85" t="b">
        <v>0</v>
      </c>
    </row>
    <row r="250" spans="1:7" ht="15">
      <c r="A250" s="85" t="s">
        <v>4997</v>
      </c>
      <c r="B250" s="85">
        <v>5</v>
      </c>
      <c r="C250" s="118">
        <v>0.0018291186278778114</v>
      </c>
      <c r="D250" s="85" t="s">
        <v>5469</v>
      </c>
      <c r="E250" s="85" t="b">
        <v>0</v>
      </c>
      <c r="F250" s="85" t="b">
        <v>0</v>
      </c>
      <c r="G250" s="85" t="b">
        <v>0</v>
      </c>
    </row>
    <row r="251" spans="1:7" ht="15">
      <c r="A251" s="85" t="s">
        <v>4998</v>
      </c>
      <c r="B251" s="85">
        <v>5</v>
      </c>
      <c r="C251" s="118">
        <v>0.0018291186278778114</v>
      </c>
      <c r="D251" s="85" t="s">
        <v>5469</v>
      </c>
      <c r="E251" s="85" t="b">
        <v>1</v>
      </c>
      <c r="F251" s="85" t="b">
        <v>0</v>
      </c>
      <c r="G251" s="85" t="b">
        <v>0</v>
      </c>
    </row>
    <row r="252" spans="1:7" ht="15">
      <c r="A252" s="85" t="s">
        <v>4999</v>
      </c>
      <c r="B252" s="85">
        <v>5</v>
      </c>
      <c r="C252" s="118">
        <v>0.0018291186278778114</v>
      </c>
      <c r="D252" s="85" t="s">
        <v>5469</v>
      </c>
      <c r="E252" s="85" t="b">
        <v>0</v>
      </c>
      <c r="F252" s="85" t="b">
        <v>0</v>
      </c>
      <c r="G252" s="85" t="b">
        <v>0</v>
      </c>
    </row>
    <row r="253" spans="1:7" ht="15">
      <c r="A253" s="85" t="s">
        <v>5000</v>
      </c>
      <c r="B253" s="85">
        <v>5</v>
      </c>
      <c r="C253" s="118">
        <v>0.0018291186278778114</v>
      </c>
      <c r="D253" s="85" t="s">
        <v>5469</v>
      </c>
      <c r="E253" s="85" t="b">
        <v>0</v>
      </c>
      <c r="F253" s="85" t="b">
        <v>0</v>
      </c>
      <c r="G253" s="85" t="b">
        <v>0</v>
      </c>
    </row>
    <row r="254" spans="1:7" ht="15">
      <c r="A254" s="85" t="s">
        <v>5001</v>
      </c>
      <c r="B254" s="85">
        <v>5</v>
      </c>
      <c r="C254" s="118">
        <v>0.0018291186278778114</v>
      </c>
      <c r="D254" s="85" t="s">
        <v>5469</v>
      </c>
      <c r="E254" s="85" t="b">
        <v>0</v>
      </c>
      <c r="F254" s="85" t="b">
        <v>0</v>
      </c>
      <c r="G254" s="85" t="b">
        <v>0</v>
      </c>
    </row>
    <row r="255" spans="1:7" ht="15">
      <c r="A255" s="85" t="s">
        <v>5002</v>
      </c>
      <c r="B255" s="85">
        <v>5</v>
      </c>
      <c r="C255" s="118">
        <v>0.002053616451816646</v>
      </c>
      <c r="D255" s="85" t="s">
        <v>5469</v>
      </c>
      <c r="E255" s="85" t="b">
        <v>0</v>
      </c>
      <c r="F255" s="85" t="b">
        <v>0</v>
      </c>
      <c r="G255" s="85" t="b">
        <v>0</v>
      </c>
    </row>
    <row r="256" spans="1:7" ht="15">
      <c r="A256" s="85" t="s">
        <v>5003</v>
      </c>
      <c r="B256" s="85">
        <v>5</v>
      </c>
      <c r="C256" s="118">
        <v>0.0018291186278778114</v>
      </c>
      <c r="D256" s="85" t="s">
        <v>5469</v>
      </c>
      <c r="E256" s="85" t="b">
        <v>0</v>
      </c>
      <c r="F256" s="85" t="b">
        <v>0</v>
      </c>
      <c r="G256" s="85" t="b">
        <v>0</v>
      </c>
    </row>
    <row r="257" spans="1:7" ht="15">
      <c r="A257" s="85" t="s">
        <v>5004</v>
      </c>
      <c r="B257" s="85">
        <v>5</v>
      </c>
      <c r="C257" s="118">
        <v>0.0018291186278778114</v>
      </c>
      <c r="D257" s="85" t="s">
        <v>5469</v>
      </c>
      <c r="E257" s="85" t="b">
        <v>0</v>
      </c>
      <c r="F257" s="85" t="b">
        <v>0</v>
      </c>
      <c r="G257" s="85" t="b">
        <v>0</v>
      </c>
    </row>
    <row r="258" spans="1:7" ht="15">
      <c r="A258" s="85" t="s">
        <v>5005</v>
      </c>
      <c r="B258" s="85">
        <v>5</v>
      </c>
      <c r="C258" s="118">
        <v>0.0018291186278778114</v>
      </c>
      <c r="D258" s="85" t="s">
        <v>5469</v>
      </c>
      <c r="E258" s="85" t="b">
        <v>0</v>
      </c>
      <c r="F258" s="85" t="b">
        <v>0</v>
      </c>
      <c r="G258" s="85" t="b">
        <v>0</v>
      </c>
    </row>
    <row r="259" spans="1:7" ht="15">
      <c r="A259" s="85" t="s">
        <v>5006</v>
      </c>
      <c r="B259" s="85">
        <v>5</v>
      </c>
      <c r="C259" s="118">
        <v>0.0018291186278778114</v>
      </c>
      <c r="D259" s="85" t="s">
        <v>5469</v>
      </c>
      <c r="E259" s="85" t="b">
        <v>0</v>
      </c>
      <c r="F259" s="85" t="b">
        <v>0</v>
      </c>
      <c r="G259" s="85" t="b">
        <v>0</v>
      </c>
    </row>
    <row r="260" spans="1:7" ht="15">
      <c r="A260" s="85" t="s">
        <v>5007</v>
      </c>
      <c r="B260" s="85">
        <v>5</v>
      </c>
      <c r="C260" s="118">
        <v>0.0018291186278778114</v>
      </c>
      <c r="D260" s="85" t="s">
        <v>5469</v>
      </c>
      <c r="E260" s="85" t="b">
        <v>0</v>
      </c>
      <c r="F260" s="85" t="b">
        <v>0</v>
      </c>
      <c r="G260" s="85" t="b">
        <v>0</v>
      </c>
    </row>
    <row r="261" spans="1:7" ht="15">
      <c r="A261" s="85" t="s">
        <v>4153</v>
      </c>
      <c r="B261" s="85">
        <v>5</v>
      </c>
      <c r="C261" s="118">
        <v>0.0018291186278778114</v>
      </c>
      <c r="D261" s="85" t="s">
        <v>5469</v>
      </c>
      <c r="E261" s="85" t="b">
        <v>0</v>
      </c>
      <c r="F261" s="85" t="b">
        <v>0</v>
      </c>
      <c r="G261" s="85" t="b">
        <v>0</v>
      </c>
    </row>
    <row r="262" spans="1:7" ht="15">
      <c r="A262" s="85" t="s">
        <v>4154</v>
      </c>
      <c r="B262" s="85">
        <v>5</v>
      </c>
      <c r="C262" s="118">
        <v>0.0018291186278778114</v>
      </c>
      <c r="D262" s="85" t="s">
        <v>5469</v>
      </c>
      <c r="E262" s="85" t="b">
        <v>0</v>
      </c>
      <c r="F262" s="85" t="b">
        <v>0</v>
      </c>
      <c r="G262" s="85" t="b">
        <v>0</v>
      </c>
    </row>
    <row r="263" spans="1:7" ht="15">
      <c r="A263" s="85" t="s">
        <v>4155</v>
      </c>
      <c r="B263" s="85">
        <v>5</v>
      </c>
      <c r="C263" s="118">
        <v>0.0018291186278778114</v>
      </c>
      <c r="D263" s="85" t="s">
        <v>5469</v>
      </c>
      <c r="E263" s="85" t="b">
        <v>0</v>
      </c>
      <c r="F263" s="85" t="b">
        <v>0</v>
      </c>
      <c r="G263" s="85" t="b">
        <v>0</v>
      </c>
    </row>
    <row r="264" spans="1:7" ht="15">
      <c r="A264" s="85" t="s">
        <v>4156</v>
      </c>
      <c r="B264" s="85">
        <v>5</v>
      </c>
      <c r="C264" s="118">
        <v>0.0018291186278778114</v>
      </c>
      <c r="D264" s="85" t="s">
        <v>5469</v>
      </c>
      <c r="E264" s="85" t="b">
        <v>0</v>
      </c>
      <c r="F264" s="85" t="b">
        <v>1</v>
      </c>
      <c r="G264" s="85" t="b">
        <v>0</v>
      </c>
    </row>
    <row r="265" spans="1:7" ht="15">
      <c r="A265" s="85" t="s">
        <v>4157</v>
      </c>
      <c r="B265" s="85">
        <v>5</v>
      </c>
      <c r="C265" s="118">
        <v>0.0018291186278778114</v>
      </c>
      <c r="D265" s="85" t="s">
        <v>5469</v>
      </c>
      <c r="E265" s="85" t="b">
        <v>0</v>
      </c>
      <c r="F265" s="85" t="b">
        <v>0</v>
      </c>
      <c r="G265" s="85" t="b">
        <v>0</v>
      </c>
    </row>
    <row r="266" spans="1:7" ht="15">
      <c r="A266" s="85" t="s">
        <v>4158</v>
      </c>
      <c r="B266" s="85">
        <v>5</v>
      </c>
      <c r="C266" s="118">
        <v>0.0018291186278778114</v>
      </c>
      <c r="D266" s="85" t="s">
        <v>5469</v>
      </c>
      <c r="E266" s="85" t="b">
        <v>0</v>
      </c>
      <c r="F266" s="85" t="b">
        <v>1</v>
      </c>
      <c r="G266" s="85" t="b">
        <v>0</v>
      </c>
    </row>
    <row r="267" spans="1:7" ht="15">
      <c r="A267" s="85" t="s">
        <v>4160</v>
      </c>
      <c r="B267" s="85">
        <v>5</v>
      </c>
      <c r="C267" s="118">
        <v>0.0018291186278778114</v>
      </c>
      <c r="D267" s="85" t="s">
        <v>5469</v>
      </c>
      <c r="E267" s="85" t="b">
        <v>0</v>
      </c>
      <c r="F267" s="85" t="b">
        <v>0</v>
      </c>
      <c r="G267" s="85" t="b">
        <v>0</v>
      </c>
    </row>
    <row r="268" spans="1:7" ht="15">
      <c r="A268" s="85" t="s">
        <v>4161</v>
      </c>
      <c r="B268" s="85">
        <v>5</v>
      </c>
      <c r="C268" s="118">
        <v>0.0018291186278778114</v>
      </c>
      <c r="D268" s="85" t="s">
        <v>5469</v>
      </c>
      <c r="E268" s="85" t="b">
        <v>0</v>
      </c>
      <c r="F268" s="85" t="b">
        <v>0</v>
      </c>
      <c r="G268" s="85" t="b">
        <v>0</v>
      </c>
    </row>
    <row r="269" spans="1:7" ht="15">
      <c r="A269" s="85" t="s">
        <v>5008</v>
      </c>
      <c r="B269" s="85">
        <v>5</v>
      </c>
      <c r="C269" s="118">
        <v>0.0018291186278778114</v>
      </c>
      <c r="D269" s="85" t="s">
        <v>5469</v>
      </c>
      <c r="E269" s="85" t="b">
        <v>0</v>
      </c>
      <c r="F269" s="85" t="b">
        <v>0</v>
      </c>
      <c r="G269" s="85" t="b">
        <v>0</v>
      </c>
    </row>
    <row r="270" spans="1:7" ht="15">
      <c r="A270" s="85" t="s">
        <v>5009</v>
      </c>
      <c r="B270" s="85">
        <v>5</v>
      </c>
      <c r="C270" s="118">
        <v>0.0018291186278778114</v>
      </c>
      <c r="D270" s="85" t="s">
        <v>5469</v>
      </c>
      <c r="E270" s="85" t="b">
        <v>0</v>
      </c>
      <c r="F270" s="85" t="b">
        <v>0</v>
      </c>
      <c r="G270" s="85" t="b">
        <v>0</v>
      </c>
    </row>
    <row r="271" spans="1:7" ht="15">
      <c r="A271" s="85" t="s">
        <v>5010</v>
      </c>
      <c r="B271" s="85">
        <v>5</v>
      </c>
      <c r="C271" s="118">
        <v>0.0019271858339171316</v>
      </c>
      <c r="D271" s="85" t="s">
        <v>5469</v>
      </c>
      <c r="E271" s="85" t="b">
        <v>0</v>
      </c>
      <c r="F271" s="85" t="b">
        <v>0</v>
      </c>
      <c r="G271" s="85" t="b">
        <v>0</v>
      </c>
    </row>
    <row r="272" spans="1:7" ht="15">
      <c r="A272" s="85" t="s">
        <v>5011</v>
      </c>
      <c r="B272" s="85">
        <v>5</v>
      </c>
      <c r="C272" s="118">
        <v>0.0018291186278778114</v>
      </c>
      <c r="D272" s="85" t="s">
        <v>5469</v>
      </c>
      <c r="E272" s="85" t="b">
        <v>0</v>
      </c>
      <c r="F272" s="85" t="b">
        <v>0</v>
      </c>
      <c r="G272" s="85" t="b">
        <v>0</v>
      </c>
    </row>
    <row r="273" spans="1:7" ht="15">
      <c r="A273" s="85" t="s">
        <v>5012</v>
      </c>
      <c r="B273" s="85">
        <v>5</v>
      </c>
      <c r="C273" s="118">
        <v>0.0018291186278778114</v>
      </c>
      <c r="D273" s="85" t="s">
        <v>5469</v>
      </c>
      <c r="E273" s="85" t="b">
        <v>0</v>
      </c>
      <c r="F273" s="85" t="b">
        <v>0</v>
      </c>
      <c r="G273" s="85" t="b">
        <v>0</v>
      </c>
    </row>
    <row r="274" spans="1:7" ht="15">
      <c r="A274" s="85" t="s">
        <v>5013</v>
      </c>
      <c r="B274" s="85">
        <v>5</v>
      </c>
      <c r="C274" s="118">
        <v>0.0018291186278778114</v>
      </c>
      <c r="D274" s="85" t="s">
        <v>5469</v>
      </c>
      <c r="E274" s="85" t="b">
        <v>0</v>
      </c>
      <c r="F274" s="85" t="b">
        <v>0</v>
      </c>
      <c r="G274" s="85" t="b">
        <v>0</v>
      </c>
    </row>
    <row r="275" spans="1:7" ht="15">
      <c r="A275" s="85" t="s">
        <v>443</v>
      </c>
      <c r="B275" s="85">
        <v>5</v>
      </c>
      <c r="C275" s="118">
        <v>0.0018291186278778114</v>
      </c>
      <c r="D275" s="85" t="s">
        <v>5469</v>
      </c>
      <c r="E275" s="85" t="b">
        <v>0</v>
      </c>
      <c r="F275" s="85" t="b">
        <v>0</v>
      </c>
      <c r="G275" s="85" t="b">
        <v>0</v>
      </c>
    </row>
    <row r="276" spans="1:7" ht="15">
      <c r="A276" s="85" t="s">
        <v>442</v>
      </c>
      <c r="B276" s="85">
        <v>5</v>
      </c>
      <c r="C276" s="118">
        <v>0.0018291186278778114</v>
      </c>
      <c r="D276" s="85" t="s">
        <v>5469</v>
      </c>
      <c r="E276" s="85" t="b">
        <v>0</v>
      </c>
      <c r="F276" s="85" t="b">
        <v>0</v>
      </c>
      <c r="G276" s="85" t="b">
        <v>0</v>
      </c>
    </row>
    <row r="277" spans="1:7" ht="15">
      <c r="A277" s="85" t="s">
        <v>5014</v>
      </c>
      <c r="B277" s="85">
        <v>5</v>
      </c>
      <c r="C277" s="118">
        <v>0.0018291186278778114</v>
      </c>
      <c r="D277" s="85" t="s">
        <v>5469</v>
      </c>
      <c r="E277" s="85" t="b">
        <v>0</v>
      </c>
      <c r="F277" s="85" t="b">
        <v>0</v>
      </c>
      <c r="G277" s="85" t="b">
        <v>0</v>
      </c>
    </row>
    <row r="278" spans="1:7" ht="15">
      <c r="A278" s="85" t="s">
        <v>5015</v>
      </c>
      <c r="B278" s="85">
        <v>5</v>
      </c>
      <c r="C278" s="118">
        <v>0.0018291186278778114</v>
      </c>
      <c r="D278" s="85" t="s">
        <v>5469</v>
      </c>
      <c r="E278" s="85" t="b">
        <v>0</v>
      </c>
      <c r="F278" s="85" t="b">
        <v>0</v>
      </c>
      <c r="G278" s="85" t="b">
        <v>0</v>
      </c>
    </row>
    <row r="279" spans="1:7" ht="15">
      <c r="A279" s="85" t="s">
        <v>5016</v>
      </c>
      <c r="B279" s="85">
        <v>5</v>
      </c>
      <c r="C279" s="118">
        <v>0.0018291186278778114</v>
      </c>
      <c r="D279" s="85" t="s">
        <v>5469</v>
      </c>
      <c r="E279" s="85" t="b">
        <v>0</v>
      </c>
      <c r="F279" s="85" t="b">
        <v>0</v>
      </c>
      <c r="G279" s="85" t="b">
        <v>0</v>
      </c>
    </row>
    <row r="280" spans="1:7" ht="15">
      <c r="A280" s="85" t="s">
        <v>5017</v>
      </c>
      <c r="B280" s="85">
        <v>5</v>
      </c>
      <c r="C280" s="118">
        <v>0.0018291186278778114</v>
      </c>
      <c r="D280" s="85" t="s">
        <v>5469</v>
      </c>
      <c r="E280" s="85" t="b">
        <v>0</v>
      </c>
      <c r="F280" s="85" t="b">
        <v>0</v>
      </c>
      <c r="G280" s="85" t="b">
        <v>0</v>
      </c>
    </row>
    <row r="281" spans="1:7" ht="15">
      <c r="A281" s="85" t="s">
        <v>5018</v>
      </c>
      <c r="B281" s="85">
        <v>5</v>
      </c>
      <c r="C281" s="118">
        <v>0.0018291186278778114</v>
      </c>
      <c r="D281" s="85" t="s">
        <v>5469</v>
      </c>
      <c r="E281" s="85" t="b">
        <v>0</v>
      </c>
      <c r="F281" s="85" t="b">
        <v>0</v>
      </c>
      <c r="G281" s="85" t="b">
        <v>0</v>
      </c>
    </row>
    <row r="282" spans="1:7" ht="15">
      <c r="A282" s="85" t="s">
        <v>5019</v>
      </c>
      <c r="B282" s="85">
        <v>4</v>
      </c>
      <c r="C282" s="118">
        <v>0.0015417486671337054</v>
      </c>
      <c r="D282" s="85" t="s">
        <v>5469</v>
      </c>
      <c r="E282" s="85" t="b">
        <v>0</v>
      </c>
      <c r="F282" s="85" t="b">
        <v>0</v>
      </c>
      <c r="G282" s="85" t="b">
        <v>0</v>
      </c>
    </row>
    <row r="283" spans="1:7" ht="15">
      <c r="A283" s="85" t="s">
        <v>5020</v>
      </c>
      <c r="B283" s="85">
        <v>4</v>
      </c>
      <c r="C283" s="118">
        <v>0.0015417486671337054</v>
      </c>
      <c r="D283" s="85" t="s">
        <v>5469</v>
      </c>
      <c r="E283" s="85" t="b">
        <v>0</v>
      </c>
      <c r="F283" s="85" t="b">
        <v>1</v>
      </c>
      <c r="G283" s="85" t="b">
        <v>0</v>
      </c>
    </row>
    <row r="284" spans="1:7" ht="15">
      <c r="A284" s="85" t="s">
        <v>5021</v>
      </c>
      <c r="B284" s="85">
        <v>4</v>
      </c>
      <c r="C284" s="118">
        <v>0.0015417486671337054</v>
      </c>
      <c r="D284" s="85" t="s">
        <v>5469</v>
      </c>
      <c r="E284" s="85" t="b">
        <v>0</v>
      </c>
      <c r="F284" s="85" t="b">
        <v>0</v>
      </c>
      <c r="G284" s="85" t="b">
        <v>0</v>
      </c>
    </row>
    <row r="285" spans="1:7" ht="15">
      <c r="A285" s="85" t="s">
        <v>5022</v>
      </c>
      <c r="B285" s="85">
        <v>4</v>
      </c>
      <c r="C285" s="118">
        <v>0.0015417486671337054</v>
      </c>
      <c r="D285" s="85" t="s">
        <v>5469</v>
      </c>
      <c r="E285" s="85" t="b">
        <v>0</v>
      </c>
      <c r="F285" s="85" t="b">
        <v>0</v>
      </c>
      <c r="G285" s="85" t="b">
        <v>0</v>
      </c>
    </row>
    <row r="286" spans="1:7" ht="15">
      <c r="A286" s="85" t="s">
        <v>5023</v>
      </c>
      <c r="B286" s="85">
        <v>4</v>
      </c>
      <c r="C286" s="118">
        <v>0.0015417486671337054</v>
      </c>
      <c r="D286" s="85" t="s">
        <v>5469</v>
      </c>
      <c r="E286" s="85" t="b">
        <v>0</v>
      </c>
      <c r="F286" s="85" t="b">
        <v>0</v>
      </c>
      <c r="G286" s="85" t="b">
        <v>0</v>
      </c>
    </row>
    <row r="287" spans="1:7" ht="15">
      <c r="A287" s="85" t="s">
        <v>5024</v>
      </c>
      <c r="B287" s="85">
        <v>4</v>
      </c>
      <c r="C287" s="118">
        <v>0.0015417486671337054</v>
      </c>
      <c r="D287" s="85" t="s">
        <v>5469</v>
      </c>
      <c r="E287" s="85" t="b">
        <v>0</v>
      </c>
      <c r="F287" s="85" t="b">
        <v>0</v>
      </c>
      <c r="G287" s="85" t="b">
        <v>0</v>
      </c>
    </row>
    <row r="288" spans="1:7" ht="15">
      <c r="A288" s="85" t="s">
        <v>5025</v>
      </c>
      <c r="B288" s="85">
        <v>4</v>
      </c>
      <c r="C288" s="118">
        <v>0.0015417486671337054</v>
      </c>
      <c r="D288" s="85" t="s">
        <v>5469</v>
      </c>
      <c r="E288" s="85" t="b">
        <v>1</v>
      </c>
      <c r="F288" s="85" t="b">
        <v>0</v>
      </c>
      <c r="G288" s="85" t="b">
        <v>0</v>
      </c>
    </row>
    <row r="289" spans="1:7" ht="15">
      <c r="A289" s="85" t="s">
        <v>4055</v>
      </c>
      <c r="B289" s="85">
        <v>4</v>
      </c>
      <c r="C289" s="118">
        <v>0.0015417486671337054</v>
      </c>
      <c r="D289" s="85" t="s">
        <v>5469</v>
      </c>
      <c r="E289" s="85" t="b">
        <v>0</v>
      </c>
      <c r="F289" s="85" t="b">
        <v>0</v>
      </c>
      <c r="G289" s="85" t="b">
        <v>0</v>
      </c>
    </row>
    <row r="290" spans="1:7" ht="15">
      <c r="A290" s="85" t="s">
        <v>5026</v>
      </c>
      <c r="B290" s="85">
        <v>4</v>
      </c>
      <c r="C290" s="118">
        <v>0.0015417486671337054</v>
      </c>
      <c r="D290" s="85" t="s">
        <v>5469</v>
      </c>
      <c r="E290" s="85" t="b">
        <v>0</v>
      </c>
      <c r="F290" s="85" t="b">
        <v>0</v>
      </c>
      <c r="G290" s="85" t="b">
        <v>0</v>
      </c>
    </row>
    <row r="291" spans="1:7" ht="15">
      <c r="A291" s="85" t="s">
        <v>5027</v>
      </c>
      <c r="B291" s="85">
        <v>4</v>
      </c>
      <c r="C291" s="118">
        <v>0.0015417486671337054</v>
      </c>
      <c r="D291" s="85" t="s">
        <v>5469</v>
      </c>
      <c r="E291" s="85" t="b">
        <v>0</v>
      </c>
      <c r="F291" s="85" t="b">
        <v>0</v>
      </c>
      <c r="G291" s="85" t="b">
        <v>0</v>
      </c>
    </row>
    <row r="292" spans="1:7" ht="15">
      <c r="A292" s="85" t="s">
        <v>1998</v>
      </c>
      <c r="B292" s="85">
        <v>4</v>
      </c>
      <c r="C292" s="118">
        <v>0.0015417486671337054</v>
      </c>
      <c r="D292" s="85" t="s">
        <v>5469</v>
      </c>
      <c r="E292" s="85" t="b">
        <v>0</v>
      </c>
      <c r="F292" s="85" t="b">
        <v>0</v>
      </c>
      <c r="G292" s="85" t="b">
        <v>0</v>
      </c>
    </row>
    <row r="293" spans="1:7" ht="15">
      <c r="A293" s="85" t="s">
        <v>5028</v>
      </c>
      <c r="B293" s="85">
        <v>4</v>
      </c>
      <c r="C293" s="118">
        <v>0.0015417486671337054</v>
      </c>
      <c r="D293" s="85" t="s">
        <v>5469</v>
      </c>
      <c r="E293" s="85" t="b">
        <v>0</v>
      </c>
      <c r="F293" s="85" t="b">
        <v>0</v>
      </c>
      <c r="G293" s="85" t="b">
        <v>0</v>
      </c>
    </row>
    <row r="294" spans="1:7" ht="15">
      <c r="A294" s="85" t="s">
        <v>5029</v>
      </c>
      <c r="B294" s="85">
        <v>4</v>
      </c>
      <c r="C294" s="118">
        <v>0.0015417486671337054</v>
      </c>
      <c r="D294" s="85" t="s">
        <v>5469</v>
      </c>
      <c r="E294" s="85" t="b">
        <v>0</v>
      </c>
      <c r="F294" s="85" t="b">
        <v>0</v>
      </c>
      <c r="G294" s="85" t="b">
        <v>0</v>
      </c>
    </row>
    <row r="295" spans="1:7" ht="15">
      <c r="A295" s="85" t="s">
        <v>5030</v>
      </c>
      <c r="B295" s="85">
        <v>4</v>
      </c>
      <c r="C295" s="118">
        <v>0.001785448319563563</v>
      </c>
      <c r="D295" s="85" t="s">
        <v>5469</v>
      </c>
      <c r="E295" s="85" t="b">
        <v>0</v>
      </c>
      <c r="F295" s="85" t="b">
        <v>0</v>
      </c>
      <c r="G295" s="85" t="b">
        <v>0</v>
      </c>
    </row>
    <row r="296" spans="1:7" ht="15">
      <c r="A296" s="85" t="s">
        <v>5031</v>
      </c>
      <c r="B296" s="85">
        <v>4</v>
      </c>
      <c r="C296" s="118">
        <v>0.0015417486671337054</v>
      </c>
      <c r="D296" s="85" t="s">
        <v>5469</v>
      </c>
      <c r="E296" s="85" t="b">
        <v>0</v>
      </c>
      <c r="F296" s="85" t="b">
        <v>0</v>
      </c>
      <c r="G296" s="85" t="b">
        <v>0</v>
      </c>
    </row>
    <row r="297" spans="1:7" ht="15">
      <c r="A297" s="85" t="s">
        <v>5032</v>
      </c>
      <c r="B297" s="85">
        <v>4</v>
      </c>
      <c r="C297" s="118">
        <v>0.0015417486671337054</v>
      </c>
      <c r="D297" s="85" t="s">
        <v>5469</v>
      </c>
      <c r="E297" s="85" t="b">
        <v>0</v>
      </c>
      <c r="F297" s="85" t="b">
        <v>0</v>
      </c>
      <c r="G297" s="85" t="b">
        <v>0</v>
      </c>
    </row>
    <row r="298" spans="1:7" ht="15">
      <c r="A298" s="85" t="s">
        <v>5033</v>
      </c>
      <c r="B298" s="85">
        <v>4</v>
      </c>
      <c r="C298" s="118">
        <v>0.0015417486671337054</v>
      </c>
      <c r="D298" s="85" t="s">
        <v>5469</v>
      </c>
      <c r="E298" s="85" t="b">
        <v>0</v>
      </c>
      <c r="F298" s="85" t="b">
        <v>0</v>
      </c>
      <c r="G298" s="85" t="b">
        <v>0</v>
      </c>
    </row>
    <row r="299" spans="1:7" ht="15">
      <c r="A299" s="85" t="s">
        <v>5034</v>
      </c>
      <c r="B299" s="85">
        <v>4</v>
      </c>
      <c r="C299" s="118">
        <v>0.0015417486671337054</v>
      </c>
      <c r="D299" s="85" t="s">
        <v>5469</v>
      </c>
      <c r="E299" s="85" t="b">
        <v>0</v>
      </c>
      <c r="F299" s="85" t="b">
        <v>0</v>
      </c>
      <c r="G299" s="85" t="b">
        <v>0</v>
      </c>
    </row>
    <row r="300" spans="1:7" ht="15">
      <c r="A300" s="85" t="s">
        <v>5035</v>
      </c>
      <c r="B300" s="85">
        <v>4</v>
      </c>
      <c r="C300" s="118">
        <v>0.0015417486671337054</v>
      </c>
      <c r="D300" s="85" t="s">
        <v>5469</v>
      </c>
      <c r="E300" s="85" t="b">
        <v>0</v>
      </c>
      <c r="F300" s="85" t="b">
        <v>0</v>
      </c>
      <c r="G300" s="85" t="b">
        <v>0</v>
      </c>
    </row>
    <row r="301" spans="1:7" ht="15">
      <c r="A301" s="85" t="s">
        <v>5036</v>
      </c>
      <c r="B301" s="85">
        <v>4</v>
      </c>
      <c r="C301" s="118">
        <v>0.0015417486671337054</v>
      </c>
      <c r="D301" s="85" t="s">
        <v>5469</v>
      </c>
      <c r="E301" s="85" t="b">
        <v>0</v>
      </c>
      <c r="F301" s="85" t="b">
        <v>0</v>
      </c>
      <c r="G301" s="85" t="b">
        <v>0</v>
      </c>
    </row>
    <row r="302" spans="1:7" ht="15">
      <c r="A302" s="85" t="s">
        <v>5037</v>
      </c>
      <c r="B302" s="85">
        <v>4</v>
      </c>
      <c r="C302" s="118">
        <v>0.0015417486671337054</v>
      </c>
      <c r="D302" s="85" t="s">
        <v>5469</v>
      </c>
      <c r="E302" s="85" t="b">
        <v>0</v>
      </c>
      <c r="F302" s="85" t="b">
        <v>0</v>
      </c>
      <c r="G302" s="85" t="b">
        <v>0</v>
      </c>
    </row>
    <row r="303" spans="1:7" ht="15">
      <c r="A303" s="85" t="s">
        <v>5038</v>
      </c>
      <c r="B303" s="85">
        <v>4</v>
      </c>
      <c r="C303" s="118">
        <v>0.001642893161453317</v>
      </c>
      <c r="D303" s="85" t="s">
        <v>5469</v>
      </c>
      <c r="E303" s="85" t="b">
        <v>0</v>
      </c>
      <c r="F303" s="85" t="b">
        <v>0</v>
      </c>
      <c r="G303" s="85" t="b">
        <v>0</v>
      </c>
    </row>
    <row r="304" spans="1:7" ht="15">
      <c r="A304" s="85" t="s">
        <v>5039</v>
      </c>
      <c r="B304" s="85">
        <v>4</v>
      </c>
      <c r="C304" s="118">
        <v>0.0015417486671337054</v>
      </c>
      <c r="D304" s="85" t="s">
        <v>5469</v>
      </c>
      <c r="E304" s="85" t="b">
        <v>1</v>
      </c>
      <c r="F304" s="85" t="b">
        <v>0</v>
      </c>
      <c r="G304" s="85" t="b">
        <v>0</v>
      </c>
    </row>
    <row r="305" spans="1:7" ht="15">
      <c r="A305" s="85" t="s">
        <v>5040</v>
      </c>
      <c r="B305" s="85">
        <v>4</v>
      </c>
      <c r="C305" s="118">
        <v>0.001785448319563563</v>
      </c>
      <c r="D305" s="85" t="s">
        <v>5469</v>
      </c>
      <c r="E305" s="85" t="b">
        <v>0</v>
      </c>
      <c r="F305" s="85" t="b">
        <v>0</v>
      </c>
      <c r="G305" s="85" t="b">
        <v>0</v>
      </c>
    </row>
    <row r="306" spans="1:7" ht="15">
      <c r="A306" s="85" t="s">
        <v>5041</v>
      </c>
      <c r="B306" s="85">
        <v>4</v>
      </c>
      <c r="C306" s="118">
        <v>0.001785448319563563</v>
      </c>
      <c r="D306" s="85" t="s">
        <v>5469</v>
      </c>
      <c r="E306" s="85" t="b">
        <v>0</v>
      </c>
      <c r="F306" s="85" t="b">
        <v>0</v>
      </c>
      <c r="G306" s="85" t="b">
        <v>0</v>
      </c>
    </row>
    <row r="307" spans="1:7" ht="15">
      <c r="A307" s="85" t="s">
        <v>5042</v>
      </c>
      <c r="B307" s="85">
        <v>4</v>
      </c>
      <c r="C307" s="118">
        <v>0.0015417486671337054</v>
      </c>
      <c r="D307" s="85" t="s">
        <v>5469</v>
      </c>
      <c r="E307" s="85" t="b">
        <v>1</v>
      </c>
      <c r="F307" s="85" t="b">
        <v>0</v>
      </c>
      <c r="G307" s="85" t="b">
        <v>0</v>
      </c>
    </row>
    <row r="308" spans="1:7" ht="15">
      <c r="A308" s="85" t="s">
        <v>5043</v>
      </c>
      <c r="B308" s="85">
        <v>4</v>
      </c>
      <c r="C308" s="118">
        <v>0.0015417486671337054</v>
      </c>
      <c r="D308" s="85" t="s">
        <v>5469</v>
      </c>
      <c r="E308" s="85" t="b">
        <v>0</v>
      </c>
      <c r="F308" s="85" t="b">
        <v>0</v>
      </c>
      <c r="G308" s="85" t="b">
        <v>0</v>
      </c>
    </row>
    <row r="309" spans="1:7" ht="15">
      <c r="A309" s="85" t="s">
        <v>5044</v>
      </c>
      <c r="B309" s="85">
        <v>4</v>
      </c>
      <c r="C309" s="118">
        <v>0.0015417486671337054</v>
      </c>
      <c r="D309" s="85" t="s">
        <v>5469</v>
      </c>
      <c r="E309" s="85" t="b">
        <v>0</v>
      </c>
      <c r="F309" s="85" t="b">
        <v>0</v>
      </c>
      <c r="G309" s="85" t="b">
        <v>0</v>
      </c>
    </row>
    <row r="310" spans="1:7" ht="15">
      <c r="A310" s="85" t="s">
        <v>5045</v>
      </c>
      <c r="B310" s="85">
        <v>4</v>
      </c>
      <c r="C310" s="118">
        <v>0.0015417486671337054</v>
      </c>
      <c r="D310" s="85" t="s">
        <v>5469</v>
      </c>
      <c r="E310" s="85" t="b">
        <v>0</v>
      </c>
      <c r="F310" s="85" t="b">
        <v>0</v>
      </c>
      <c r="G310" s="85" t="b">
        <v>0</v>
      </c>
    </row>
    <row r="311" spans="1:7" ht="15">
      <c r="A311" s="85" t="s">
        <v>5046</v>
      </c>
      <c r="B311" s="85">
        <v>4</v>
      </c>
      <c r="C311" s="118">
        <v>0.0015417486671337054</v>
      </c>
      <c r="D311" s="85" t="s">
        <v>5469</v>
      </c>
      <c r="E311" s="85" t="b">
        <v>0</v>
      </c>
      <c r="F311" s="85" t="b">
        <v>0</v>
      </c>
      <c r="G311" s="85" t="b">
        <v>0</v>
      </c>
    </row>
    <row r="312" spans="1:7" ht="15">
      <c r="A312" s="85" t="s">
        <v>5047</v>
      </c>
      <c r="B312" s="85">
        <v>4</v>
      </c>
      <c r="C312" s="118">
        <v>0.0015417486671337054</v>
      </c>
      <c r="D312" s="85" t="s">
        <v>5469</v>
      </c>
      <c r="E312" s="85" t="b">
        <v>0</v>
      </c>
      <c r="F312" s="85" t="b">
        <v>0</v>
      </c>
      <c r="G312" s="85" t="b">
        <v>0</v>
      </c>
    </row>
    <row r="313" spans="1:7" ht="15">
      <c r="A313" s="85" t="s">
        <v>5048</v>
      </c>
      <c r="B313" s="85">
        <v>4</v>
      </c>
      <c r="C313" s="118">
        <v>0.0015417486671337054</v>
      </c>
      <c r="D313" s="85" t="s">
        <v>5469</v>
      </c>
      <c r="E313" s="85" t="b">
        <v>0</v>
      </c>
      <c r="F313" s="85" t="b">
        <v>0</v>
      </c>
      <c r="G313" s="85" t="b">
        <v>0</v>
      </c>
    </row>
    <row r="314" spans="1:7" ht="15">
      <c r="A314" s="85" t="s">
        <v>5049</v>
      </c>
      <c r="B314" s="85">
        <v>4</v>
      </c>
      <c r="C314" s="118">
        <v>0.0015417486671337054</v>
      </c>
      <c r="D314" s="85" t="s">
        <v>5469</v>
      </c>
      <c r="E314" s="85" t="b">
        <v>0</v>
      </c>
      <c r="F314" s="85" t="b">
        <v>0</v>
      </c>
      <c r="G314" s="85" t="b">
        <v>0</v>
      </c>
    </row>
    <row r="315" spans="1:7" ht="15">
      <c r="A315" s="85" t="s">
        <v>5050</v>
      </c>
      <c r="B315" s="85">
        <v>4</v>
      </c>
      <c r="C315" s="118">
        <v>0.0015417486671337054</v>
      </c>
      <c r="D315" s="85" t="s">
        <v>5469</v>
      </c>
      <c r="E315" s="85" t="b">
        <v>0</v>
      </c>
      <c r="F315" s="85" t="b">
        <v>0</v>
      </c>
      <c r="G315" s="85" t="b">
        <v>0</v>
      </c>
    </row>
    <row r="316" spans="1:7" ht="15">
      <c r="A316" s="85" t="s">
        <v>5051</v>
      </c>
      <c r="B316" s="85">
        <v>4</v>
      </c>
      <c r="C316" s="118">
        <v>0.0015417486671337054</v>
      </c>
      <c r="D316" s="85" t="s">
        <v>5469</v>
      </c>
      <c r="E316" s="85" t="b">
        <v>0</v>
      </c>
      <c r="F316" s="85" t="b">
        <v>0</v>
      </c>
      <c r="G316" s="85" t="b">
        <v>0</v>
      </c>
    </row>
    <row r="317" spans="1:7" ht="15">
      <c r="A317" s="85" t="s">
        <v>5052</v>
      </c>
      <c r="B317" s="85">
        <v>4</v>
      </c>
      <c r="C317" s="118">
        <v>0.0015417486671337054</v>
      </c>
      <c r="D317" s="85" t="s">
        <v>5469</v>
      </c>
      <c r="E317" s="85" t="b">
        <v>0</v>
      </c>
      <c r="F317" s="85" t="b">
        <v>0</v>
      </c>
      <c r="G317" s="85" t="b">
        <v>0</v>
      </c>
    </row>
    <row r="318" spans="1:7" ht="15">
      <c r="A318" s="85" t="s">
        <v>5053</v>
      </c>
      <c r="B318" s="85">
        <v>4</v>
      </c>
      <c r="C318" s="118">
        <v>0.0015417486671337054</v>
      </c>
      <c r="D318" s="85" t="s">
        <v>5469</v>
      </c>
      <c r="E318" s="85" t="b">
        <v>0</v>
      </c>
      <c r="F318" s="85" t="b">
        <v>0</v>
      </c>
      <c r="G318" s="85" t="b">
        <v>0</v>
      </c>
    </row>
    <row r="319" spans="1:7" ht="15">
      <c r="A319" s="85" t="s">
        <v>5054</v>
      </c>
      <c r="B319" s="85">
        <v>4</v>
      </c>
      <c r="C319" s="118">
        <v>0.0015417486671337054</v>
      </c>
      <c r="D319" s="85" t="s">
        <v>5469</v>
      </c>
      <c r="E319" s="85" t="b">
        <v>0</v>
      </c>
      <c r="F319" s="85" t="b">
        <v>0</v>
      </c>
      <c r="G319" s="85" t="b">
        <v>0</v>
      </c>
    </row>
    <row r="320" spans="1:7" ht="15">
      <c r="A320" s="85" t="s">
        <v>4034</v>
      </c>
      <c r="B320" s="85">
        <v>4</v>
      </c>
      <c r="C320" s="118">
        <v>0.0015417486671337054</v>
      </c>
      <c r="D320" s="85" t="s">
        <v>5469</v>
      </c>
      <c r="E320" s="85" t="b">
        <v>0</v>
      </c>
      <c r="F320" s="85" t="b">
        <v>1</v>
      </c>
      <c r="G320" s="85" t="b">
        <v>0</v>
      </c>
    </row>
    <row r="321" spans="1:7" ht="15">
      <c r="A321" s="85" t="s">
        <v>5055</v>
      </c>
      <c r="B321" s="85">
        <v>4</v>
      </c>
      <c r="C321" s="118">
        <v>0.0015417486671337054</v>
      </c>
      <c r="D321" s="85" t="s">
        <v>5469</v>
      </c>
      <c r="E321" s="85" t="b">
        <v>0</v>
      </c>
      <c r="F321" s="85" t="b">
        <v>0</v>
      </c>
      <c r="G321" s="85" t="b">
        <v>0</v>
      </c>
    </row>
    <row r="322" spans="1:7" ht="15">
      <c r="A322" s="85" t="s">
        <v>5056</v>
      </c>
      <c r="B322" s="85">
        <v>4</v>
      </c>
      <c r="C322" s="118">
        <v>0.0015417486671337054</v>
      </c>
      <c r="D322" s="85" t="s">
        <v>5469</v>
      </c>
      <c r="E322" s="85" t="b">
        <v>0</v>
      </c>
      <c r="F322" s="85" t="b">
        <v>0</v>
      </c>
      <c r="G322" s="85" t="b">
        <v>0</v>
      </c>
    </row>
    <row r="323" spans="1:7" ht="15">
      <c r="A323" s="85" t="s">
        <v>5057</v>
      </c>
      <c r="B323" s="85">
        <v>4</v>
      </c>
      <c r="C323" s="118">
        <v>0.0015417486671337054</v>
      </c>
      <c r="D323" s="85" t="s">
        <v>5469</v>
      </c>
      <c r="E323" s="85" t="b">
        <v>1</v>
      </c>
      <c r="F323" s="85" t="b">
        <v>0</v>
      </c>
      <c r="G323" s="85" t="b">
        <v>0</v>
      </c>
    </row>
    <row r="324" spans="1:7" ht="15">
      <c r="A324" s="85" t="s">
        <v>5058</v>
      </c>
      <c r="B324" s="85">
        <v>4</v>
      </c>
      <c r="C324" s="118">
        <v>0.001642893161453317</v>
      </c>
      <c r="D324" s="85" t="s">
        <v>5469</v>
      </c>
      <c r="E324" s="85" t="b">
        <v>0</v>
      </c>
      <c r="F324" s="85" t="b">
        <v>0</v>
      </c>
      <c r="G324" s="85" t="b">
        <v>0</v>
      </c>
    </row>
    <row r="325" spans="1:7" ht="15">
      <c r="A325" s="85" t="s">
        <v>5059</v>
      </c>
      <c r="B325" s="85">
        <v>4</v>
      </c>
      <c r="C325" s="118">
        <v>0.0015417486671337054</v>
      </c>
      <c r="D325" s="85" t="s">
        <v>5469</v>
      </c>
      <c r="E325" s="85" t="b">
        <v>0</v>
      </c>
      <c r="F325" s="85" t="b">
        <v>0</v>
      </c>
      <c r="G325" s="85" t="b">
        <v>0</v>
      </c>
    </row>
    <row r="326" spans="1:7" ht="15">
      <c r="A326" s="85" t="s">
        <v>5060</v>
      </c>
      <c r="B326" s="85">
        <v>4</v>
      </c>
      <c r="C326" s="118">
        <v>0.0015417486671337054</v>
      </c>
      <c r="D326" s="85" t="s">
        <v>5469</v>
      </c>
      <c r="E326" s="85" t="b">
        <v>0</v>
      </c>
      <c r="F326" s="85" t="b">
        <v>0</v>
      </c>
      <c r="G326" s="85" t="b">
        <v>0</v>
      </c>
    </row>
    <row r="327" spans="1:7" ht="15">
      <c r="A327" s="85" t="s">
        <v>5061</v>
      </c>
      <c r="B327" s="85">
        <v>4</v>
      </c>
      <c r="C327" s="118">
        <v>0.0015417486671337054</v>
      </c>
      <c r="D327" s="85" t="s">
        <v>5469</v>
      </c>
      <c r="E327" s="85" t="b">
        <v>0</v>
      </c>
      <c r="F327" s="85" t="b">
        <v>0</v>
      </c>
      <c r="G327" s="85" t="b">
        <v>0</v>
      </c>
    </row>
    <row r="328" spans="1:7" ht="15">
      <c r="A328" s="85" t="s">
        <v>5062</v>
      </c>
      <c r="B328" s="85">
        <v>4</v>
      </c>
      <c r="C328" s="118">
        <v>0.0015417486671337054</v>
      </c>
      <c r="D328" s="85" t="s">
        <v>5469</v>
      </c>
      <c r="E328" s="85" t="b">
        <v>0</v>
      </c>
      <c r="F328" s="85" t="b">
        <v>0</v>
      </c>
      <c r="G328" s="85" t="b">
        <v>0</v>
      </c>
    </row>
    <row r="329" spans="1:7" ht="15">
      <c r="A329" s="85" t="s">
        <v>5063</v>
      </c>
      <c r="B329" s="85">
        <v>4</v>
      </c>
      <c r="C329" s="118">
        <v>0.0015417486671337054</v>
      </c>
      <c r="D329" s="85" t="s">
        <v>5469</v>
      </c>
      <c r="E329" s="85" t="b">
        <v>0</v>
      </c>
      <c r="F329" s="85" t="b">
        <v>0</v>
      </c>
      <c r="G329" s="85" t="b">
        <v>0</v>
      </c>
    </row>
    <row r="330" spans="1:7" ht="15">
      <c r="A330" s="85" t="s">
        <v>5064</v>
      </c>
      <c r="B330" s="85">
        <v>4</v>
      </c>
      <c r="C330" s="118">
        <v>0.0015417486671337054</v>
      </c>
      <c r="D330" s="85" t="s">
        <v>5469</v>
      </c>
      <c r="E330" s="85" t="b">
        <v>0</v>
      </c>
      <c r="F330" s="85" t="b">
        <v>0</v>
      </c>
      <c r="G330" s="85" t="b">
        <v>0</v>
      </c>
    </row>
    <row r="331" spans="1:7" ht="15">
      <c r="A331" s="85" t="s">
        <v>5065</v>
      </c>
      <c r="B331" s="85">
        <v>4</v>
      </c>
      <c r="C331" s="118">
        <v>0.0015417486671337054</v>
      </c>
      <c r="D331" s="85" t="s">
        <v>5469</v>
      </c>
      <c r="E331" s="85" t="b">
        <v>1</v>
      </c>
      <c r="F331" s="85" t="b">
        <v>0</v>
      </c>
      <c r="G331" s="85" t="b">
        <v>0</v>
      </c>
    </row>
    <row r="332" spans="1:7" ht="15">
      <c r="A332" s="85" t="s">
        <v>5066</v>
      </c>
      <c r="B332" s="85">
        <v>4</v>
      </c>
      <c r="C332" s="118">
        <v>0.0015417486671337054</v>
      </c>
      <c r="D332" s="85" t="s">
        <v>5469</v>
      </c>
      <c r="E332" s="85" t="b">
        <v>0</v>
      </c>
      <c r="F332" s="85" t="b">
        <v>0</v>
      </c>
      <c r="G332" s="85" t="b">
        <v>0</v>
      </c>
    </row>
    <row r="333" spans="1:7" ht="15">
      <c r="A333" s="85" t="s">
        <v>5067</v>
      </c>
      <c r="B333" s="85">
        <v>4</v>
      </c>
      <c r="C333" s="118">
        <v>0.0015417486671337054</v>
      </c>
      <c r="D333" s="85" t="s">
        <v>5469</v>
      </c>
      <c r="E333" s="85" t="b">
        <v>0</v>
      </c>
      <c r="F333" s="85" t="b">
        <v>1</v>
      </c>
      <c r="G333" s="85" t="b">
        <v>0</v>
      </c>
    </row>
    <row r="334" spans="1:7" ht="15">
      <c r="A334" s="85" t="s">
        <v>5068</v>
      </c>
      <c r="B334" s="85">
        <v>4</v>
      </c>
      <c r="C334" s="118">
        <v>0.0015417486671337054</v>
      </c>
      <c r="D334" s="85" t="s">
        <v>5469</v>
      </c>
      <c r="E334" s="85" t="b">
        <v>0</v>
      </c>
      <c r="F334" s="85" t="b">
        <v>0</v>
      </c>
      <c r="G334" s="85" t="b">
        <v>0</v>
      </c>
    </row>
    <row r="335" spans="1:7" ht="15">
      <c r="A335" s="85" t="s">
        <v>5069</v>
      </c>
      <c r="B335" s="85">
        <v>4</v>
      </c>
      <c r="C335" s="118">
        <v>0.0015417486671337054</v>
      </c>
      <c r="D335" s="85" t="s">
        <v>5469</v>
      </c>
      <c r="E335" s="85" t="b">
        <v>0</v>
      </c>
      <c r="F335" s="85" t="b">
        <v>0</v>
      </c>
      <c r="G335" s="85" t="b">
        <v>0</v>
      </c>
    </row>
    <row r="336" spans="1:7" ht="15">
      <c r="A336" s="85" t="s">
        <v>5070</v>
      </c>
      <c r="B336" s="85">
        <v>4</v>
      </c>
      <c r="C336" s="118">
        <v>0.0015417486671337054</v>
      </c>
      <c r="D336" s="85" t="s">
        <v>5469</v>
      </c>
      <c r="E336" s="85" t="b">
        <v>0</v>
      </c>
      <c r="F336" s="85" t="b">
        <v>0</v>
      </c>
      <c r="G336" s="85" t="b">
        <v>0</v>
      </c>
    </row>
    <row r="337" spans="1:7" ht="15">
      <c r="A337" s="85" t="s">
        <v>5071</v>
      </c>
      <c r="B337" s="85">
        <v>4</v>
      </c>
      <c r="C337" s="118">
        <v>0.0015417486671337054</v>
      </c>
      <c r="D337" s="85" t="s">
        <v>5469</v>
      </c>
      <c r="E337" s="85" t="b">
        <v>0</v>
      </c>
      <c r="F337" s="85" t="b">
        <v>0</v>
      </c>
      <c r="G337" s="85" t="b">
        <v>0</v>
      </c>
    </row>
    <row r="338" spans="1:7" ht="15">
      <c r="A338" s="85" t="s">
        <v>327</v>
      </c>
      <c r="B338" s="85">
        <v>4</v>
      </c>
      <c r="C338" s="118">
        <v>0.0015417486671337054</v>
      </c>
      <c r="D338" s="85" t="s">
        <v>5469</v>
      </c>
      <c r="E338" s="85" t="b">
        <v>0</v>
      </c>
      <c r="F338" s="85" t="b">
        <v>0</v>
      </c>
      <c r="G338" s="85" t="b">
        <v>0</v>
      </c>
    </row>
    <row r="339" spans="1:7" ht="15">
      <c r="A339" s="85" t="s">
        <v>5072</v>
      </c>
      <c r="B339" s="85">
        <v>4</v>
      </c>
      <c r="C339" s="118">
        <v>0.0015417486671337054</v>
      </c>
      <c r="D339" s="85" t="s">
        <v>5469</v>
      </c>
      <c r="E339" s="85" t="b">
        <v>0</v>
      </c>
      <c r="F339" s="85" t="b">
        <v>0</v>
      </c>
      <c r="G339" s="85" t="b">
        <v>0</v>
      </c>
    </row>
    <row r="340" spans="1:7" ht="15">
      <c r="A340" s="85" t="s">
        <v>325</v>
      </c>
      <c r="B340" s="85">
        <v>4</v>
      </c>
      <c r="C340" s="118">
        <v>0.0015417486671337054</v>
      </c>
      <c r="D340" s="85" t="s">
        <v>5469</v>
      </c>
      <c r="E340" s="85" t="b">
        <v>0</v>
      </c>
      <c r="F340" s="85" t="b">
        <v>0</v>
      </c>
      <c r="G340" s="85" t="b">
        <v>0</v>
      </c>
    </row>
    <row r="341" spans="1:7" ht="15">
      <c r="A341" s="85" t="s">
        <v>326</v>
      </c>
      <c r="B341" s="85">
        <v>4</v>
      </c>
      <c r="C341" s="118">
        <v>0.0015417486671337054</v>
      </c>
      <c r="D341" s="85" t="s">
        <v>5469</v>
      </c>
      <c r="E341" s="85" t="b">
        <v>0</v>
      </c>
      <c r="F341" s="85" t="b">
        <v>0</v>
      </c>
      <c r="G341" s="85" t="b">
        <v>0</v>
      </c>
    </row>
    <row r="342" spans="1:7" ht="15">
      <c r="A342" s="85" t="s">
        <v>5073</v>
      </c>
      <c r="B342" s="85">
        <v>4</v>
      </c>
      <c r="C342" s="118">
        <v>0.0015417486671337054</v>
      </c>
      <c r="D342" s="85" t="s">
        <v>5469</v>
      </c>
      <c r="E342" s="85" t="b">
        <v>0</v>
      </c>
      <c r="F342" s="85" t="b">
        <v>0</v>
      </c>
      <c r="G342" s="85" t="b">
        <v>0</v>
      </c>
    </row>
    <row r="343" spans="1:7" ht="15">
      <c r="A343" s="85" t="s">
        <v>5074</v>
      </c>
      <c r="B343" s="85">
        <v>4</v>
      </c>
      <c r="C343" s="118">
        <v>0.0015417486671337054</v>
      </c>
      <c r="D343" s="85" t="s">
        <v>5469</v>
      </c>
      <c r="E343" s="85" t="b">
        <v>0</v>
      </c>
      <c r="F343" s="85" t="b">
        <v>0</v>
      </c>
      <c r="G343" s="85" t="b">
        <v>0</v>
      </c>
    </row>
    <row r="344" spans="1:7" ht="15">
      <c r="A344" s="85" t="s">
        <v>5075</v>
      </c>
      <c r="B344" s="85">
        <v>4</v>
      </c>
      <c r="C344" s="118">
        <v>0.0015417486671337054</v>
      </c>
      <c r="D344" s="85" t="s">
        <v>5469</v>
      </c>
      <c r="E344" s="85" t="b">
        <v>0</v>
      </c>
      <c r="F344" s="85" t="b">
        <v>0</v>
      </c>
      <c r="G344" s="85" t="b">
        <v>0</v>
      </c>
    </row>
    <row r="345" spans="1:7" ht="15">
      <c r="A345" s="85" t="s">
        <v>271</v>
      </c>
      <c r="B345" s="85">
        <v>4</v>
      </c>
      <c r="C345" s="118">
        <v>0.0015417486671337054</v>
      </c>
      <c r="D345" s="85" t="s">
        <v>5469</v>
      </c>
      <c r="E345" s="85" t="b">
        <v>0</v>
      </c>
      <c r="F345" s="85" t="b">
        <v>0</v>
      </c>
      <c r="G345" s="85" t="b">
        <v>0</v>
      </c>
    </row>
    <row r="346" spans="1:7" ht="15">
      <c r="A346" s="85" t="s">
        <v>5076</v>
      </c>
      <c r="B346" s="85">
        <v>4</v>
      </c>
      <c r="C346" s="118">
        <v>0.0015417486671337054</v>
      </c>
      <c r="D346" s="85" t="s">
        <v>5469</v>
      </c>
      <c r="E346" s="85" t="b">
        <v>0</v>
      </c>
      <c r="F346" s="85" t="b">
        <v>0</v>
      </c>
      <c r="G346" s="85" t="b">
        <v>0</v>
      </c>
    </row>
    <row r="347" spans="1:7" ht="15">
      <c r="A347" s="85" t="s">
        <v>5077</v>
      </c>
      <c r="B347" s="85">
        <v>4</v>
      </c>
      <c r="C347" s="118">
        <v>0.0015417486671337054</v>
      </c>
      <c r="D347" s="85" t="s">
        <v>5469</v>
      </c>
      <c r="E347" s="85" t="b">
        <v>0</v>
      </c>
      <c r="F347" s="85" t="b">
        <v>0</v>
      </c>
      <c r="G347" s="85" t="b">
        <v>0</v>
      </c>
    </row>
    <row r="348" spans="1:7" ht="15">
      <c r="A348" s="85" t="s">
        <v>4010</v>
      </c>
      <c r="B348" s="85">
        <v>4</v>
      </c>
      <c r="C348" s="118">
        <v>0.0015417486671337054</v>
      </c>
      <c r="D348" s="85" t="s">
        <v>5469</v>
      </c>
      <c r="E348" s="85" t="b">
        <v>0</v>
      </c>
      <c r="F348" s="85" t="b">
        <v>0</v>
      </c>
      <c r="G348" s="85" t="b">
        <v>0</v>
      </c>
    </row>
    <row r="349" spans="1:7" ht="15">
      <c r="A349" s="85" t="s">
        <v>399</v>
      </c>
      <c r="B349" s="85">
        <v>4</v>
      </c>
      <c r="C349" s="118">
        <v>0.0015417486671337054</v>
      </c>
      <c r="D349" s="85" t="s">
        <v>5469</v>
      </c>
      <c r="E349" s="85" t="b">
        <v>0</v>
      </c>
      <c r="F349" s="85" t="b">
        <v>0</v>
      </c>
      <c r="G349" s="85" t="b">
        <v>0</v>
      </c>
    </row>
    <row r="350" spans="1:7" ht="15">
      <c r="A350" s="85" t="s">
        <v>5078</v>
      </c>
      <c r="B350" s="85">
        <v>4</v>
      </c>
      <c r="C350" s="118">
        <v>0.0015417486671337054</v>
      </c>
      <c r="D350" s="85" t="s">
        <v>5469</v>
      </c>
      <c r="E350" s="85" t="b">
        <v>0</v>
      </c>
      <c r="F350" s="85" t="b">
        <v>0</v>
      </c>
      <c r="G350" s="85" t="b">
        <v>0</v>
      </c>
    </row>
    <row r="351" spans="1:7" ht="15">
      <c r="A351" s="85" t="s">
        <v>5079</v>
      </c>
      <c r="B351" s="85">
        <v>4</v>
      </c>
      <c r="C351" s="118">
        <v>0.0015417486671337054</v>
      </c>
      <c r="D351" s="85" t="s">
        <v>5469</v>
      </c>
      <c r="E351" s="85" t="b">
        <v>0</v>
      </c>
      <c r="F351" s="85" t="b">
        <v>0</v>
      </c>
      <c r="G351" s="85" t="b">
        <v>0</v>
      </c>
    </row>
    <row r="352" spans="1:7" ht="15">
      <c r="A352" s="85" t="s">
        <v>5080</v>
      </c>
      <c r="B352" s="85">
        <v>4</v>
      </c>
      <c r="C352" s="118">
        <v>0.0015417486671337054</v>
      </c>
      <c r="D352" s="85" t="s">
        <v>5469</v>
      </c>
      <c r="E352" s="85" t="b">
        <v>0</v>
      </c>
      <c r="F352" s="85" t="b">
        <v>0</v>
      </c>
      <c r="G352" s="85" t="b">
        <v>0</v>
      </c>
    </row>
    <row r="353" spans="1:7" ht="15">
      <c r="A353" s="85" t="s">
        <v>5081</v>
      </c>
      <c r="B353" s="85">
        <v>4</v>
      </c>
      <c r="C353" s="118">
        <v>0.0015417486671337054</v>
      </c>
      <c r="D353" s="85" t="s">
        <v>5469</v>
      </c>
      <c r="E353" s="85" t="b">
        <v>0</v>
      </c>
      <c r="F353" s="85" t="b">
        <v>0</v>
      </c>
      <c r="G353" s="85" t="b">
        <v>0</v>
      </c>
    </row>
    <row r="354" spans="1:7" ht="15">
      <c r="A354" s="85" t="s">
        <v>5082</v>
      </c>
      <c r="B354" s="85">
        <v>4</v>
      </c>
      <c r="C354" s="118">
        <v>0.0015417486671337054</v>
      </c>
      <c r="D354" s="85" t="s">
        <v>5469</v>
      </c>
      <c r="E354" s="85" t="b">
        <v>0</v>
      </c>
      <c r="F354" s="85" t="b">
        <v>0</v>
      </c>
      <c r="G354" s="85" t="b">
        <v>0</v>
      </c>
    </row>
    <row r="355" spans="1:7" ht="15">
      <c r="A355" s="85" t="s">
        <v>5083</v>
      </c>
      <c r="B355" s="85">
        <v>4</v>
      </c>
      <c r="C355" s="118">
        <v>0.0015417486671337054</v>
      </c>
      <c r="D355" s="85" t="s">
        <v>5469</v>
      </c>
      <c r="E355" s="85" t="b">
        <v>0</v>
      </c>
      <c r="F355" s="85" t="b">
        <v>0</v>
      </c>
      <c r="G355" s="85" t="b">
        <v>0</v>
      </c>
    </row>
    <row r="356" spans="1:7" ht="15">
      <c r="A356" s="85" t="s">
        <v>5084</v>
      </c>
      <c r="B356" s="85">
        <v>4</v>
      </c>
      <c r="C356" s="118">
        <v>0.0015417486671337054</v>
      </c>
      <c r="D356" s="85" t="s">
        <v>5469</v>
      </c>
      <c r="E356" s="85" t="b">
        <v>0</v>
      </c>
      <c r="F356" s="85" t="b">
        <v>0</v>
      </c>
      <c r="G356" s="85" t="b">
        <v>0</v>
      </c>
    </row>
    <row r="357" spans="1:7" ht="15">
      <c r="A357" s="85" t="s">
        <v>5085</v>
      </c>
      <c r="B357" s="85">
        <v>4</v>
      </c>
      <c r="C357" s="118">
        <v>0.001642893161453317</v>
      </c>
      <c r="D357" s="85" t="s">
        <v>5469</v>
      </c>
      <c r="E357" s="85" t="b">
        <v>0</v>
      </c>
      <c r="F357" s="85" t="b">
        <v>0</v>
      </c>
      <c r="G357" s="85" t="b">
        <v>0</v>
      </c>
    </row>
    <row r="358" spans="1:7" ht="15">
      <c r="A358" s="85" t="s">
        <v>5086</v>
      </c>
      <c r="B358" s="85">
        <v>4</v>
      </c>
      <c r="C358" s="118">
        <v>0.001642893161453317</v>
      </c>
      <c r="D358" s="85" t="s">
        <v>5469</v>
      </c>
      <c r="E358" s="85" t="b">
        <v>0</v>
      </c>
      <c r="F358" s="85" t="b">
        <v>0</v>
      </c>
      <c r="G358" s="85" t="b">
        <v>0</v>
      </c>
    </row>
    <row r="359" spans="1:7" ht="15">
      <c r="A359" s="85" t="s">
        <v>5087</v>
      </c>
      <c r="B359" s="85">
        <v>4</v>
      </c>
      <c r="C359" s="118">
        <v>0.0015417486671337054</v>
      </c>
      <c r="D359" s="85" t="s">
        <v>5469</v>
      </c>
      <c r="E359" s="85" t="b">
        <v>0</v>
      </c>
      <c r="F359" s="85" t="b">
        <v>0</v>
      </c>
      <c r="G359" s="85" t="b">
        <v>0</v>
      </c>
    </row>
    <row r="360" spans="1:7" ht="15">
      <c r="A360" s="85" t="s">
        <v>5088</v>
      </c>
      <c r="B360" s="85">
        <v>4</v>
      </c>
      <c r="C360" s="118">
        <v>0.0015417486671337054</v>
      </c>
      <c r="D360" s="85" t="s">
        <v>5469</v>
      </c>
      <c r="E360" s="85" t="b">
        <v>0</v>
      </c>
      <c r="F360" s="85" t="b">
        <v>0</v>
      </c>
      <c r="G360" s="85" t="b">
        <v>0</v>
      </c>
    </row>
    <row r="361" spans="1:7" ht="15">
      <c r="A361" s="85" t="s">
        <v>5089</v>
      </c>
      <c r="B361" s="85">
        <v>4</v>
      </c>
      <c r="C361" s="118">
        <v>0.0015417486671337054</v>
      </c>
      <c r="D361" s="85" t="s">
        <v>5469</v>
      </c>
      <c r="E361" s="85" t="b">
        <v>0</v>
      </c>
      <c r="F361" s="85" t="b">
        <v>0</v>
      </c>
      <c r="G361" s="85" t="b">
        <v>0</v>
      </c>
    </row>
    <row r="362" spans="1:7" ht="15">
      <c r="A362" s="85" t="s">
        <v>5090</v>
      </c>
      <c r="B362" s="85">
        <v>4</v>
      </c>
      <c r="C362" s="118">
        <v>0.0015417486671337054</v>
      </c>
      <c r="D362" s="85" t="s">
        <v>5469</v>
      </c>
      <c r="E362" s="85" t="b">
        <v>0</v>
      </c>
      <c r="F362" s="85" t="b">
        <v>0</v>
      </c>
      <c r="G362" s="85" t="b">
        <v>0</v>
      </c>
    </row>
    <row r="363" spans="1:7" ht="15">
      <c r="A363" s="85" t="s">
        <v>5091</v>
      </c>
      <c r="B363" s="85">
        <v>4</v>
      </c>
      <c r="C363" s="118">
        <v>0.0015417486671337054</v>
      </c>
      <c r="D363" s="85" t="s">
        <v>5469</v>
      </c>
      <c r="E363" s="85" t="b">
        <v>0</v>
      </c>
      <c r="F363" s="85" t="b">
        <v>0</v>
      </c>
      <c r="G363" s="85" t="b">
        <v>0</v>
      </c>
    </row>
    <row r="364" spans="1:7" ht="15">
      <c r="A364" s="85" t="s">
        <v>5092</v>
      </c>
      <c r="B364" s="85">
        <v>4</v>
      </c>
      <c r="C364" s="118">
        <v>0.0015417486671337054</v>
      </c>
      <c r="D364" s="85" t="s">
        <v>5469</v>
      </c>
      <c r="E364" s="85" t="b">
        <v>0</v>
      </c>
      <c r="F364" s="85" t="b">
        <v>0</v>
      </c>
      <c r="G364" s="85" t="b">
        <v>0</v>
      </c>
    </row>
    <row r="365" spans="1:7" ht="15">
      <c r="A365" s="85" t="s">
        <v>5093</v>
      </c>
      <c r="B365" s="85">
        <v>4</v>
      </c>
      <c r="C365" s="118">
        <v>0.0015417486671337054</v>
      </c>
      <c r="D365" s="85" t="s">
        <v>5469</v>
      </c>
      <c r="E365" s="85" t="b">
        <v>0</v>
      </c>
      <c r="F365" s="85" t="b">
        <v>0</v>
      </c>
      <c r="G365" s="85" t="b">
        <v>0</v>
      </c>
    </row>
    <row r="366" spans="1:7" ht="15">
      <c r="A366" s="85" t="s">
        <v>5094</v>
      </c>
      <c r="B366" s="85">
        <v>4</v>
      </c>
      <c r="C366" s="118">
        <v>0.0015417486671337054</v>
      </c>
      <c r="D366" s="85" t="s">
        <v>5469</v>
      </c>
      <c r="E366" s="85" t="b">
        <v>0</v>
      </c>
      <c r="F366" s="85" t="b">
        <v>0</v>
      </c>
      <c r="G366" s="85" t="b">
        <v>0</v>
      </c>
    </row>
    <row r="367" spans="1:7" ht="15">
      <c r="A367" s="85" t="s">
        <v>5095</v>
      </c>
      <c r="B367" s="85">
        <v>4</v>
      </c>
      <c r="C367" s="118">
        <v>0.0015417486671337054</v>
      </c>
      <c r="D367" s="85" t="s">
        <v>5469</v>
      </c>
      <c r="E367" s="85" t="b">
        <v>0</v>
      </c>
      <c r="F367" s="85" t="b">
        <v>0</v>
      </c>
      <c r="G367" s="85" t="b">
        <v>0</v>
      </c>
    </row>
    <row r="368" spans="1:7" ht="15">
      <c r="A368" s="85" t="s">
        <v>5096</v>
      </c>
      <c r="B368" s="85">
        <v>4</v>
      </c>
      <c r="C368" s="118">
        <v>0.0015417486671337054</v>
      </c>
      <c r="D368" s="85" t="s">
        <v>5469</v>
      </c>
      <c r="E368" s="85" t="b">
        <v>0</v>
      </c>
      <c r="F368" s="85" t="b">
        <v>0</v>
      </c>
      <c r="G368" s="85" t="b">
        <v>0</v>
      </c>
    </row>
    <row r="369" spans="1:7" ht="15">
      <c r="A369" s="85" t="s">
        <v>5097</v>
      </c>
      <c r="B369" s="85">
        <v>4</v>
      </c>
      <c r="C369" s="118">
        <v>0.0015417486671337054</v>
      </c>
      <c r="D369" s="85" t="s">
        <v>5469</v>
      </c>
      <c r="E369" s="85" t="b">
        <v>0</v>
      </c>
      <c r="F369" s="85" t="b">
        <v>0</v>
      </c>
      <c r="G369" s="85" t="b">
        <v>0</v>
      </c>
    </row>
    <row r="370" spans="1:7" ht="15">
      <c r="A370" s="85" t="s">
        <v>5098</v>
      </c>
      <c r="B370" s="85">
        <v>4</v>
      </c>
      <c r="C370" s="118">
        <v>0.0015417486671337054</v>
      </c>
      <c r="D370" s="85" t="s">
        <v>5469</v>
      </c>
      <c r="E370" s="85" t="b">
        <v>0</v>
      </c>
      <c r="F370" s="85" t="b">
        <v>0</v>
      </c>
      <c r="G370" s="85" t="b">
        <v>0</v>
      </c>
    </row>
    <row r="371" spans="1:7" ht="15">
      <c r="A371" s="85" t="s">
        <v>5099</v>
      </c>
      <c r="B371" s="85">
        <v>4</v>
      </c>
      <c r="C371" s="118">
        <v>0.0015417486671337054</v>
      </c>
      <c r="D371" s="85" t="s">
        <v>5469</v>
      </c>
      <c r="E371" s="85" t="b">
        <v>0</v>
      </c>
      <c r="F371" s="85" t="b">
        <v>0</v>
      </c>
      <c r="G371" s="85" t="b">
        <v>0</v>
      </c>
    </row>
    <row r="372" spans="1:7" ht="15">
      <c r="A372" s="85" t="s">
        <v>5100</v>
      </c>
      <c r="B372" s="85">
        <v>4</v>
      </c>
      <c r="C372" s="118">
        <v>0.0015417486671337054</v>
      </c>
      <c r="D372" s="85" t="s">
        <v>5469</v>
      </c>
      <c r="E372" s="85" t="b">
        <v>0</v>
      </c>
      <c r="F372" s="85" t="b">
        <v>0</v>
      </c>
      <c r="G372" s="85" t="b">
        <v>0</v>
      </c>
    </row>
    <row r="373" spans="1:7" ht="15">
      <c r="A373" s="85" t="s">
        <v>5101</v>
      </c>
      <c r="B373" s="85">
        <v>4</v>
      </c>
      <c r="C373" s="118">
        <v>0.0015417486671337054</v>
      </c>
      <c r="D373" s="85" t="s">
        <v>5469</v>
      </c>
      <c r="E373" s="85" t="b">
        <v>0</v>
      </c>
      <c r="F373" s="85" t="b">
        <v>0</v>
      </c>
      <c r="G373" s="85" t="b">
        <v>0</v>
      </c>
    </row>
    <row r="374" spans="1:7" ht="15">
      <c r="A374" s="85" t="s">
        <v>5102</v>
      </c>
      <c r="B374" s="85">
        <v>4</v>
      </c>
      <c r="C374" s="118">
        <v>0.0015417486671337054</v>
      </c>
      <c r="D374" s="85" t="s">
        <v>5469</v>
      </c>
      <c r="E374" s="85" t="b">
        <v>0</v>
      </c>
      <c r="F374" s="85" t="b">
        <v>0</v>
      </c>
      <c r="G374" s="85" t="b">
        <v>0</v>
      </c>
    </row>
    <row r="375" spans="1:7" ht="15">
      <c r="A375" s="85" t="s">
        <v>5103</v>
      </c>
      <c r="B375" s="85">
        <v>3</v>
      </c>
      <c r="C375" s="118">
        <v>0.0012321698710899877</v>
      </c>
      <c r="D375" s="85" t="s">
        <v>5469</v>
      </c>
      <c r="E375" s="85" t="b">
        <v>0</v>
      </c>
      <c r="F375" s="85" t="b">
        <v>0</v>
      </c>
      <c r="G375" s="85" t="b">
        <v>0</v>
      </c>
    </row>
    <row r="376" spans="1:7" ht="15">
      <c r="A376" s="85" t="s">
        <v>5104</v>
      </c>
      <c r="B376" s="85">
        <v>3</v>
      </c>
      <c r="C376" s="118">
        <v>0.0012321698710899877</v>
      </c>
      <c r="D376" s="85" t="s">
        <v>5469</v>
      </c>
      <c r="E376" s="85" t="b">
        <v>0</v>
      </c>
      <c r="F376" s="85" t="b">
        <v>0</v>
      </c>
      <c r="G376" s="85" t="b">
        <v>0</v>
      </c>
    </row>
    <row r="377" spans="1:7" ht="15">
      <c r="A377" s="85" t="s">
        <v>5105</v>
      </c>
      <c r="B377" s="85">
        <v>3</v>
      </c>
      <c r="C377" s="118">
        <v>0.0012321698710899877</v>
      </c>
      <c r="D377" s="85" t="s">
        <v>5469</v>
      </c>
      <c r="E377" s="85" t="b">
        <v>0</v>
      </c>
      <c r="F377" s="85" t="b">
        <v>0</v>
      </c>
      <c r="G377" s="85" t="b">
        <v>0</v>
      </c>
    </row>
    <row r="378" spans="1:7" ht="15">
      <c r="A378" s="85" t="s">
        <v>5106</v>
      </c>
      <c r="B378" s="85">
        <v>3</v>
      </c>
      <c r="C378" s="118">
        <v>0.0012321698710899877</v>
      </c>
      <c r="D378" s="85" t="s">
        <v>5469</v>
      </c>
      <c r="E378" s="85" t="b">
        <v>0</v>
      </c>
      <c r="F378" s="85" t="b">
        <v>1</v>
      </c>
      <c r="G378" s="85" t="b">
        <v>0</v>
      </c>
    </row>
    <row r="379" spans="1:7" ht="15">
      <c r="A379" s="85" t="s">
        <v>5107</v>
      </c>
      <c r="B379" s="85">
        <v>3</v>
      </c>
      <c r="C379" s="118">
        <v>0.0012321698710899877</v>
      </c>
      <c r="D379" s="85" t="s">
        <v>5469</v>
      </c>
      <c r="E379" s="85" t="b">
        <v>0</v>
      </c>
      <c r="F379" s="85" t="b">
        <v>0</v>
      </c>
      <c r="G379" s="85" t="b">
        <v>0</v>
      </c>
    </row>
    <row r="380" spans="1:7" ht="15">
      <c r="A380" s="85" t="s">
        <v>5108</v>
      </c>
      <c r="B380" s="85">
        <v>3</v>
      </c>
      <c r="C380" s="118">
        <v>0.0012321698710899877</v>
      </c>
      <c r="D380" s="85" t="s">
        <v>5469</v>
      </c>
      <c r="E380" s="85" t="b">
        <v>0</v>
      </c>
      <c r="F380" s="85" t="b">
        <v>0</v>
      </c>
      <c r="G380" s="85" t="b">
        <v>0</v>
      </c>
    </row>
    <row r="381" spans="1:7" ht="15">
      <c r="A381" s="85" t="s">
        <v>5109</v>
      </c>
      <c r="B381" s="85">
        <v>3</v>
      </c>
      <c r="C381" s="118">
        <v>0.0012321698710899877</v>
      </c>
      <c r="D381" s="85" t="s">
        <v>5469</v>
      </c>
      <c r="E381" s="85" t="b">
        <v>0</v>
      </c>
      <c r="F381" s="85" t="b">
        <v>0</v>
      </c>
      <c r="G381" s="85" t="b">
        <v>0</v>
      </c>
    </row>
    <row r="382" spans="1:7" ht="15">
      <c r="A382" s="85" t="s">
        <v>5110</v>
      </c>
      <c r="B382" s="85">
        <v>3</v>
      </c>
      <c r="C382" s="118">
        <v>0.0012321698710899877</v>
      </c>
      <c r="D382" s="85" t="s">
        <v>5469</v>
      </c>
      <c r="E382" s="85" t="b">
        <v>0</v>
      </c>
      <c r="F382" s="85" t="b">
        <v>0</v>
      </c>
      <c r="G382" s="85" t="b">
        <v>0</v>
      </c>
    </row>
    <row r="383" spans="1:7" ht="15">
      <c r="A383" s="85" t="s">
        <v>5111</v>
      </c>
      <c r="B383" s="85">
        <v>3</v>
      </c>
      <c r="C383" s="118">
        <v>0.0012321698710899877</v>
      </c>
      <c r="D383" s="85" t="s">
        <v>5469</v>
      </c>
      <c r="E383" s="85" t="b">
        <v>0</v>
      </c>
      <c r="F383" s="85" t="b">
        <v>0</v>
      </c>
      <c r="G383" s="85" t="b">
        <v>0</v>
      </c>
    </row>
    <row r="384" spans="1:7" ht="15">
      <c r="A384" s="85" t="s">
        <v>5112</v>
      </c>
      <c r="B384" s="85">
        <v>3</v>
      </c>
      <c r="C384" s="118">
        <v>0.0012321698710899877</v>
      </c>
      <c r="D384" s="85" t="s">
        <v>5469</v>
      </c>
      <c r="E384" s="85" t="b">
        <v>0</v>
      </c>
      <c r="F384" s="85" t="b">
        <v>0</v>
      </c>
      <c r="G384" s="85" t="b">
        <v>0</v>
      </c>
    </row>
    <row r="385" spans="1:7" ht="15">
      <c r="A385" s="85" t="s">
        <v>5113</v>
      </c>
      <c r="B385" s="85">
        <v>3</v>
      </c>
      <c r="C385" s="118">
        <v>0.0012321698710899877</v>
      </c>
      <c r="D385" s="85" t="s">
        <v>5469</v>
      </c>
      <c r="E385" s="85" t="b">
        <v>0</v>
      </c>
      <c r="F385" s="85" t="b">
        <v>0</v>
      </c>
      <c r="G385" s="85" t="b">
        <v>0</v>
      </c>
    </row>
    <row r="386" spans="1:7" ht="15">
      <c r="A386" s="85" t="s">
        <v>5114</v>
      </c>
      <c r="B386" s="85">
        <v>3</v>
      </c>
      <c r="C386" s="118">
        <v>0.0012321698710899877</v>
      </c>
      <c r="D386" s="85" t="s">
        <v>5469</v>
      </c>
      <c r="E386" s="85" t="b">
        <v>0</v>
      </c>
      <c r="F386" s="85" t="b">
        <v>0</v>
      </c>
      <c r="G386" s="85" t="b">
        <v>0</v>
      </c>
    </row>
    <row r="387" spans="1:7" ht="15">
      <c r="A387" s="85" t="s">
        <v>5115</v>
      </c>
      <c r="B387" s="85">
        <v>3</v>
      </c>
      <c r="C387" s="118">
        <v>0.0012321698710899877</v>
      </c>
      <c r="D387" s="85" t="s">
        <v>5469</v>
      </c>
      <c r="E387" s="85" t="b">
        <v>0</v>
      </c>
      <c r="F387" s="85" t="b">
        <v>0</v>
      </c>
      <c r="G387" s="85" t="b">
        <v>0</v>
      </c>
    </row>
    <row r="388" spans="1:7" ht="15">
      <c r="A388" s="85" t="s">
        <v>5116</v>
      </c>
      <c r="B388" s="85">
        <v>3</v>
      </c>
      <c r="C388" s="118">
        <v>0.0013390862396726723</v>
      </c>
      <c r="D388" s="85" t="s">
        <v>5469</v>
      </c>
      <c r="E388" s="85" t="b">
        <v>0</v>
      </c>
      <c r="F388" s="85" t="b">
        <v>0</v>
      </c>
      <c r="G388" s="85" t="b">
        <v>0</v>
      </c>
    </row>
    <row r="389" spans="1:7" ht="15">
      <c r="A389" s="85" t="s">
        <v>5117</v>
      </c>
      <c r="B389" s="85">
        <v>3</v>
      </c>
      <c r="C389" s="118">
        <v>0.0013390862396726723</v>
      </c>
      <c r="D389" s="85" t="s">
        <v>5469</v>
      </c>
      <c r="E389" s="85" t="b">
        <v>0</v>
      </c>
      <c r="F389" s="85" t="b">
        <v>0</v>
      </c>
      <c r="G389" s="85" t="b">
        <v>0</v>
      </c>
    </row>
    <row r="390" spans="1:7" ht="15">
      <c r="A390" s="85" t="s">
        <v>5118</v>
      </c>
      <c r="B390" s="85">
        <v>3</v>
      </c>
      <c r="C390" s="118">
        <v>0.0012321698710899877</v>
      </c>
      <c r="D390" s="85" t="s">
        <v>5469</v>
      </c>
      <c r="E390" s="85" t="b">
        <v>0</v>
      </c>
      <c r="F390" s="85" t="b">
        <v>0</v>
      </c>
      <c r="G390" s="85" t="b">
        <v>0</v>
      </c>
    </row>
    <row r="391" spans="1:7" ht="15">
      <c r="A391" s="85" t="s">
        <v>5119</v>
      </c>
      <c r="B391" s="85">
        <v>3</v>
      </c>
      <c r="C391" s="118">
        <v>0.0012321698710899877</v>
      </c>
      <c r="D391" s="85" t="s">
        <v>5469</v>
      </c>
      <c r="E391" s="85" t="b">
        <v>0</v>
      </c>
      <c r="F391" s="85" t="b">
        <v>0</v>
      </c>
      <c r="G391" s="85" t="b">
        <v>0</v>
      </c>
    </row>
    <row r="392" spans="1:7" ht="15">
      <c r="A392" s="85" t="s">
        <v>5120</v>
      </c>
      <c r="B392" s="85">
        <v>3</v>
      </c>
      <c r="C392" s="118">
        <v>0.0013390862396726723</v>
      </c>
      <c r="D392" s="85" t="s">
        <v>5469</v>
      </c>
      <c r="E392" s="85" t="b">
        <v>0</v>
      </c>
      <c r="F392" s="85" t="b">
        <v>0</v>
      </c>
      <c r="G392" s="85" t="b">
        <v>0</v>
      </c>
    </row>
    <row r="393" spans="1:7" ht="15">
      <c r="A393" s="85" t="s">
        <v>5121</v>
      </c>
      <c r="B393" s="85">
        <v>3</v>
      </c>
      <c r="C393" s="118">
        <v>0.0012321698710899877</v>
      </c>
      <c r="D393" s="85" t="s">
        <v>5469</v>
      </c>
      <c r="E393" s="85" t="b">
        <v>0</v>
      </c>
      <c r="F393" s="85" t="b">
        <v>0</v>
      </c>
      <c r="G393" s="85" t="b">
        <v>0</v>
      </c>
    </row>
    <row r="394" spans="1:7" ht="15">
      <c r="A394" s="85" t="s">
        <v>5122</v>
      </c>
      <c r="B394" s="85">
        <v>3</v>
      </c>
      <c r="C394" s="118">
        <v>0.0012321698710899877</v>
      </c>
      <c r="D394" s="85" t="s">
        <v>5469</v>
      </c>
      <c r="E394" s="85" t="b">
        <v>0</v>
      </c>
      <c r="F394" s="85" t="b">
        <v>0</v>
      </c>
      <c r="G394" s="85" t="b">
        <v>0</v>
      </c>
    </row>
    <row r="395" spans="1:7" ht="15">
      <c r="A395" s="85" t="s">
        <v>5123</v>
      </c>
      <c r="B395" s="85">
        <v>3</v>
      </c>
      <c r="C395" s="118">
        <v>0.0012321698710899877</v>
      </c>
      <c r="D395" s="85" t="s">
        <v>5469</v>
      </c>
      <c r="E395" s="85" t="b">
        <v>0</v>
      </c>
      <c r="F395" s="85" t="b">
        <v>0</v>
      </c>
      <c r="G395" s="85" t="b">
        <v>0</v>
      </c>
    </row>
    <row r="396" spans="1:7" ht="15">
      <c r="A396" s="85" t="s">
        <v>5124</v>
      </c>
      <c r="B396" s="85">
        <v>3</v>
      </c>
      <c r="C396" s="118">
        <v>0.0012321698710899877</v>
      </c>
      <c r="D396" s="85" t="s">
        <v>5469</v>
      </c>
      <c r="E396" s="85" t="b">
        <v>0</v>
      </c>
      <c r="F396" s="85" t="b">
        <v>0</v>
      </c>
      <c r="G396" s="85" t="b">
        <v>0</v>
      </c>
    </row>
    <row r="397" spans="1:7" ht="15">
      <c r="A397" s="85" t="s">
        <v>5125</v>
      </c>
      <c r="B397" s="85">
        <v>3</v>
      </c>
      <c r="C397" s="118">
        <v>0.0012321698710899877</v>
      </c>
      <c r="D397" s="85" t="s">
        <v>5469</v>
      </c>
      <c r="E397" s="85" t="b">
        <v>0</v>
      </c>
      <c r="F397" s="85" t="b">
        <v>0</v>
      </c>
      <c r="G397" s="85" t="b">
        <v>0</v>
      </c>
    </row>
    <row r="398" spans="1:7" ht="15">
      <c r="A398" s="85" t="s">
        <v>5126</v>
      </c>
      <c r="B398" s="85">
        <v>3</v>
      </c>
      <c r="C398" s="118">
        <v>0.0012321698710899877</v>
      </c>
      <c r="D398" s="85" t="s">
        <v>5469</v>
      </c>
      <c r="E398" s="85" t="b">
        <v>0</v>
      </c>
      <c r="F398" s="85" t="b">
        <v>0</v>
      </c>
      <c r="G398" s="85" t="b">
        <v>0</v>
      </c>
    </row>
    <row r="399" spans="1:7" ht="15">
      <c r="A399" s="85" t="s">
        <v>5127</v>
      </c>
      <c r="B399" s="85">
        <v>3</v>
      </c>
      <c r="C399" s="118">
        <v>0.0012321698710899877</v>
      </c>
      <c r="D399" s="85" t="s">
        <v>5469</v>
      </c>
      <c r="E399" s="85" t="b">
        <v>0</v>
      </c>
      <c r="F399" s="85" t="b">
        <v>0</v>
      </c>
      <c r="G399" s="85" t="b">
        <v>0</v>
      </c>
    </row>
    <row r="400" spans="1:7" ht="15">
      <c r="A400" s="85" t="s">
        <v>5128</v>
      </c>
      <c r="B400" s="85">
        <v>3</v>
      </c>
      <c r="C400" s="118">
        <v>0.0012321698710899877</v>
      </c>
      <c r="D400" s="85" t="s">
        <v>5469</v>
      </c>
      <c r="E400" s="85" t="b">
        <v>0</v>
      </c>
      <c r="F400" s="85" t="b">
        <v>0</v>
      </c>
      <c r="G400" s="85" t="b">
        <v>0</v>
      </c>
    </row>
    <row r="401" spans="1:7" ht="15">
      <c r="A401" s="85" t="s">
        <v>5129</v>
      </c>
      <c r="B401" s="85">
        <v>3</v>
      </c>
      <c r="C401" s="118">
        <v>0.0012321698710899877</v>
      </c>
      <c r="D401" s="85" t="s">
        <v>5469</v>
      </c>
      <c r="E401" s="85" t="b">
        <v>0</v>
      </c>
      <c r="F401" s="85" t="b">
        <v>0</v>
      </c>
      <c r="G401" s="85" t="b">
        <v>0</v>
      </c>
    </row>
    <row r="402" spans="1:7" ht="15">
      <c r="A402" s="85" t="s">
        <v>5130</v>
      </c>
      <c r="B402" s="85">
        <v>3</v>
      </c>
      <c r="C402" s="118">
        <v>0.0012321698710899877</v>
      </c>
      <c r="D402" s="85" t="s">
        <v>5469</v>
      </c>
      <c r="E402" s="85" t="b">
        <v>0</v>
      </c>
      <c r="F402" s="85" t="b">
        <v>0</v>
      </c>
      <c r="G402" s="85" t="b">
        <v>0</v>
      </c>
    </row>
    <row r="403" spans="1:7" ht="15">
      <c r="A403" s="85" t="s">
        <v>5131</v>
      </c>
      <c r="B403" s="85">
        <v>3</v>
      </c>
      <c r="C403" s="118">
        <v>0.0012321698710899877</v>
      </c>
      <c r="D403" s="85" t="s">
        <v>5469</v>
      </c>
      <c r="E403" s="85" t="b">
        <v>0</v>
      </c>
      <c r="F403" s="85" t="b">
        <v>0</v>
      </c>
      <c r="G403" s="85" t="b">
        <v>0</v>
      </c>
    </row>
    <row r="404" spans="1:7" ht="15">
      <c r="A404" s="85" t="s">
        <v>5132</v>
      </c>
      <c r="B404" s="85">
        <v>3</v>
      </c>
      <c r="C404" s="118">
        <v>0.0012321698710899877</v>
      </c>
      <c r="D404" s="85" t="s">
        <v>5469</v>
      </c>
      <c r="E404" s="85" t="b">
        <v>0</v>
      </c>
      <c r="F404" s="85" t="b">
        <v>0</v>
      </c>
      <c r="G404" s="85" t="b">
        <v>0</v>
      </c>
    </row>
    <row r="405" spans="1:7" ht="15">
      <c r="A405" s="85" t="s">
        <v>5133</v>
      </c>
      <c r="B405" s="85">
        <v>3</v>
      </c>
      <c r="C405" s="118">
        <v>0.0012321698710899877</v>
      </c>
      <c r="D405" s="85" t="s">
        <v>5469</v>
      </c>
      <c r="E405" s="85" t="b">
        <v>1</v>
      </c>
      <c r="F405" s="85" t="b">
        <v>0</v>
      </c>
      <c r="G405" s="85" t="b">
        <v>0</v>
      </c>
    </row>
    <row r="406" spans="1:7" ht="15">
      <c r="A406" s="85" t="s">
        <v>5134</v>
      </c>
      <c r="B406" s="85">
        <v>3</v>
      </c>
      <c r="C406" s="118">
        <v>0.0012321698710899877</v>
      </c>
      <c r="D406" s="85" t="s">
        <v>5469</v>
      </c>
      <c r="E406" s="85" t="b">
        <v>0</v>
      </c>
      <c r="F406" s="85" t="b">
        <v>1</v>
      </c>
      <c r="G406" s="85" t="b">
        <v>0</v>
      </c>
    </row>
    <row r="407" spans="1:7" ht="15">
      <c r="A407" s="85" t="s">
        <v>5135</v>
      </c>
      <c r="B407" s="85">
        <v>3</v>
      </c>
      <c r="C407" s="118">
        <v>0.0012321698710899877</v>
      </c>
      <c r="D407" s="85" t="s">
        <v>5469</v>
      </c>
      <c r="E407" s="85" t="b">
        <v>0</v>
      </c>
      <c r="F407" s="85" t="b">
        <v>0</v>
      </c>
      <c r="G407" s="85" t="b">
        <v>0</v>
      </c>
    </row>
    <row r="408" spans="1:7" ht="15">
      <c r="A408" s="85" t="s">
        <v>5136</v>
      </c>
      <c r="B408" s="85">
        <v>3</v>
      </c>
      <c r="C408" s="118">
        <v>0.0012321698710899877</v>
      </c>
      <c r="D408" s="85" t="s">
        <v>5469</v>
      </c>
      <c r="E408" s="85" t="b">
        <v>0</v>
      </c>
      <c r="F408" s="85" t="b">
        <v>0</v>
      </c>
      <c r="G408" s="85" t="b">
        <v>0</v>
      </c>
    </row>
    <row r="409" spans="1:7" ht="15">
      <c r="A409" s="85" t="s">
        <v>5137</v>
      </c>
      <c r="B409" s="85">
        <v>3</v>
      </c>
      <c r="C409" s="118">
        <v>0.0012321698710899877</v>
      </c>
      <c r="D409" s="85" t="s">
        <v>5469</v>
      </c>
      <c r="E409" s="85" t="b">
        <v>0</v>
      </c>
      <c r="F409" s="85" t="b">
        <v>0</v>
      </c>
      <c r="G409" s="85" t="b">
        <v>0</v>
      </c>
    </row>
    <row r="410" spans="1:7" ht="15">
      <c r="A410" s="85" t="s">
        <v>5138</v>
      </c>
      <c r="B410" s="85">
        <v>3</v>
      </c>
      <c r="C410" s="118">
        <v>0.0013390862396726723</v>
      </c>
      <c r="D410" s="85" t="s">
        <v>5469</v>
      </c>
      <c r="E410" s="85" t="b">
        <v>0</v>
      </c>
      <c r="F410" s="85" t="b">
        <v>0</v>
      </c>
      <c r="G410" s="85" t="b">
        <v>0</v>
      </c>
    </row>
    <row r="411" spans="1:7" ht="15">
      <c r="A411" s="85" t="s">
        <v>372</v>
      </c>
      <c r="B411" s="85">
        <v>3</v>
      </c>
      <c r="C411" s="118">
        <v>0.0012321698710899877</v>
      </c>
      <c r="D411" s="85" t="s">
        <v>5469</v>
      </c>
      <c r="E411" s="85" t="b">
        <v>0</v>
      </c>
      <c r="F411" s="85" t="b">
        <v>0</v>
      </c>
      <c r="G411" s="85" t="b">
        <v>0</v>
      </c>
    </row>
    <row r="412" spans="1:7" ht="15">
      <c r="A412" s="85" t="s">
        <v>4144</v>
      </c>
      <c r="B412" s="85">
        <v>3</v>
      </c>
      <c r="C412" s="118">
        <v>0.0012321698710899877</v>
      </c>
      <c r="D412" s="85" t="s">
        <v>5469</v>
      </c>
      <c r="E412" s="85" t="b">
        <v>1</v>
      </c>
      <c r="F412" s="85" t="b">
        <v>0</v>
      </c>
      <c r="G412" s="85" t="b">
        <v>0</v>
      </c>
    </row>
    <row r="413" spans="1:7" ht="15">
      <c r="A413" s="85" t="s">
        <v>4145</v>
      </c>
      <c r="B413" s="85">
        <v>3</v>
      </c>
      <c r="C413" s="118">
        <v>0.0012321698710899877</v>
      </c>
      <c r="D413" s="85" t="s">
        <v>5469</v>
      </c>
      <c r="E413" s="85" t="b">
        <v>0</v>
      </c>
      <c r="F413" s="85" t="b">
        <v>0</v>
      </c>
      <c r="G413" s="85" t="b">
        <v>0</v>
      </c>
    </row>
    <row r="414" spans="1:7" ht="15">
      <c r="A414" s="85" t="s">
        <v>4146</v>
      </c>
      <c r="B414" s="85">
        <v>3</v>
      </c>
      <c r="C414" s="118">
        <v>0.0012321698710899877</v>
      </c>
      <c r="D414" s="85" t="s">
        <v>5469</v>
      </c>
      <c r="E414" s="85" t="b">
        <v>0</v>
      </c>
      <c r="F414" s="85" t="b">
        <v>0</v>
      </c>
      <c r="G414" s="85" t="b">
        <v>0</v>
      </c>
    </row>
    <row r="415" spans="1:7" ht="15">
      <c r="A415" s="85" t="s">
        <v>4147</v>
      </c>
      <c r="B415" s="85">
        <v>3</v>
      </c>
      <c r="C415" s="118">
        <v>0.0012321698710899877</v>
      </c>
      <c r="D415" s="85" t="s">
        <v>5469</v>
      </c>
      <c r="E415" s="85" t="b">
        <v>0</v>
      </c>
      <c r="F415" s="85" t="b">
        <v>0</v>
      </c>
      <c r="G415" s="85" t="b">
        <v>0</v>
      </c>
    </row>
    <row r="416" spans="1:7" ht="15">
      <c r="A416" s="85" t="s">
        <v>4148</v>
      </c>
      <c r="B416" s="85">
        <v>3</v>
      </c>
      <c r="C416" s="118">
        <v>0.0012321698710899877</v>
      </c>
      <c r="D416" s="85" t="s">
        <v>5469</v>
      </c>
      <c r="E416" s="85" t="b">
        <v>0</v>
      </c>
      <c r="F416" s="85" t="b">
        <v>0</v>
      </c>
      <c r="G416" s="85" t="b">
        <v>0</v>
      </c>
    </row>
    <row r="417" spans="1:7" ht="15">
      <c r="A417" s="85" t="s">
        <v>4151</v>
      </c>
      <c r="B417" s="85">
        <v>3</v>
      </c>
      <c r="C417" s="118">
        <v>0.0012321698710899877</v>
      </c>
      <c r="D417" s="85" t="s">
        <v>5469</v>
      </c>
      <c r="E417" s="85" t="b">
        <v>0</v>
      </c>
      <c r="F417" s="85" t="b">
        <v>0</v>
      </c>
      <c r="G417" s="85" t="b">
        <v>0</v>
      </c>
    </row>
    <row r="418" spans="1:7" ht="15">
      <c r="A418" s="85" t="s">
        <v>480</v>
      </c>
      <c r="B418" s="85">
        <v>3</v>
      </c>
      <c r="C418" s="118">
        <v>0.0012321698710899877</v>
      </c>
      <c r="D418" s="85" t="s">
        <v>5469</v>
      </c>
      <c r="E418" s="85" t="b">
        <v>0</v>
      </c>
      <c r="F418" s="85" t="b">
        <v>0</v>
      </c>
      <c r="G418" s="85" t="b">
        <v>0</v>
      </c>
    </row>
    <row r="419" spans="1:7" ht="15">
      <c r="A419" s="85" t="s">
        <v>5139</v>
      </c>
      <c r="B419" s="85">
        <v>3</v>
      </c>
      <c r="C419" s="118">
        <v>0.0012321698710899877</v>
      </c>
      <c r="D419" s="85" t="s">
        <v>5469</v>
      </c>
      <c r="E419" s="85" t="b">
        <v>0</v>
      </c>
      <c r="F419" s="85" t="b">
        <v>0</v>
      </c>
      <c r="G419" s="85" t="b">
        <v>0</v>
      </c>
    </row>
    <row r="420" spans="1:7" ht="15">
      <c r="A420" s="85" t="s">
        <v>5140</v>
      </c>
      <c r="B420" s="85">
        <v>3</v>
      </c>
      <c r="C420" s="118">
        <v>0.0012321698710899877</v>
      </c>
      <c r="D420" s="85" t="s">
        <v>5469</v>
      </c>
      <c r="E420" s="85" t="b">
        <v>0</v>
      </c>
      <c r="F420" s="85" t="b">
        <v>0</v>
      </c>
      <c r="G420" s="85" t="b">
        <v>0</v>
      </c>
    </row>
    <row r="421" spans="1:7" ht="15">
      <c r="A421" s="85" t="s">
        <v>5141</v>
      </c>
      <c r="B421" s="85">
        <v>3</v>
      </c>
      <c r="C421" s="118">
        <v>0.0012321698710899877</v>
      </c>
      <c r="D421" s="85" t="s">
        <v>5469</v>
      </c>
      <c r="E421" s="85" t="b">
        <v>0</v>
      </c>
      <c r="F421" s="85" t="b">
        <v>0</v>
      </c>
      <c r="G421" s="85" t="b">
        <v>0</v>
      </c>
    </row>
    <row r="422" spans="1:7" ht="15">
      <c r="A422" s="85" t="s">
        <v>5142</v>
      </c>
      <c r="B422" s="85">
        <v>3</v>
      </c>
      <c r="C422" s="118">
        <v>0.0012321698710899877</v>
      </c>
      <c r="D422" s="85" t="s">
        <v>5469</v>
      </c>
      <c r="E422" s="85" t="b">
        <v>0</v>
      </c>
      <c r="F422" s="85" t="b">
        <v>0</v>
      </c>
      <c r="G422" s="85" t="b">
        <v>0</v>
      </c>
    </row>
    <row r="423" spans="1:7" ht="15">
      <c r="A423" s="85" t="s">
        <v>5143</v>
      </c>
      <c r="B423" s="85">
        <v>3</v>
      </c>
      <c r="C423" s="118">
        <v>0.0012321698710899877</v>
      </c>
      <c r="D423" s="85" t="s">
        <v>5469</v>
      </c>
      <c r="E423" s="85" t="b">
        <v>0</v>
      </c>
      <c r="F423" s="85" t="b">
        <v>0</v>
      </c>
      <c r="G423" s="85" t="b">
        <v>0</v>
      </c>
    </row>
    <row r="424" spans="1:7" ht="15">
      <c r="A424" s="85" t="s">
        <v>5144</v>
      </c>
      <c r="B424" s="85">
        <v>3</v>
      </c>
      <c r="C424" s="118">
        <v>0.0012321698710899877</v>
      </c>
      <c r="D424" s="85" t="s">
        <v>5469</v>
      </c>
      <c r="E424" s="85" t="b">
        <v>0</v>
      </c>
      <c r="F424" s="85" t="b">
        <v>0</v>
      </c>
      <c r="G424" s="85" t="b">
        <v>0</v>
      </c>
    </row>
    <row r="425" spans="1:7" ht="15">
      <c r="A425" s="85" t="s">
        <v>5145</v>
      </c>
      <c r="B425" s="85">
        <v>3</v>
      </c>
      <c r="C425" s="118">
        <v>0.0012321698710899877</v>
      </c>
      <c r="D425" s="85" t="s">
        <v>5469</v>
      </c>
      <c r="E425" s="85" t="b">
        <v>0</v>
      </c>
      <c r="F425" s="85" t="b">
        <v>0</v>
      </c>
      <c r="G425" s="85" t="b">
        <v>0</v>
      </c>
    </row>
    <row r="426" spans="1:7" ht="15">
      <c r="A426" s="85" t="s">
        <v>5146</v>
      </c>
      <c r="B426" s="85">
        <v>3</v>
      </c>
      <c r="C426" s="118">
        <v>0.0012321698710899877</v>
      </c>
      <c r="D426" s="85" t="s">
        <v>5469</v>
      </c>
      <c r="E426" s="85" t="b">
        <v>0</v>
      </c>
      <c r="F426" s="85" t="b">
        <v>0</v>
      </c>
      <c r="G426" s="85" t="b">
        <v>0</v>
      </c>
    </row>
    <row r="427" spans="1:7" ht="15">
      <c r="A427" s="85" t="s">
        <v>5147</v>
      </c>
      <c r="B427" s="85">
        <v>3</v>
      </c>
      <c r="C427" s="118">
        <v>0.0012321698710899877</v>
      </c>
      <c r="D427" s="85" t="s">
        <v>5469</v>
      </c>
      <c r="E427" s="85" t="b">
        <v>0</v>
      </c>
      <c r="F427" s="85" t="b">
        <v>0</v>
      </c>
      <c r="G427" s="85" t="b">
        <v>0</v>
      </c>
    </row>
    <row r="428" spans="1:7" ht="15">
      <c r="A428" s="85" t="s">
        <v>5148</v>
      </c>
      <c r="B428" s="85">
        <v>3</v>
      </c>
      <c r="C428" s="118">
        <v>0.0012321698710899877</v>
      </c>
      <c r="D428" s="85" t="s">
        <v>5469</v>
      </c>
      <c r="E428" s="85" t="b">
        <v>0</v>
      </c>
      <c r="F428" s="85" t="b">
        <v>0</v>
      </c>
      <c r="G428" s="85" t="b">
        <v>0</v>
      </c>
    </row>
    <row r="429" spans="1:7" ht="15">
      <c r="A429" s="85" t="s">
        <v>5149</v>
      </c>
      <c r="B429" s="85">
        <v>3</v>
      </c>
      <c r="C429" s="118">
        <v>0.0012321698710899877</v>
      </c>
      <c r="D429" s="85" t="s">
        <v>5469</v>
      </c>
      <c r="E429" s="85" t="b">
        <v>0</v>
      </c>
      <c r="F429" s="85" t="b">
        <v>0</v>
      </c>
      <c r="G429" s="85" t="b">
        <v>0</v>
      </c>
    </row>
    <row r="430" spans="1:7" ht="15">
      <c r="A430" s="85" t="s">
        <v>341</v>
      </c>
      <c r="B430" s="85">
        <v>3</v>
      </c>
      <c r="C430" s="118">
        <v>0.0012321698710899877</v>
      </c>
      <c r="D430" s="85" t="s">
        <v>5469</v>
      </c>
      <c r="E430" s="85" t="b">
        <v>0</v>
      </c>
      <c r="F430" s="85" t="b">
        <v>0</v>
      </c>
      <c r="G430" s="85" t="b">
        <v>0</v>
      </c>
    </row>
    <row r="431" spans="1:7" ht="15">
      <c r="A431" s="85" t="s">
        <v>5150</v>
      </c>
      <c r="B431" s="85">
        <v>3</v>
      </c>
      <c r="C431" s="118">
        <v>0.0012321698710899877</v>
      </c>
      <c r="D431" s="85" t="s">
        <v>5469</v>
      </c>
      <c r="E431" s="85" t="b">
        <v>0</v>
      </c>
      <c r="F431" s="85" t="b">
        <v>0</v>
      </c>
      <c r="G431" s="85" t="b">
        <v>0</v>
      </c>
    </row>
    <row r="432" spans="1:7" ht="15">
      <c r="A432" s="85" t="s">
        <v>5151</v>
      </c>
      <c r="B432" s="85">
        <v>3</v>
      </c>
      <c r="C432" s="118">
        <v>0.0012321698710899877</v>
      </c>
      <c r="D432" s="85" t="s">
        <v>5469</v>
      </c>
      <c r="E432" s="85" t="b">
        <v>0</v>
      </c>
      <c r="F432" s="85" t="b">
        <v>0</v>
      </c>
      <c r="G432" s="85" t="b">
        <v>0</v>
      </c>
    </row>
    <row r="433" spans="1:7" ht="15">
      <c r="A433" s="85" t="s">
        <v>5152</v>
      </c>
      <c r="B433" s="85">
        <v>3</v>
      </c>
      <c r="C433" s="118">
        <v>0.0012321698710899877</v>
      </c>
      <c r="D433" s="85" t="s">
        <v>5469</v>
      </c>
      <c r="E433" s="85" t="b">
        <v>0</v>
      </c>
      <c r="F433" s="85" t="b">
        <v>0</v>
      </c>
      <c r="G433" s="85" t="b">
        <v>0</v>
      </c>
    </row>
    <row r="434" spans="1:7" ht="15">
      <c r="A434" s="85" t="s">
        <v>5153</v>
      </c>
      <c r="B434" s="85">
        <v>3</v>
      </c>
      <c r="C434" s="118">
        <v>0.0012321698710899877</v>
      </c>
      <c r="D434" s="85" t="s">
        <v>5469</v>
      </c>
      <c r="E434" s="85" t="b">
        <v>0</v>
      </c>
      <c r="F434" s="85" t="b">
        <v>0</v>
      </c>
      <c r="G434" s="85" t="b">
        <v>0</v>
      </c>
    </row>
    <row r="435" spans="1:7" ht="15">
      <c r="A435" s="85" t="s">
        <v>5154</v>
      </c>
      <c r="B435" s="85">
        <v>3</v>
      </c>
      <c r="C435" s="118">
        <v>0.0012321698710899877</v>
      </c>
      <c r="D435" s="85" t="s">
        <v>5469</v>
      </c>
      <c r="E435" s="85" t="b">
        <v>0</v>
      </c>
      <c r="F435" s="85" t="b">
        <v>0</v>
      </c>
      <c r="G435" s="85" t="b">
        <v>0</v>
      </c>
    </row>
    <row r="436" spans="1:7" ht="15">
      <c r="A436" s="85" t="s">
        <v>5155</v>
      </c>
      <c r="B436" s="85">
        <v>3</v>
      </c>
      <c r="C436" s="118">
        <v>0.0012321698710899877</v>
      </c>
      <c r="D436" s="85" t="s">
        <v>5469</v>
      </c>
      <c r="E436" s="85" t="b">
        <v>0</v>
      </c>
      <c r="F436" s="85" t="b">
        <v>0</v>
      </c>
      <c r="G436" s="85" t="b">
        <v>0</v>
      </c>
    </row>
    <row r="437" spans="1:7" ht="15">
      <c r="A437" s="85" t="s">
        <v>5156</v>
      </c>
      <c r="B437" s="85">
        <v>3</v>
      </c>
      <c r="C437" s="118">
        <v>0.0012321698710899877</v>
      </c>
      <c r="D437" s="85" t="s">
        <v>5469</v>
      </c>
      <c r="E437" s="85" t="b">
        <v>0</v>
      </c>
      <c r="F437" s="85" t="b">
        <v>0</v>
      </c>
      <c r="G437" s="85" t="b">
        <v>0</v>
      </c>
    </row>
    <row r="438" spans="1:7" ht="15">
      <c r="A438" s="85" t="s">
        <v>5157</v>
      </c>
      <c r="B438" s="85">
        <v>3</v>
      </c>
      <c r="C438" s="118">
        <v>0.0012321698710899877</v>
      </c>
      <c r="D438" s="85" t="s">
        <v>5469</v>
      </c>
      <c r="E438" s="85" t="b">
        <v>0</v>
      </c>
      <c r="F438" s="85" t="b">
        <v>0</v>
      </c>
      <c r="G438" s="85" t="b">
        <v>0</v>
      </c>
    </row>
    <row r="439" spans="1:7" ht="15">
      <c r="A439" s="85" t="s">
        <v>5158</v>
      </c>
      <c r="B439" s="85">
        <v>3</v>
      </c>
      <c r="C439" s="118">
        <v>0.0012321698710899877</v>
      </c>
      <c r="D439" s="85" t="s">
        <v>5469</v>
      </c>
      <c r="E439" s="85" t="b">
        <v>0</v>
      </c>
      <c r="F439" s="85" t="b">
        <v>0</v>
      </c>
      <c r="G439" s="85" t="b">
        <v>0</v>
      </c>
    </row>
    <row r="440" spans="1:7" ht="15">
      <c r="A440" s="85" t="s">
        <v>5159</v>
      </c>
      <c r="B440" s="85">
        <v>3</v>
      </c>
      <c r="C440" s="118">
        <v>0.0012321698710899877</v>
      </c>
      <c r="D440" s="85" t="s">
        <v>5469</v>
      </c>
      <c r="E440" s="85" t="b">
        <v>1</v>
      </c>
      <c r="F440" s="85" t="b">
        <v>0</v>
      </c>
      <c r="G440" s="85" t="b">
        <v>0</v>
      </c>
    </row>
    <row r="441" spans="1:7" ht="15">
      <c r="A441" s="85" t="s">
        <v>5160</v>
      </c>
      <c r="B441" s="85">
        <v>3</v>
      </c>
      <c r="C441" s="118">
        <v>0.0012321698710899877</v>
      </c>
      <c r="D441" s="85" t="s">
        <v>5469</v>
      </c>
      <c r="E441" s="85" t="b">
        <v>0</v>
      </c>
      <c r="F441" s="85" t="b">
        <v>0</v>
      </c>
      <c r="G441" s="85" t="b">
        <v>0</v>
      </c>
    </row>
    <row r="442" spans="1:7" ht="15">
      <c r="A442" s="85" t="s">
        <v>5161</v>
      </c>
      <c r="B442" s="85">
        <v>3</v>
      </c>
      <c r="C442" s="118">
        <v>0.0012321698710899877</v>
      </c>
      <c r="D442" s="85" t="s">
        <v>5469</v>
      </c>
      <c r="E442" s="85" t="b">
        <v>0</v>
      </c>
      <c r="F442" s="85" t="b">
        <v>0</v>
      </c>
      <c r="G442" s="85" t="b">
        <v>0</v>
      </c>
    </row>
    <row r="443" spans="1:7" ht="15">
      <c r="A443" s="85" t="s">
        <v>5162</v>
      </c>
      <c r="B443" s="85">
        <v>3</v>
      </c>
      <c r="C443" s="118">
        <v>0.0012321698710899877</v>
      </c>
      <c r="D443" s="85" t="s">
        <v>5469</v>
      </c>
      <c r="E443" s="85" t="b">
        <v>0</v>
      </c>
      <c r="F443" s="85" t="b">
        <v>0</v>
      </c>
      <c r="G443" s="85" t="b">
        <v>0</v>
      </c>
    </row>
    <row r="444" spans="1:7" ht="15">
      <c r="A444" s="85" t="s">
        <v>5163</v>
      </c>
      <c r="B444" s="85">
        <v>3</v>
      </c>
      <c r="C444" s="118">
        <v>0.0012321698710899877</v>
      </c>
      <c r="D444" s="85" t="s">
        <v>5469</v>
      </c>
      <c r="E444" s="85" t="b">
        <v>0</v>
      </c>
      <c r="F444" s="85" t="b">
        <v>0</v>
      </c>
      <c r="G444" s="85" t="b">
        <v>0</v>
      </c>
    </row>
    <row r="445" spans="1:7" ht="15">
      <c r="A445" s="85" t="s">
        <v>5164</v>
      </c>
      <c r="B445" s="85">
        <v>3</v>
      </c>
      <c r="C445" s="118">
        <v>0.0012321698710899877</v>
      </c>
      <c r="D445" s="85" t="s">
        <v>5469</v>
      </c>
      <c r="E445" s="85" t="b">
        <v>0</v>
      </c>
      <c r="F445" s="85" t="b">
        <v>0</v>
      </c>
      <c r="G445" s="85" t="b">
        <v>0</v>
      </c>
    </row>
    <row r="446" spans="1:7" ht="15">
      <c r="A446" s="85" t="s">
        <v>5165</v>
      </c>
      <c r="B446" s="85">
        <v>3</v>
      </c>
      <c r="C446" s="118">
        <v>0.0012321698710899877</v>
      </c>
      <c r="D446" s="85" t="s">
        <v>5469</v>
      </c>
      <c r="E446" s="85" t="b">
        <v>0</v>
      </c>
      <c r="F446" s="85" t="b">
        <v>0</v>
      </c>
      <c r="G446" s="85" t="b">
        <v>0</v>
      </c>
    </row>
    <row r="447" spans="1:7" ht="15">
      <c r="A447" s="85" t="s">
        <v>5166</v>
      </c>
      <c r="B447" s="85">
        <v>3</v>
      </c>
      <c r="C447" s="118">
        <v>0.0012321698710899877</v>
      </c>
      <c r="D447" s="85" t="s">
        <v>5469</v>
      </c>
      <c r="E447" s="85" t="b">
        <v>0</v>
      </c>
      <c r="F447" s="85" t="b">
        <v>0</v>
      </c>
      <c r="G447" s="85" t="b">
        <v>0</v>
      </c>
    </row>
    <row r="448" spans="1:7" ht="15">
      <c r="A448" s="85" t="s">
        <v>5167</v>
      </c>
      <c r="B448" s="85">
        <v>3</v>
      </c>
      <c r="C448" s="118">
        <v>0.0012321698710899877</v>
      </c>
      <c r="D448" s="85" t="s">
        <v>5469</v>
      </c>
      <c r="E448" s="85" t="b">
        <v>0</v>
      </c>
      <c r="F448" s="85" t="b">
        <v>0</v>
      </c>
      <c r="G448" s="85" t="b">
        <v>0</v>
      </c>
    </row>
    <row r="449" spans="1:7" ht="15">
      <c r="A449" s="85" t="s">
        <v>5168</v>
      </c>
      <c r="B449" s="85">
        <v>3</v>
      </c>
      <c r="C449" s="118">
        <v>0.0012321698710899877</v>
      </c>
      <c r="D449" s="85" t="s">
        <v>5469</v>
      </c>
      <c r="E449" s="85" t="b">
        <v>0</v>
      </c>
      <c r="F449" s="85" t="b">
        <v>0</v>
      </c>
      <c r="G449" s="85" t="b">
        <v>0</v>
      </c>
    </row>
    <row r="450" spans="1:7" ht="15">
      <c r="A450" s="85" t="s">
        <v>5169</v>
      </c>
      <c r="B450" s="85">
        <v>3</v>
      </c>
      <c r="C450" s="118">
        <v>0.0012321698710899877</v>
      </c>
      <c r="D450" s="85" t="s">
        <v>5469</v>
      </c>
      <c r="E450" s="85" t="b">
        <v>0</v>
      </c>
      <c r="F450" s="85" t="b">
        <v>0</v>
      </c>
      <c r="G450" s="85" t="b">
        <v>0</v>
      </c>
    </row>
    <row r="451" spans="1:7" ht="15">
      <c r="A451" s="85" t="s">
        <v>445</v>
      </c>
      <c r="B451" s="85">
        <v>3</v>
      </c>
      <c r="C451" s="118">
        <v>0.0012321698710899877</v>
      </c>
      <c r="D451" s="85" t="s">
        <v>5469</v>
      </c>
      <c r="E451" s="85" t="b">
        <v>0</v>
      </c>
      <c r="F451" s="85" t="b">
        <v>0</v>
      </c>
      <c r="G451" s="85" t="b">
        <v>0</v>
      </c>
    </row>
    <row r="452" spans="1:7" ht="15">
      <c r="A452" s="85" t="s">
        <v>5170</v>
      </c>
      <c r="B452" s="85">
        <v>3</v>
      </c>
      <c r="C452" s="118">
        <v>0.0012321698710899877</v>
      </c>
      <c r="D452" s="85" t="s">
        <v>5469</v>
      </c>
      <c r="E452" s="85" t="b">
        <v>0</v>
      </c>
      <c r="F452" s="85" t="b">
        <v>0</v>
      </c>
      <c r="G452" s="85" t="b">
        <v>0</v>
      </c>
    </row>
    <row r="453" spans="1:7" ht="15">
      <c r="A453" s="85" t="s">
        <v>5171</v>
      </c>
      <c r="B453" s="85">
        <v>3</v>
      </c>
      <c r="C453" s="118">
        <v>0.0012321698710899877</v>
      </c>
      <c r="D453" s="85" t="s">
        <v>5469</v>
      </c>
      <c r="E453" s="85" t="b">
        <v>0</v>
      </c>
      <c r="F453" s="85" t="b">
        <v>0</v>
      </c>
      <c r="G453" s="85" t="b">
        <v>0</v>
      </c>
    </row>
    <row r="454" spans="1:7" ht="15">
      <c r="A454" s="85" t="s">
        <v>5172</v>
      </c>
      <c r="B454" s="85">
        <v>3</v>
      </c>
      <c r="C454" s="118">
        <v>0.0012321698710899877</v>
      </c>
      <c r="D454" s="85" t="s">
        <v>5469</v>
      </c>
      <c r="E454" s="85" t="b">
        <v>0</v>
      </c>
      <c r="F454" s="85" t="b">
        <v>0</v>
      </c>
      <c r="G454" s="85" t="b">
        <v>0</v>
      </c>
    </row>
    <row r="455" spans="1:7" ht="15">
      <c r="A455" s="85" t="s">
        <v>5173</v>
      </c>
      <c r="B455" s="85">
        <v>3</v>
      </c>
      <c r="C455" s="118">
        <v>0.0012321698710899877</v>
      </c>
      <c r="D455" s="85" t="s">
        <v>5469</v>
      </c>
      <c r="E455" s="85" t="b">
        <v>0</v>
      </c>
      <c r="F455" s="85" t="b">
        <v>0</v>
      </c>
      <c r="G455" s="85" t="b">
        <v>0</v>
      </c>
    </row>
    <row r="456" spans="1:7" ht="15">
      <c r="A456" s="85" t="s">
        <v>333</v>
      </c>
      <c r="B456" s="85">
        <v>3</v>
      </c>
      <c r="C456" s="118">
        <v>0.0012321698710899877</v>
      </c>
      <c r="D456" s="85" t="s">
        <v>5469</v>
      </c>
      <c r="E456" s="85" t="b">
        <v>0</v>
      </c>
      <c r="F456" s="85" t="b">
        <v>0</v>
      </c>
      <c r="G456" s="85" t="b">
        <v>0</v>
      </c>
    </row>
    <row r="457" spans="1:7" ht="15">
      <c r="A457" s="85" t="s">
        <v>5174</v>
      </c>
      <c r="B457" s="85">
        <v>3</v>
      </c>
      <c r="C457" s="118">
        <v>0.0012321698710899877</v>
      </c>
      <c r="D457" s="85" t="s">
        <v>5469</v>
      </c>
      <c r="E457" s="85" t="b">
        <v>0</v>
      </c>
      <c r="F457" s="85" t="b">
        <v>0</v>
      </c>
      <c r="G457" s="85" t="b">
        <v>0</v>
      </c>
    </row>
    <row r="458" spans="1:7" ht="15">
      <c r="A458" s="85" t="s">
        <v>322</v>
      </c>
      <c r="B458" s="85">
        <v>3</v>
      </c>
      <c r="C458" s="118">
        <v>0.0012321698710899877</v>
      </c>
      <c r="D458" s="85" t="s">
        <v>5469</v>
      </c>
      <c r="E458" s="85" t="b">
        <v>0</v>
      </c>
      <c r="F458" s="85" t="b">
        <v>0</v>
      </c>
      <c r="G458" s="85" t="b">
        <v>0</v>
      </c>
    </row>
    <row r="459" spans="1:7" ht="15">
      <c r="A459" s="85" t="s">
        <v>5175</v>
      </c>
      <c r="B459" s="85">
        <v>3</v>
      </c>
      <c r="C459" s="118">
        <v>0.0012321698710899877</v>
      </c>
      <c r="D459" s="85" t="s">
        <v>5469</v>
      </c>
      <c r="E459" s="85" t="b">
        <v>0</v>
      </c>
      <c r="F459" s="85" t="b">
        <v>0</v>
      </c>
      <c r="G459" s="85" t="b">
        <v>0</v>
      </c>
    </row>
    <row r="460" spans="1:7" ht="15">
      <c r="A460" s="85" t="s">
        <v>5176</v>
      </c>
      <c r="B460" s="85">
        <v>3</v>
      </c>
      <c r="C460" s="118">
        <v>0.0012321698710899877</v>
      </c>
      <c r="D460" s="85" t="s">
        <v>5469</v>
      </c>
      <c r="E460" s="85" t="b">
        <v>0</v>
      </c>
      <c r="F460" s="85" t="b">
        <v>0</v>
      </c>
      <c r="G460" s="85" t="b">
        <v>0</v>
      </c>
    </row>
    <row r="461" spans="1:7" ht="15">
      <c r="A461" s="85" t="s">
        <v>5177</v>
      </c>
      <c r="B461" s="85">
        <v>3</v>
      </c>
      <c r="C461" s="118">
        <v>0.0012321698710899877</v>
      </c>
      <c r="D461" s="85" t="s">
        <v>5469</v>
      </c>
      <c r="E461" s="85" t="b">
        <v>0</v>
      </c>
      <c r="F461" s="85" t="b">
        <v>0</v>
      </c>
      <c r="G461" s="85" t="b">
        <v>0</v>
      </c>
    </row>
    <row r="462" spans="1:7" ht="15">
      <c r="A462" s="85" t="s">
        <v>5178</v>
      </c>
      <c r="B462" s="85">
        <v>3</v>
      </c>
      <c r="C462" s="118">
        <v>0.0012321698710899877</v>
      </c>
      <c r="D462" s="85" t="s">
        <v>5469</v>
      </c>
      <c r="E462" s="85" t="b">
        <v>0</v>
      </c>
      <c r="F462" s="85" t="b">
        <v>0</v>
      </c>
      <c r="G462" s="85" t="b">
        <v>0</v>
      </c>
    </row>
    <row r="463" spans="1:7" ht="15">
      <c r="A463" s="85" t="s">
        <v>5179</v>
      </c>
      <c r="B463" s="85">
        <v>3</v>
      </c>
      <c r="C463" s="118">
        <v>0.0012321698710899877</v>
      </c>
      <c r="D463" s="85" t="s">
        <v>5469</v>
      </c>
      <c r="E463" s="85" t="b">
        <v>0</v>
      </c>
      <c r="F463" s="85" t="b">
        <v>0</v>
      </c>
      <c r="G463" s="85" t="b">
        <v>0</v>
      </c>
    </row>
    <row r="464" spans="1:7" ht="15">
      <c r="A464" s="85" t="s">
        <v>5180</v>
      </c>
      <c r="B464" s="85">
        <v>3</v>
      </c>
      <c r="C464" s="118">
        <v>0.0012321698710899877</v>
      </c>
      <c r="D464" s="85" t="s">
        <v>5469</v>
      </c>
      <c r="E464" s="85" t="b">
        <v>0</v>
      </c>
      <c r="F464" s="85" t="b">
        <v>0</v>
      </c>
      <c r="G464" s="85" t="b">
        <v>0</v>
      </c>
    </row>
    <row r="465" spans="1:7" ht="15">
      <c r="A465" s="85" t="s">
        <v>5181</v>
      </c>
      <c r="B465" s="85">
        <v>3</v>
      </c>
      <c r="C465" s="118">
        <v>0.0012321698710899877</v>
      </c>
      <c r="D465" s="85" t="s">
        <v>5469</v>
      </c>
      <c r="E465" s="85" t="b">
        <v>0</v>
      </c>
      <c r="F465" s="85" t="b">
        <v>0</v>
      </c>
      <c r="G465" s="85" t="b">
        <v>0</v>
      </c>
    </row>
    <row r="466" spans="1:7" ht="15">
      <c r="A466" s="85" t="s">
        <v>5182</v>
      </c>
      <c r="B466" s="85">
        <v>3</v>
      </c>
      <c r="C466" s="118">
        <v>0.0012321698710899877</v>
      </c>
      <c r="D466" s="85" t="s">
        <v>5469</v>
      </c>
      <c r="E466" s="85" t="b">
        <v>0</v>
      </c>
      <c r="F466" s="85" t="b">
        <v>0</v>
      </c>
      <c r="G466" s="85" t="b">
        <v>0</v>
      </c>
    </row>
    <row r="467" spans="1:7" ht="15">
      <c r="A467" s="85" t="s">
        <v>5183</v>
      </c>
      <c r="B467" s="85">
        <v>3</v>
      </c>
      <c r="C467" s="118">
        <v>0.0012321698710899877</v>
      </c>
      <c r="D467" s="85" t="s">
        <v>5469</v>
      </c>
      <c r="E467" s="85" t="b">
        <v>0</v>
      </c>
      <c r="F467" s="85" t="b">
        <v>0</v>
      </c>
      <c r="G467" s="85" t="b">
        <v>0</v>
      </c>
    </row>
    <row r="468" spans="1:7" ht="15">
      <c r="A468" s="85" t="s">
        <v>5184</v>
      </c>
      <c r="B468" s="85">
        <v>3</v>
      </c>
      <c r="C468" s="118">
        <v>0.0012321698710899877</v>
      </c>
      <c r="D468" s="85" t="s">
        <v>5469</v>
      </c>
      <c r="E468" s="85" t="b">
        <v>0</v>
      </c>
      <c r="F468" s="85" t="b">
        <v>0</v>
      </c>
      <c r="G468" s="85" t="b">
        <v>0</v>
      </c>
    </row>
    <row r="469" spans="1:7" ht="15">
      <c r="A469" s="85" t="s">
        <v>5185</v>
      </c>
      <c r="B469" s="85">
        <v>3</v>
      </c>
      <c r="C469" s="118">
        <v>0.0012321698710899877</v>
      </c>
      <c r="D469" s="85" t="s">
        <v>5469</v>
      </c>
      <c r="E469" s="85" t="b">
        <v>0</v>
      </c>
      <c r="F469" s="85" t="b">
        <v>0</v>
      </c>
      <c r="G469" s="85" t="b">
        <v>0</v>
      </c>
    </row>
    <row r="470" spans="1:7" ht="15">
      <c r="A470" s="85" t="s">
        <v>5186</v>
      </c>
      <c r="B470" s="85">
        <v>3</v>
      </c>
      <c r="C470" s="118">
        <v>0.0012321698710899877</v>
      </c>
      <c r="D470" s="85" t="s">
        <v>5469</v>
      </c>
      <c r="E470" s="85" t="b">
        <v>0</v>
      </c>
      <c r="F470" s="85" t="b">
        <v>0</v>
      </c>
      <c r="G470" s="85" t="b">
        <v>0</v>
      </c>
    </row>
    <row r="471" spans="1:7" ht="15">
      <c r="A471" s="85" t="s">
        <v>5187</v>
      </c>
      <c r="B471" s="85">
        <v>3</v>
      </c>
      <c r="C471" s="118">
        <v>0.0012321698710899877</v>
      </c>
      <c r="D471" s="85" t="s">
        <v>5469</v>
      </c>
      <c r="E471" s="85" t="b">
        <v>0</v>
      </c>
      <c r="F471" s="85" t="b">
        <v>0</v>
      </c>
      <c r="G471" s="85" t="b">
        <v>0</v>
      </c>
    </row>
    <row r="472" spans="1:7" ht="15">
      <c r="A472" s="85" t="s">
        <v>5188</v>
      </c>
      <c r="B472" s="85">
        <v>3</v>
      </c>
      <c r="C472" s="118">
        <v>0.0012321698710899877</v>
      </c>
      <c r="D472" s="85" t="s">
        <v>5469</v>
      </c>
      <c r="E472" s="85" t="b">
        <v>0</v>
      </c>
      <c r="F472" s="85" t="b">
        <v>0</v>
      </c>
      <c r="G472" s="85" t="b">
        <v>0</v>
      </c>
    </row>
    <row r="473" spans="1:7" ht="15">
      <c r="A473" s="85" t="s">
        <v>5189</v>
      </c>
      <c r="B473" s="85">
        <v>3</v>
      </c>
      <c r="C473" s="118">
        <v>0.0012321698710899877</v>
      </c>
      <c r="D473" s="85" t="s">
        <v>5469</v>
      </c>
      <c r="E473" s="85" t="b">
        <v>1</v>
      </c>
      <c r="F473" s="85" t="b">
        <v>0</v>
      </c>
      <c r="G473" s="85" t="b">
        <v>0</v>
      </c>
    </row>
    <row r="474" spans="1:7" ht="15">
      <c r="A474" s="85" t="s">
        <v>5190</v>
      </c>
      <c r="B474" s="85">
        <v>3</v>
      </c>
      <c r="C474" s="118">
        <v>0.0012321698710899877</v>
      </c>
      <c r="D474" s="85" t="s">
        <v>5469</v>
      </c>
      <c r="E474" s="85" t="b">
        <v>0</v>
      </c>
      <c r="F474" s="85" t="b">
        <v>0</v>
      </c>
      <c r="G474" s="85" t="b">
        <v>0</v>
      </c>
    </row>
    <row r="475" spans="1:7" ht="15">
      <c r="A475" s="85" t="s">
        <v>5191</v>
      </c>
      <c r="B475" s="85">
        <v>3</v>
      </c>
      <c r="C475" s="118">
        <v>0.0012321698710899877</v>
      </c>
      <c r="D475" s="85" t="s">
        <v>5469</v>
      </c>
      <c r="E475" s="85" t="b">
        <v>0</v>
      </c>
      <c r="F475" s="85" t="b">
        <v>0</v>
      </c>
      <c r="G475" s="85" t="b">
        <v>0</v>
      </c>
    </row>
    <row r="476" spans="1:7" ht="15">
      <c r="A476" s="85" t="s">
        <v>5192</v>
      </c>
      <c r="B476" s="85">
        <v>3</v>
      </c>
      <c r="C476" s="118">
        <v>0.0012321698710899877</v>
      </c>
      <c r="D476" s="85" t="s">
        <v>5469</v>
      </c>
      <c r="E476" s="85" t="b">
        <v>0</v>
      </c>
      <c r="F476" s="85" t="b">
        <v>0</v>
      </c>
      <c r="G476" s="85" t="b">
        <v>0</v>
      </c>
    </row>
    <row r="477" spans="1:7" ht="15">
      <c r="A477" s="85" t="s">
        <v>5193</v>
      </c>
      <c r="B477" s="85">
        <v>3</v>
      </c>
      <c r="C477" s="118">
        <v>0.0012321698710899877</v>
      </c>
      <c r="D477" s="85" t="s">
        <v>5469</v>
      </c>
      <c r="E477" s="85" t="b">
        <v>0</v>
      </c>
      <c r="F477" s="85" t="b">
        <v>0</v>
      </c>
      <c r="G477" s="85" t="b">
        <v>0</v>
      </c>
    </row>
    <row r="478" spans="1:7" ht="15">
      <c r="A478" s="85" t="s">
        <v>5194</v>
      </c>
      <c r="B478" s="85">
        <v>3</v>
      </c>
      <c r="C478" s="118">
        <v>0.0012321698710899877</v>
      </c>
      <c r="D478" s="85" t="s">
        <v>5469</v>
      </c>
      <c r="E478" s="85" t="b">
        <v>0</v>
      </c>
      <c r="F478" s="85" t="b">
        <v>0</v>
      </c>
      <c r="G478" s="85" t="b">
        <v>0</v>
      </c>
    </row>
    <row r="479" spans="1:7" ht="15">
      <c r="A479" s="85" t="s">
        <v>281</v>
      </c>
      <c r="B479" s="85">
        <v>3</v>
      </c>
      <c r="C479" s="118">
        <v>0.0012321698710899877</v>
      </c>
      <c r="D479" s="85" t="s">
        <v>5469</v>
      </c>
      <c r="E479" s="85" t="b">
        <v>0</v>
      </c>
      <c r="F479" s="85" t="b">
        <v>0</v>
      </c>
      <c r="G479" s="85" t="b">
        <v>0</v>
      </c>
    </row>
    <row r="480" spans="1:7" ht="15">
      <c r="A480" s="85" t="s">
        <v>5195</v>
      </c>
      <c r="B480" s="85">
        <v>3</v>
      </c>
      <c r="C480" s="118">
        <v>0.0012321698710899877</v>
      </c>
      <c r="D480" s="85" t="s">
        <v>5469</v>
      </c>
      <c r="E480" s="85" t="b">
        <v>0</v>
      </c>
      <c r="F480" s="85" t="b">
        <v>0</v>
      </c>
      <c r="G480" s="85" t="b">
        <v>0</v>
      </c>
    </row>
    <row r="481" spans="1:7" ht="15">
      <c r="A481" s="85" t="s">
        <v>5196</v>
      </c>
      <c r="B481" s="85">
        <v>3</v>
      </c>
      <c r="C481" s="118">
        <v>0.0012321698710899877</v>
      </c>
      <c r="D481" s="85" t="s">
        <v>5469</v>
      </c>
      <c r="E481" s="85" t="b">
        <v>0</v>
      </c>
      <c r="F481" s="85" t="b">
        <v>0</v>
      </c>
      <c r="G481" s="85" t="b">
        <v>0</v>
      </c>
    </row>
    <row r="482" spans="1:7" ht="15">
      <c r="A482" s="85" t="s">
        <v>438</v>
      </c>
      <c r="B482" s="85">
        <v>3</v>
      </c>
      <c r="C482" s="118">
        <v>0.0012321698710899877</v>
      </c>
      <c r="D482" s="85" t="s">
        <v>5469</v>
      </c>
      <c r="E482" s="85" t="b">
        <v>0</v>
      </c>
      <c r="F482" s="85" t="b">
        <v>0</v>
      </c>
      <c r="G482" s="85" t="b">
        <v>0</v>
      </c>
    </row>
    <row r="483" spans="1:7" ht="15">
      <c r="A483" s="85" t="s">
        <v>5197</v>
      </c>
      <c r="B483" s="85">
        <v>3</v>
      </c>
      <c r="C483" s="118">
        <v>0.0012321698710899877</v>
      </c>
      <c r="D483" s="85" t="s">
        <v>5469</v>
      </c>
      <c r="E483" s="85" t="b">
        <v>0</v>
      </c>
      <c r="F483" s="85" t="b">
        <v>0</v>
      </c>
      <c r="G483" s="85" t="b">
        <v>0</v>
      </c>
    </row>
    <row r="484" spans="1:7" ht="15">
      <c r="A484" s="85" t="s">
        <v>5198</v>
      </c>
      <c r="B484" s="85">
        <v>3</v>
      </c>
      <c r="C484" s="118">
        <v>0.0012321698710899877</v>
      </c>
      <c r="D484" s="85" t="s">
        <v>5469</v>
      </c>
      <c r="E484" s="85" t="b">
        <v>0</v>
      </c>
      <c r="F484" s="85" t="b">
        <v>0</v>
      </c>
      <c r="G484" s="85" t="b">
        <v>0</v>
      </c>
    </row>
    <row r="485" spans="1:7" ht="15">
      <c r="A485" s="85" t="s">
        <v>240</v>
      </c>
      <c r="B485" s="85">
        <v>3</v>
      </c>
      <c r="C485" s="118">
        <v>0.0012321698710899877</v>
      </c>
      <c r="D485" s="85" t="s">
        <v>5469</v>
      </c>
      <c r="E485" s="85" t="b">
        <v>0</v>
      </c>
      <c r="F485" s="85" t="b">
        <v>0</v>
      </c>
      <c r="G485" s="85" t="b">
        <v>0</v>
      </c>
    </row>
    <row r="486" spans="1:7" ht="15">
      <c r="A486" s="85" t="s">
        <v>5199</v>
      </c>
      <c r="B486" s="85">
        <v>3</v>
      </c>
      <c r="C486" s="118">
        <v>0.0012321698710899877</v>
      </c>
      <c r="D486" s="85" t="s">
        <v>5469</v>
      </c>
      <c r="E486" s="85" t="b">
        <v>0</v>
      </c>
      <c r="F486" s="85" t="b">
        <v>0</v>
      </c>
      <c r="G486" s="85" t="b">
        <v>0</v>
      </c>
    </row>
    <row r="487" spans="1:7" ht="15">
      <c r="A487" s="85" t="s">
        <v>407</v>
      </c>
      <c r="B487" s="85">
        <v>3</v>
      </c>
      <c r="C487" s="118">
        <v>0.0012321698710899877</v>
      </c>
      <c r="D487" s="85" t="s">
        <v>5469</v>
      </c>
      <c r="E487" s="85" t="b">
        <v>0</v>
      </c>
      <c r="F487" s="85" t="b">
        <v>0</v>
      </c>
      <c r="G487" s="85" t="b">
        <v>0</v>
      </c>
    </row>
    <row r="488" spans="1:7" ht="15">
      <c r="A488" s="85" t="s">
        <v>5200</v>
      </c>
      <c r="B488" s="85">
        <v>3</v>
      </c>
      <c r="C488" s="118">
        <v>0.0012321698710899877</v>
      </c>
      <c r="D488" s="85" t="s">
        <v>5469</v>
      </c>
      <c r="E488" s="85" t="b">
        <v>0</v>
      </c>
      <c r="F488" s="85" t="b">
        <v>0</v>
      </c>
      <c r="G488" s="85" t="b">
        <v>0</v>
      </c>
    </row>
    <row r="489" spans="1:7" ht="15">
      <c r="A489" s="85" t="s">
        <v>5201</v>
      </c>
      <c r="B489" s="85">
        <v>3</v>
      </c>
      <c r="C489" s="118">
        <v>0.0012321698710899877</v>
      </c>
      <c r="D489" s="85" t="s">
        <v>5469</v>
      </c>
      <c r="E489" s="85" t="b">
        <v>0</v>
      </c>
      <c r="F489" s="85" t="b">
        <v>0</v>
      </c>
      <c r="G489" s="85" t="b">
        <v>0</v>
      </c>
    </row>
    <row r="490" spans="1:7" ht="15">
      <c r="A490" s="85" t="s">
        <v>5202</v>
      </c>
      <c r="B490" s="85">
        <v>2</v>
      </c>
      <c r="C490" s="118">
        <v>0.0008927241597817815</v>
      </c>
      <c r="D490" s="85" t="s">
        <v>5469</v>
      </c>
      <c r="E490" s="85" t="b">
        <v>0</v>
      </c>
      <c r="F490" s="85" t="b">
        <v>0</v>
      </c>
      <c r="G490" s="85" t="b">
        <v>0</v>
      </c>
    </row>
    <row r="491" spans="1:7" ht="15">
      <c r="A491" s="85" t="s">
        <v>4357</v>
      </c>
      <c r="B491" s="85">
        <v>2</v>
      </c>
      <c r="C491" s="118">
        <v>0.0008927241597817815</v>
      </c>
      <c r="D491" s="85" t="s">
        <v>5469</v>
      </c>
      <c r="E491" s="85" t="b">
        <v>0</v>
      </c>
      <c r="F491" s="85" t="b">
        <v>0</v>
      </c>
      <c r="G491" s="85" t="b">
        <v>0</v>
      </c>
    </row>
    <row r="492" spans="1:7" ht="15">
      <c r="A492" s="85" t="s">
        <v>5203</v>
      </c>
      <c r="B492" s="85">
        <v>2</v>
      </c>
      <c r="C492" s="118">
        <v>0.0008927241597817815</v>
      </c>
      <c r="D492" s="85" t="s">
        <v>5469</v>
      </c>
      <c r="E492" s="85" t="b">
        <v>0</v>
      </c>
      <c r="F492" s="85" t="b">
        <v>0</v>
      </c>
      <c r="G492" s="85" t="b">
        <v>0</v>
      </c>
    </row>
    <row r="493" spans="1:7" ht="15">
      <c r="A493" s="85" t="s">
        <v>5204</v>
      </c>
      <c r="B493" s="85">
        <v>2</v>
      </c>
      <c r="C493" s="118">
        <v>0.0008927241597817815</v>
      </c>
      <c r="D493" s="85" t="s">
        <v>5469</v>
      </c>
      <c r="E493" s="85" t="b">
        <v>0</v>
      </c>
      <c r="F493" s="85" t="b">
        <v>0</v>
      </c>
      <c r="G493" s="85" t="b">
        <v>0</v>
      </c>
    </row>
    <row r="494" spans="1:7" ht="15">
      <c r="A494" s="85" t="s">
        <v>5205</v>
      </c>
      <c r="B494" s="85">
        <v>2</v>
      </c>
      <c r="C494" s="118">
        <v>0.0008927241597817815</v>
      </c>
      <c r="D494" s="85" t="s">
        <v>5469</v>
      </c>
      <c r="E494" s="85" t="b">
        <v>0</v>
      </c>
      <c r="F494" s="85" t="b">
        <v>0</v>
      </c>
      <c r="G494" s="85" t="b">
        <v>0</v>
      </c>
    </row>
    <row r="495" spans="1:7" ht="15">
      <c r="A495" s="85" t="s">
        <v>5206</v>
      </c>
      <c r="B495" s="85">
        <v>2</v>
      </c>
      <c r="C495" s="118">
        <v>0.0008927241597817815</v>
      </c>
      <c r="D495" s="85" t="s">
        <v>5469</v>
      </c>
      <c r="E495" s="85" t="b">
        <v>0</v>
      </c>
      <c r="F495" s="85" t="b">
        <v>0</v>
      </c>
      <c r="G495" s="85" t="b">
        <v>0</v>
      </c>
    </row>
    <row r="496" spans="1:7" ht="15">
      <c r="A496" s="85" t="s">
        <v>5207</v>
      </c>
      <c r="B496" s="85">
        <v>2</v>
      </c>
      <c r="C496" s="118">
        <v>0.0008927241597817815</v>
      </c>
      <c r="D496" s="85" t="s">
        <v>5469</v>
      </c>
      <c r="E496" s="85" t="b">
        <v>0</v>
      </c>
      <c r="F496" s="85" t="b">
        <v>0</v>
      </c>
      <c r="G496" s="85" t="b">
        <v>0</v>
      </c>
    </row>
    <row r="497" spans="1:7" ht="15">
      <c r="A497" s="85" t="s">
        <v>5208</v>
      </c>
      <c r="B497" s="85">
        <v>2</v>
      </c>
      <c r="C497" s="118">
        <v>0.0008927241597817815</v>
      </c>
      <c r="D497" s="85" t="s">
        <v>5469</v>
      </c>
      <c r="E497" s="85" t="b">
        <v>0</v>
      </c>
      <c r="F497" s="85" t="b">
        <v>0</v>
      </c>
      <c r="G497" s="85" t="b">
        <v>0</v>
      </c>
    </row>
    <row r="498" spans="1:7" ht="15">
      <c r="A498" s="85" t="s">
        <v>5209</v>
      </c>
      <c r="B498" s="85">
        <v>2</v>
      </c>
      <c r="C498" s="118">
        <v>0.0008927241597817815</v>
      </c>
      <c r="D498" s="85" t="s">
        <v>5469</v>
      </c>
      <c r="E498" s="85" t="b">
        <v>0</v>
      </c>
      <c r="F498" s="85" t="b">
        <v>0</v>
      </c>
      <c r="G498" s="85" t="b">
        <v>0</v>
      </c>
    </row>
    <row r="499" spans="1:7" ht="15">
      <c r="A499" s="85" t="s">
        <v>5210</v>
      </c>
      <c r="B499" s="85">
        <v>2</v>
      </c>
      <c r="C499" s="118">
        <v>0.0008927241597817815</v>
      </c>
      <c r="D499" s="85" t="s">
        <v>5469</v>
      </c>
      <c r="E499" s="85" t="b">
        <v>0</v>
      </c>
      <c r="F499" s="85" t="b">
        <v>0</v>
      </c>
      <c r="G499" s="85" t="b">
        <v>0</v>
      </c>
    </row>
    <row r="500" spans="1:7" ht="15">
      <c r="A500" s="85" t="s">
        <v>5211</v>
      </c>
      <c r="B500" s="85">
        <v>2</v>
      </c>
      <c r="C500" s="118">
        <v>0.0008927241597817815</v>
      </c>
      <c r="D500" s="85" t="s">
        <v>5469</v>
      </c>
      <c r="E500" s="85" t="b">
        <v>0</v>
      </c>
      <c r="F500" s="85" t="b">
        <v>0</v>
      </c>
      <c r="G500" s="85" t="b">
        <v>0</v>
      </c>
    </row>
    <row r="501" spans="1:7" ht="15">
      <c r="A501" s="85" t="s">
        <v>5212</v>
      </c>
      <c r="B501" s="85">
        <v>2</v>
      </c>
      <c r="C501" s="118">
        <v>0.0008927241597817815</v>
      </c>
      <c r="D501" s="85" t="s">
        <v>5469</v>
      </c>
      <c r="E501" s="85" t="b">
        <v>0</v>
      </c>
      <c r="F501" s="85" t="b">
        <v>0</v>
      </c>
      <c r="G501" s="85" t="b">
        <v>0</v>
      </c>
    </row>
    <row r="502" spans="1:7" ht="15">
      <c r="A502" s="85" t="s">
        <v>5213</v>
      </c>
      <c r="B502" s="85">
        <v>2</v>
      </c>
      <c r="C502" s="118">
        <v>0.0008927241597817815</v>
      </c>
      <c r="D502" s="85" t="s">
        <v>5469</v>
      </c>
      <c r="E502" s="85" t="b">
        <v>0</v>
      </c>
      <c r="F502" s="85" t="b">
        <v>0</v>
      </c>
      <c r="G502" s="85" t="b">
        <v>0</v>
      </c>
    </row>
    <row r="503" spans="1:7" ht="15">
      <c r="A503" s="85" t="s">
        <v>5214</v>
      </c>
      <c r="B503" s="85">
        <v>2</v>
      </c>
      <c r="C503" s="118">
        <v>0.0008927241597817815</v>
      </c>
      <c r="D503" s="85" t="s">
        <v>5469</v>
      </c>
      <c r="E503" s="85" t="b">
        <v>0</v>
      </c>
      <c r="F503" s="85" t="b">
        <v>0</v>
      </c>
      <c r="G503" s="85" t="b">
        <v>0</v>
      </c>
    </row>
    <row r="504" spans="1:7" ht="15">
      <c r="A504" s="85" t="s">
        <v>5215</v>
      </c>
      <c r="B504" s="85">
        <v>2</v>
      </c>
      <c r="C504" s="118">
        <v>0.0008927241597817815</v>
      </c>
      <c r="D504" s="85" t="s">
        <v>5469</v>
      </c>
      <c r="E504" s="85" t="b">
        <v>0</v>
      </c>
      <c r="F504" s="85" t="b">
        <v>0</v>
      </c>
      <c r="G504" s="85" t="b">
        <v>0</v>
      </c>
    </row>
    <row r="505" spans="1:7" ht="15">
      <c r="A505" s="85" t="s">
        <v>5216</v>
      </c>
      <c r="B505" s="85">
        <v>2</v>
      </c>
      <c r="C505" s="118">
        <v>0.0008927241597817815</v>
      </c>
      <c r="D505" s="85" t="s">
        <v>5469</v>
      </c>
      <c r="E505" s="85" t="b">
        <v>0</v>
      </c>
      <c r="F505" s="85" t="b">
        <v>0</v>
      </c>
      <c r="G505" s="85" t="b">
        <v>0</v>
      </c>
    </row>
    <row r="506" spans="1:7" ht="15">
      <c r="A506" s="85" t="s">
        <v>5217</v>
      </c>
      <c r="B506" s="85">
        <v>2</v>
      </c>
      <c r="C506" s="118">
        <v>0.0008927241597817815</v>
      </c>
      <c r="D506" s="85" t="s">
        <v>5469</v>
      </c>
      <c r="E506" s="85" t="b">
        <v>0</v>
      </c>
      <c r="F506" s="85" t="b">
        <v>0</v>
      </c>
      <c r="G506" s="85" t="b">
        <v>0</v>
      </c>
    </row>
    <row r="507" spans="1:7" ht="15">
      <c r="A507" s="85" t="s">
        <v>5218</v>
      </c>
      <c r="B507" s="85">
        <v>2</v>
      </c>
      <c r="C507" s="118">
        <v>0.0008927241597817815</v>
      </c>
      <c r="D507" s="85" t="s">
        <v>5469</v>
      </c>
      <c r="E507" s="85" t="b">
        <v>0</v>
      </c>
      <c r="F507" s="85" t="b">
        <v>0</v>
      </c>
      <c r="G507" s="85" t="b">
        <v>0</v>
      </c>
    </row>
    <row r="508" spans="1:7" ht="15">
      <c r="A508" s="85" t="s">
        <v>5219</v>
      </c>
      <c r="B508" s="85">
        <v>2</v>
      </c>
      <c r="C508" s="118">
        <v>0.0008927241597817815</v>
      </c>
      <c r="D508" s="85" t="s">
        <v>5469</v>
      </c>
      <c r="E508" s="85" t="b">
        <v>0</v>
      </c>
      <c r="F508" s="85" t="b">
        <v>0</v>
      </c>
      <c r="G508" s="85" t="b">
        <v>0</v>
      </c>
    </row>
    <row r="509" spans="1:7" ht="15">
      <c r="A509" s="85" t="s">
        <v>5220</v>
      </c>
      <c r="B509" s="85">
        <v>2</v>
      </c>
      <c r="C509" s="118">
        <v>0.0008927241597817815</v>
      </c>
      <c r="D509" s="85" t="s">
        <v>5469</v>
      </c>
      <c r="E509" s="85" t="b">
        <v>0</v>
      </c>
      <c r="F509" s="85" t="b">
        <v>0</v>
      </c>
      <c r="G509" s="85" t="b">
        <v>0</v>
      </c>
    </row>
    <row r="510" spans="1:7" ht="15">
      <c r="A510" s="85" t="s">
        <v>5221</v>
      </c>
      <c r="B510" s="85">
        <v>2</v>
      </c>
      <c r="C510" s="118">
        <v>0.0008927241597817815</v>
      </c>
      <c r="D510" s="85" t="s">
        <v>5469</v>
      </c>
      <c r="E510" s="85" t="b">
        <v>0</v>
      </c>
      <c r="F510" s="85" t="b">
        <v>0</v>
      </c>
      <c r="G510" s="85" t="b">
        <v>0</v>
      </c>
    </row>
    <row r="511" spans="1:7" ht="15">
      <c r="A511" s="85" t="s">
        <v>5222</v>
      </c>
      <c r="B511" s="85">
        <v>2</v>
      </c>
      <c r="C511" s="118">
        <v>0.0008927241597817815</v>
      </c>
      <c r="D511" s="85" t="s">
        <v>5469</v>
      </c>
      <c r="E511" s="85" t="b">
        <v>0</v>
      </c>
      <c r="F511" s="85" t="b">
        <v>0</v>
      </c>
      <c r="G511" s="85" t="b">
        <v>0</v>
      </c>
    </row>
    <row r="512" spans="1:7" ht="15">
      <c r="A512" s="85" t="s">
        <v>5223</v>
      </c>
      <c r="B512" s="85">
        <v>2</v>
      </c>
      <c r="C512" s="118">
        <v>0.0008927241597817815</v>
      </c>
      <c r="D512" s="85" t="s">
        <v>5469</v>
      </c>
      <c r="E512" s="85" t="b">
        <v>0</v>
      </c>
      <c r="F512" s="85" t="b">
        <v>0</v>
      </c>
      <c r="G512" s="85" t="b">
        <v>0</v>
      </c>
    </row>
    <row r="513" spans="1:7" ht="15">
      <c r="A513" s="85" t="s">
        <v>5224</v>
      </c>
      <c r="B513" s="85">
        <v>2</v>
      </c>
      <c r="C513" s="118">
        <v>0.0008927241597817815</v>
      </c>
      <c r="D513" s="85" t="s">
        <v>5469</v>
      </c>
      <c r="E513" s="85" t="b">
        <v>0</v>
      </c>
      <c r="F513" s="85" t="b">
        <v>0</v>
      </c>
      <c r="G513" s="85" t="b">
        <v>0</v>
      </c>
    </row>
    <row r="514" spans="1:7" ht="15">
      <c r="A514" s="85" t="s">
        <v>5225</v>
      </c>
      <c r="B514" s="85">
        <v>2</v>
      </c>
      <c r="C514" s="118">
        <v>0.00101457398599671</v>
      </c>
      <c r="D514" s="85" t="s">
        <v>5469</v>
      </c>
      <c r="E514" s="85" t="b">
        <v>0</v>
      </c>
      <c r="F514" s="85" t="b">
        <v>0</v>
      </c>
      <c r="G514" s="85" t="b">
        <v>0</v>
      </c>
    </row>
    <row r="515" spans="1:7" ht="15">
      <c r="A515" s="85" t="s">
        <v>5226</v>
      </c>
      <c r="B515" s="85">
        <v>2</v>
      </c>
      <c r="C515" s="118">
        <v>0.0008927241597817815</v>
      </c>
      <c r="D515" s="85" t="s">
        <v>5469</v>
      </c>
      <c r="E515" s="85" t="b">
        <v>0</v>
      </c>
      <c r="F515" s="85" t="b">
        <v>0</v>
      </c>
      <c r="G515" s="85" t="b">
        <v>0</v>
      </c>
    </row>
    <row r="516" spans="1:7" ht="15">
      <c r="A516" s="85" t="s">
        <v>5227</v>
      </c>
      <c r="B516" s="85">
        <v>2</v>
      </c>
      <c r="C516" s="118">
        <v>0.0008927241597817815</v>
      </c>
      <c r="D516" s="85" t="s">
        <v>5469</v>
      </c>
      <c r="E516" s="85" t="b">
        <v>0</v>
      </c>
      <c r="F516" s="85" t="b">
        <v>0</v>
      </c>
      <c r="G516" s="85" t="b">
        <v>0</v>
      </c>
    </row>
    <row r="517" spans="1:7" ht="15">
      <c r="A517" s="85" t="s">
        <v>5228</v>
      </c>
      <c r="B517" s="85">
        <v>2</v>
      </c>
      <c r="C517" s="118">
        <v>0.0008927241597817815</v>
      </c>
      <c r="D517" s="85" t="s">
        <v>5469</v>
      </c>
      <c r="E517" s="85" t="b">
        <v>0</v>
      </c>
      <c r="F517" s="85" t="b">
        <v>0</v>
      </c>
      <c r="G517" s="85" t="b">
        <v>0</v>
      </c>
    </row>
    <row r="518" spans="1:7" ht="15">
      <c r="A518" s="85" t="s">
        <v>413</v>
      </c>
      <c r="B518" s="85">
        <v>2</v>
      </c>
      <c r="C518" s="118">
        <v>0.0008927241597817815</v>
      </c>
      <c r="D518" s="85" t="s">
        <v>5469</v>
      </c>
      <c r="E518" s="85" t="b">
        <v>0</v>
      </c>
      <c r="F518" s="85" t="b">
        <v>0</v>
      </c>
      <c r="G518" s="85" t="b">
        <v>0</v>
      </c>
    </row>
    <row r="519" spans="1:7" ht="15">
      <c r="A519" s="85" t="s">
        <v>5229</v>
      </c>
      <c r="B519" s="85">
        <v>2</v>
      </c>
      <c r="C519" s="118">
        <v>0.0008927241597817815</v>
      </c>
      <c r="D519" s="85" t="s">
        <v>5469</v>
      </c>
      <c r="E519" s="85" t="b">
        <v>0</v>
      </c>
      <c r="F519" s="85" t="b">
        <v>0</v>
      </c>
      <c r="G519" s="85" t="b">
        <v>0</v>
      </c>
    </row>
    <row r="520" spans="1:7" ht="15">
      <c r="A520" s="85" t="s">
        <v>5230</v>
      </c>
      <c r="B520" s="85">
        <v>2</v>
      </c>
      <c r="C520" s="118">
        <v>0.0008927241597817815</v>
      </c>
      <c r="D520" s="85" t="s">
        <v>5469</v>
      </c>
      <c r="E520" s="85" t="b">
        <v>0</v>
      </c>
      <c r="F520" s="85" t="b">
        <v>0</v>
      </c>
      <c r="G520" s="85" t="b">
        <v>0</v>
      </c>
    </row>
    <row r="521" spans="1:7" ht="15">
      <c r="A521" s="85" t="s">
        <v>5231</v>
      </c>
      <c r="B521" s="85">
        <v>2</v>
      </c>
      <c r="C521" s="118">
        <v>0.0008927241597817815</v>
      </c>
      <c r="D521" s="85" t="s">
        <v>5469</v>
      </c>
      <c r="E521" s="85" t="b">
        <v>0</v>
      </c>
      <c r="F521" s="85" t="b">
        <v>0</v>
      </c>
      <c r="G521" s="85" t="b">
        <v>0</v>
      </c>
    </row>
    <row r="522" spans="1:7" ht="15">
      <c r="A522" s="85" t="s">
        <v>5232</v>
      </c>
      <c r="B522" s="85">
        <v>2</v>
      </c>
      <c r="C522" s="118">
        <v>0.0008927241597817815</v>
      </c>
      <c r="D522" s="85" t="s">
        <v>5469</v>
      </c>
      <c r="E522" s="85" t="b">
        <v>0</v>
      </c>
      <c r="F522" s="85" t="b">
        <v>0</v>
      </c>
      <c r="G522" s="85" t="b">
        <v>0</v>
      </c>
    </row>
    <row r="523" spans="1:7" ht="15">
      <c r="A523" s="85" t="s">
        <v>5233</v>
      </c>
      <c r="B523" s="85">
        <v>2</v>
      </c>
      <c r="C523" s="118">
        <v>0.0008927241597817815</v>
      </c>
      <c r="D523" s="85" t="s">
        <v>5469</v>
      </c>
      <c r="E523" s="85" t="b">
        <v>0</v>
      </c>
      <c r="F523" s="85" t="b">
        <v>0</v>
      </c>
      <c r="G523" s="85" t="b">
        <v>0</v>
      </c>
    </row>
    <row r="524" spans="1:7" ht="15">
      <c r="A524" s="85" t="s">
        <v>5234</v>
      </c>
      <c r="B524" s="85">
        <v>2</v>
      </c>
      <c r="C524" s="118">
        <v>0.0008927241597817815</v>
      </c>
      <c r="D524" s="85" t="s">
        <v>5469</v>
      </c>
      <c r="E524" s="85" t="b">
        <v>0</v>
      </c>
      <c r="F524" s="85" t="b">
        <v>0</v>
      </c>
      <c r="G524" s="85" t="b">
        <v>0</v>
      </c>
    </row>
    <row r="525" spans="1:7" ht="15">
      <c r="A525" s="85" t="s">
        <v>5235</v>
      </c>
      <c r="B525" s="85">
        <v>2</v>
      </c>
      <c r="C525" s="118">
        <v>0.0008927241597817815</v>
      </c>
      <c r="D525" s="85" t="s">
        <v>5469</v>
      </c>
      <c r="E525" s="85" t="b">
        <v>0</v>
      </c>
      <c r="F525" s="85" t="b">
        <v>0</v>
      </c>
      <c r="G525" s="85" t="b">
        <v>0</v>
      </c>
    </row>
    <row r="526" spans="1:7" ht="15">
      <c r="A526" s="85" t="s">
        <v>5236</v>
      </c>
      <c r="B526" s="85">
        <v>2</v>
      </c>
      <c r="C526" s="118">
        <v>0.0008927241597817815</v>
      </c>
      <c r="D526" s="85" t="s">
        <v>5469</v>
      </c>
      <c r="E526" s="85" t="b">
        <v>0</v>
      </c>
      <c r="F526" s="85" t="b">
        <v>0</v>
      </c>
      <c r="G526" s="85" t="b">
        <v>0</v>
      </c>
    </row>
    <row r="527" spans="1:7" ht="15">
      <c r="A527" s="85" t="s">
        <v>404</v>
      </c>
      <c r="B527" s="85">
        <v>2</v>
      </c>
      <c r="C527" s="118">
        <v>0.0008927241597817815</v>
      </c>
      <c r="D527" s="85" t="s">
        <v>5469</v>
      </c>
      <c r="E527" s="85" t="b">
        <v>0</v>
      </c>
      <c r="F527" s="85" t="b">
        <v>0</v>
      </c>
      <c r="G527" s="85" t="b">
        <v>0</v>
      </c>
    </row>
    <row r="528" spans="1:7" ht="15">
      <c r="A528" s="85" t="s">
        <v>5237</v>
      </c>
      <c r="B528" s="85">
        <v>2</v>
      </c>
      <c r="C528" s="118">
        <v>0.0008927241597817815</v>
      </c>
      <c r="D528" s="85" t="s">
        <v>5469</v>
      </c>
      <c r="E528" s="85" t="b">
        <v>0</v>
      </c>
      <c r="F528" s="85" t="b">
        <v>0</v>
      </c>
      <c r="G528" s="85" t="b">
        <v>0</v>
      </c>
    </row>
    <row r="529" spans="1:7" ht="15">
      <c r="A529" s="85" t="s">
        <v>5238</v>
      </c>
      <c r="B529" s="85">
        <v>2</v>
      </c>
      <c r="C529" s="118">
        <v>0.0008927241597817815</v>
      </c>
      <c r="D529" s="85" t="s">
        <v>5469</v>
      </c>
      <c r="E529" s="85" t="b">
        <v>0</v>
      </c>
      <c r="F529" s="85" t="b">
        <v>0</v>
      </c>
      <c r="G529" s="85" t="b">
        <v>0</v>
      </c>
    </row>
    <row r="530" spans="1:7" ht="15">
      <c r="A530" s="85" t="s">
        <v>5239</v>
      </c>
      <c r="B530" s="85">
        <v>2</v>
      </c>
      <c r="C530" s="118">
        <v>0.0008927241597817815</v>
      </c>
      <c r="D530" s="85" t="s">
        <v>5469</v>
      </c>
      <c r="E530" s="85" t="b">
        <v>0</v>
      </c>
      <c r="F530" s="85" t="b">
        <v>0</v>
      </c>
      <c r="G530" s="85" t="b">
        <v>0</v>
      </c>
    </row>
    <row r="531" spans="1:7" ht="15">
      <c r="A531" s="85" t="s">
        <v>5240</v>
      </c>
      <c r="B531" s="85">
        <v>2</v>
      </c>
      <c r="C531" s="118">
        <v>0.0008927241597817815</v>
      </c>
      <c r="D531" s="85" t="s">
        <v>5469</v>
      </c>
      <c r="E531" s="85" t="b">
        <v>0</v>
      </c>
      <c r="F531" s="85" t="b">
        <v>0</v>
      </c>
      <c r="G531" s="85" t="b">
        <v>0</v>
      </c>
    </row>
    <row r="532" spans="1:7" ht="15">
      <c r="A532" s="85" t="s">
        <v>5241</v>
      </c>
      <c r="B532" s="85">
        <v>2</v>
      </c>
      <c r="C532" s="118">
        <v>0.00101457398599671</v>
      </c>
      <c r="D532" s="85" t="s">
        <v>5469</v>
      </c>
      <c r="E532" s="85" t="b">
        <v>0</v>
      </c>
      <c r="F532" s="85" t="b">
        <v>0</v>
      </c>
      <c r="G532" s="85" t="b">
        <v>0</v>
      </c>
    </row>
    <row r="533" spans="1:7" ht="15">
      <c r="A533" s="85" t="s">
        <v>5242</v>
      </c>
      <c r="B533" s="85">
        <v>2</v>
      </c>
      <c r="C533" s="118">
        <v>0.00101457398599671</v>
      </c>
      <c r="D533" s="85" t="s">
        <v>5469</v>
      </c>
      <c r="E533" s="85" t="b">
        <v>0</v>
      </c>
      <c r="F533" s="85" t="b">
        <v>0</v>
      </c>
      <c r="G533" s="85" t="b">
        <v>0</v>
      </c>
    </row>
    <row r="534" spans="1:7" ht="15">
      <c r="A534" s="85" t="s">
        <v>5243</v>
      </c>
      <c r="B534" s="85">
        <v>2</v>
      </c>
      <c r="C534" s="118">
        <v>0.0008927241597817815</v>
      </c>
      <c r="D534" s="85" t="s">
        <v>5469</v>
      </c>
      <c r="E534" s="85" t="b">
        <v>0</v>
      </c>
      <c r="F534" s="85" t="b">
        <v>0</v>
      </c>
      <c r="G534" s="85" t="b">
        <v>0</v>
      </c>
    </row>
    <row r="535" spans="1:7" ht="15">
      <c r="A535" s="85" t="s">
        <v>5244</v>
      </c>
      <c r="B535" s="85">
        <v>2</v>
      </c>
      <c r="C535" s="118">
        <v>0.0008927241597817815</v>
      </c>
      <c r="D535" s="85" t="s">
        <v>5469</v>
      </c>
      <c r="E535" s="85" t="b">
        <v>0</v>
      </c>
      <c r="F535" s="85" t="b">
        <v>0</v>
      </c>
      <c r="G535" s="85" t="b">
        <v>0</v>
      </c>
    </row>
    <row r="536" spans="1:7" ht="15">
      <c r="A536" s="85" t="s">
        <v>5245</v>
      </c>
      <c r="B536" s="85">
        <v>2</v>
      </c>
      <c r="C536" s="118">
        <v>0.0008927241597817815</v>
      </c>
      <c r="D536" s="85" t="s">
        <v>5469</v>
      </c>
      <c r="E536" s="85" t="b">
        <v>0</v>
      </c>
      <c r="F536" s="85" t="b">
        <v>0</v>
      </c>
      <c r="G536" s="85" t="b">
        <v>0</v>
      </c>
    </row>
    <row r="537" spans="1:7" ht="15">
      <c r="A537" s="85" t="s">
        <v>5246</v>
      </c>
      <c r="B537" s="85">
        <v>2</v>
      </c>
      <c r="C537" s="118">
        <v>0.0008927241597817815</v>
      </c>
      <c r="D537" s="85" t="s">
        <v>5469</v>
      </c>
      <c r="E537" s="85" t="b">
        <v>0</v>
      </c>
      <c r="F537" s="85" t="b">
        <v>0</v>
      </c>
      <c r="G537" s="85" t="b">
        <v>0</v>
      </c>
    </row>
    <row r="538" spans="1:7" ht="15">
      <c r="A538" s="85" t="s">
        <v>5247</v>
      </c>
      <c r="B538" s="85">
        <v>2</v>
      </c>
      <c r="C538" s="118">
        <v>0.0008927241597817815</v>
      </c>
      <c r="D538" s="85" t="s">
        <v>5469</v>
      </c>
      <c r="E538" s="85" t="b">
        <v>0</v>
      </c>
      <c r="F538" s="85" t="b">
        <v>0</v>
      </c>
      <c r="G538" s="85" t="b">
        <v>0</v>
      </c>
    </row>
    <row r="539" spans="1:7" ht="15">
      <c r="A539" s="85" t="s">
        <v>5248</v>
      </c>
      <c r="B539" s="85">
        <v>2</v>
      </c>
      <c r="C539" s="118">
        <v>0.0008927241597817815</v>
      </c>
      <c r="D539" s="85" t="s">
        <v>5469</v>
      </c>
      <c r="E539" s="85" t="b">
        <v>0</v>
      </c>
      <c r="F539" s="85" t="b">
        <v>0</v>
      </c>
      <c r="G539" s="85" t="b">
        <v>0</v>
      </c>
    </row>
    <row r="540" spans="1:7" ht="15">
      <c r="A540" s="85" t="s">
        <v>5249</v>
      </c>
      <c r="B540" s="85">
        <v>2</v>
      </c>
      <c r="C540" s="118">
        <v>0.0008927241597817815</v>
      </c>
      <c r="D540" s="85" t="s">
        <v>5469</v>
      </c>
      <c r="E540" s="85" t="b">
        <v>0</v>
      </c>
      <c r="F540" s="85" t="b">
        <v>0</v>
      </c>
      <c r="G540" s="85" t="b">
        <v>0</v>
      </c>
    </row>
    <row r="541" spans="1:7" ht="15">
      <c r="A541" s="85" t="s">
        <v>5250</v>
      </c>
      <c r="B541" s="85">
        <v>2</v>
      </c>
      <c r="C541" s="118">
        <v>0.0008927241597817815</v>
      </c>
      <c r="D541" s="85" t="s">
        <v>5469</v>
      </c>
      <c r="E541" s="85" t="b">
        <v>0</v>
      </c>
      <c r="F541" s="85" t="b">
        <v>0</v>
      </c>
      <c r="G541" s="85" t="b">
        <v>0</v>
      </c>
    </row>
    <row r="542" spans="1:7" ht="15">
      <c r="A542" s="85" t="s">
        <v>5251</v>
      </c>
      <c r="B542" s="85">
        <v>2</v>
      </c>
      <c r="C542" s="118">
        <v>0.0008927241597817815</v>
      </c>
      <c r="D542" s="85" t="s">
        <v>5469</v>
      </c>
      <c r="E542" s="85" t="b">
        <v>0</v>
      </c>
      <c r="F542" s="85" t="b">
        <v>0</v>
      </c>
      <c r="G542" s="85" t="b">
        <v>0</v>
      </c>
    </row>
    <row r="543" spans="1:7" ht="15">
      <c r="A543" s="85" t="s">
        <v>5252</v>
      </c>
      <c r="B543" s="85">
        <v>2</v>
      </c>
      <c r="C543" s="118">
        <v>0.0008927241597817815</v>
      </c>
      <c r="D543" s="85" t="s">
        <v>5469</v>
      </c>
      <c r="E543" s="85" t="b">
        <v>0</v>
      </c>
      <c r="F543" s="85" t="b">
        <v>0</v>
      </c>
      <c r="G543" s="85" t="b">
        <v>0</v>
      </c>
    </row>
    <row r="544" spans="1:7" ht="15">
      <c r="A544" s="85" t="s">
        <v>483</v>
      </c>
      <c r="B544" s="85">
        <v>2</v>
      </c>
      <c r="C544" s="118">
        <v>0.0008927241597817815</v>
      </c>
      <c r="D544" s="85" t="s">
        <v>5469</v>
      </c>
      <c r="E544" s="85" t="b">
        <v>0</v>
      </c>
      <c r="F544" s="85" t="b">
        <v>0</v>
      </c>
      <c r="G544" s="85" t="b">
        <v>0</v>
      </c>
    </row>
    <row r="545" spans="1:7" ht="15">
      <c r="A545" s="85" t="s">
        <v>5253</v>
      </c>
      <c r="B545" s="85">
        <v>2</v>
      </c>
      <c r="C545" s="118">
        <v>0.0008927241597817815</v>
      </c>
      <c r="D545" s="85" t="s">
        <v>5469</v>
      </c>
      <c r="E545" s="85" t="b">
        <v>0</v>
      </c>
      <c r="F545" s="85" t="b">
        <v>0</v>
      </c>
      <c r="G545" s="85" t="b">
        <v>0</v>
      </c>
    </row>
    <row r="546" spans="1:7" ht="15">
      <c r="A546" s="85" t="s">
        <v>5254</v>
      </c>
      <c r="B546" s="85">
        <v>2</v>
      </c>
      <c r="C546" s="118">
        <v>0.0008927241597817815</v>
      </c>
      <c r="D546" s="85" t="s">
        <v>5469</v>
      </c>
      <c r="E546" s="85" t="b">
        <v>0</v>
      </c>
      <c r="F546" s="85" t="b">
        <v>1</v>
      </c>
      <c r="G546" s="85" t="b">
        <v>0</v>
      </c>
    </row>
    <row r="547" spans="1:7" ht="15">
      <c r="A547" s="85" t="s">
        <v>5255</v>
      </c>
      <c r="B547" s="85">
        <v>2</v>
      </c>
      <c r="C547" s="118">
        <v>0.0008927241597817815</v>
      </c>
      <c r="D547" s="85" t="s">
        <v>5469</v>
      </c>
      <c r="E547" s="85" t="b">
        <v>0</v>
      </c>
      <c r="F547" s="85" t="b">
        <v>0</v>
      </c>
      <c r="G547" s="85" t="b">
        <v>0</v>
      </c>
    </row>
    <row r="548" spans="1:7" ht="15">
      <c r="A548" s="85" t="s">
        <v>5256</v>
      </c>
      <c r="B548" s="85">
        <v>2</v>
      </c>
      <c r="C548" s="118">
        <v>0.0008927241597817815</v>
      </c>
      <c r="D548" s="85" t="s">
        <v>5469</v>
      </c>
      <c r="E548" s="85" t="b">
        <v>0</v>
      </c>
      <c r="F548" s="85" t="b">
        <v>0</v>
      </c>
      <c r="G548" s="85" t="b">
        <v>0</v>
      </c>
    </row>
    <row r="549" spans="1:7" ht="15">
      <c r="A549" s="85" t="s">
        <v>5257</v>
      </c>
      <c r="B549" s="85">
        <v>2</v>
      </c>
      <c r="C549" s="118">
        <v>0.0008927241597817815</v>
      </c>
      <c r="D549" s="85" t="s">
        <v>5469</v>
      </c>
      <c r="E549" s="85" t="b">
        <v>0</v>
      </c>
      <c r="F549" s="85" t="b">
        <v>0</v>
      </c>
      <c r="G549" s="85" t="b">
        <v>0</v>
      </c>
    </row>
    <row r="550" spans="1:7" ht="15">
      <c r="A550" s="85" t="s">
        <v>5258</v>
      </c>
      <c r="B550" s="85">
        <v>2</v>
      </c>
      <c r="C550" s="118">
        <v>0.0008927241597817815</v>
      </c>
      <c r="D550" s="85" t="s">
        <v>5469</v>
      </c>
      <c r="E550" s="85" t="b">
        <v>0</v>
      </c>
      <c r="F550" s="85" t="b">
        <v>0</v>
      </c>
      <c r="G550" s="85" t="b">
        <v>0</v>
      </c>
    </row>
    <row r="551" spans="1:7" ht="15">
      <c r="A551" s="85" t="s">
        <v>5259</v>
      </c>
      <c r="B551" s="85">
        <v>2</v>
      </c>
      <c r="C551" s="118">
        <v>0.0008927241597817815</v>
      </c>
      <c r="D551" s="85" t="s">
        <v>5469</v>
      </c>
      <c r="E551" s="85" t="b">
        <v>0</v>
      </c>
      <c r="F551" s="85" t="b">
        <v>0</v>
      </c>
      <c r="G551" s="85" t="b">
        <v>0</v>
      </c>
    </row>
    <row r="552" spans="1:7" ht="15">
      <c r="A552" s="85" t="s">
        <v>5260</v>
      </c>
      <c r="B552" s="85">
        <v>2</v>
      </c>
      <c r="C552" s="118">
        <v>0.0008927241597817815</v>
      </c>
      <c r="D552" s="85" t="s">
        <v>5469</v>
      </c>
      <c r="E552" s="85" t="b">
        <v>0</v>
      </c>
      <c r="F552" s="85" t="b">
        <v>1</v>
      </c>
      <c r="G552" s="85" t="b">
        <v>0</v>
      </c>
    </row>
    <row r="553" spans="1:7" ht="15">
      <c r="A553" s="85" t="s">
        <v>5261</v>
      </c>
      <c r="B553" s="85">
        <v>2</v>
      </c>
      <c r="C553" s="118">
        <v>0.0008927241597817815</v>
      </c>
      <c r="D553" s="85" t="s">
        <v>5469</v>
      </c>
      <c r="E553" s="85" t="b">
        <v>0</v>
      </c>
      <c r="F553" s="85" t="b">
        <v>0</v>
      </c>
      <c r="G553" s="85" t="b">
        <v>0</v>
      </c>
    </row>
    <row r="554" spans="1:7" ht="15">
      <c r="A554" s="85" t="s">
        <v>5262</v>
      </c>
      <c r="B554" s="85">
        <v>2</v>
      </c>
      <c r="C554" s="118">
        <v>0.0008927241597817815</v>
      </c>
      <c r="D554" s="85" t="s">
        <v>5469</v>
      </c>
      <c r="E554" s="85" t="b">
        <v>0</v>
      </c>
      <c r="F554" s="85" t="b">
        <v>0</v>
      </c>
      <c r="G554" s="85" t="b">
        <v>0</v>
      </c>
    </row>
    <row r="555" spans="1:7" ht="15">
      <c r="A555" s="85" t="s">
        <v>5263</v>
      </c>
      <c r="B555" s="85">
        <v>2</v>
      </c>
      <c r="C555" s="118">
        <v>0.0008927241597817815</v>
      </c>
      <c r="D555" s="85" t="s">
        <v>5469</v>
      </c>
      <c r="E555" s="85" t="b">
        <v>0</v>
      </c>
      <c r="F555" s="85" t="b">
        <v>0</v>
      </c>
      <c r="G555" s="85" t="b">
        <v>0</v>
      </c>
    </row>
    <row r="556" spans="1:7" ht="15">
      <c r="A556" s="85" t="s">
        <v>5264</v>
      </c>
      <c r="B556" s="85">
        <v>2</v>
      </c>
      <c r="C556" s="118">
        <v>0.0008927241597817815</v>
      </c>
      <c r="D556" s="85" t="s">
        <v>5469</v>
      </c>
      <c r="E556" s="85" t="b">
        <v>0</v>
      </c>
      <c r="F556" s="85" t="b">
        <v>0</v>
      </c>
      <c r="G556" s="85" t="b">
        <v>0</v>
      </c>
    </row>
    <row r="557" spans="1:7" ht="15">
      <c r="A557" s="85" t="s">
        <v>5265</v>
      </c>
      <c r="B557" s="85">
        <v>2</v>
      </c>
      <c r="C557" s="118">
        <v>0.0008927241597817815</v>
      </c>
      <c r="D557" s="85" t="s">
        <v>5469</v>
      </c>
      <c r="E557" s="85" t="b">
        <v>0</v>
      </c>
      <c r="F557" s="85" t="b">
        <v>0</v>
      </c>
      <c r="G557" s="85" t="b">
        <v>0</v>
      </c>
    </row>
    <row r="558" spans="1:7" ht="15">
      <c r="A558" s="85" t="s">
        <v>5266</v>
      </c>
      <c r="B558" s="85">
        <v>2</v>
      </c>
      <c r="C558" s="118">
        <v>0.0008927241597817815</v>
      </c>
      <c r="D558" s="85" t="s">
        <v>5469</v>
      </c>
      <c r="E558" s="85" t="b">
        <v>0</v>
      </c>
      <c r="F558" s="85" t="b">
        <v>0</v>
      </c>
      <c r="G558" s="85" t="b">
        <v>0</v>
      </c>
    </row>
    <row r="559" spans="1:7" ht="15">
      <c r="A559" s="85" t="s">
        <v>5267</v>
      </c>
      <c r="B559" s="85">
        <v>2</v>
      </c>
      <c r="C559" s="118">
        <v>0.0008927241597817815</v>
      </c>
      <c r="D559" s="85" t="s">
        <v>5469</v>
      </c>
      <c r="E559" s="85" t="b">
        <v>0</v>
      </c>
      <c r="F559" s="85" t="b">
        <v>1</v>
      </c>
      <c r="G559" s="85" t="b">
        <v>0</v>
      </c>
    </row>
    <row r="560" spans="1:7" ht="15">
      <c r="A560" s="85" t="s">
        <v>5268</v>
      </c>
      <c r="B560" s="85">
        <v>2</v>
      </c>
      <c r="C560" s="118">
        <v>0.0008927241597817815</v>
      </c>
      <c r="D560" s="85" t="s">
        <v>5469</v>
      </c>
      <c r="E560" s="85" t="b">
        <v>0</v>
      </c>
      <c r="F560" s="85" t="b">
        <v>0</v>
      </c>
      <c r="G560" s="85" t="b">
        <v>0</v>
      </c>
    </row>
    <row r="561" spans="1:7" ht="15">
      <c r="A561" s="85" t="s">
        <v>5269</v>
      </c>
      <c r="B561" s="85">
        <v>2</v>
      </c>
      <c r="C561" s="118">
        <v>0.0008927241597817815</v>
      </c>
      <c r="D561" s="85" t="s">
        <v>5469</v>
      </c>
      <c r="E561" s="85" t="b">
        <v>0</v>
      </c>
      <c r="F561" s="85" t="b">
        <v>0</v>
      </c>
      <c r="G561" s="85" t="b">
        <v>0</v>
      </c>
    </row>
    <row r="562" spans="1:7" ht="15">
      <c r="A562" s="85" t="s">
        <v>5270</v>
      </c>
      <c r="B562" s="85">
        <v>2</v>
      </c>
      <c r="C562" s="118">
        <v>0.0008927241597817815</v>
      </c>
      <c r="D562" s="85" t="s">
        <v>5469</v>
      </c>
      <c r="E562" s="85" t="b">
        <v>0</v>
      </c>
      <c r="F562" s="85" t="b">
        <v>0</v>
      </c>
      <c r="G562" s="85" t="b">
        <v>0</v>
      </c>
    </row>
    <row r="563" spans="1:7" ht="15">
      <c r="A563" s="85" t="s">
        <v>5271</v>
      </c>
      <c r="B563" s="85">
        <v>2</v>
      </c>
      <c r="C563" s="118">
        <v>0.0008927241597817815</v>
      </c>
      <c r="D563" s="85" t="s">
        <v>5469</v>
      </c>
      <c r="E563" s="85" t="b">
        <v>0</v>
      </c>
      <c r="F563" s="85" t="b">
        <v>0</v>
      </c>
      <c r="G563" s="85" t="b">
        <v>0</v>
      </c>
    </row>
    <row r="564" spans="1:7" ht="15">
      <c r="A564" s="85" t="s">
        <v>5272</v>
      </c>
      <c r="B564" s="85">
        <v>2</v>
      </c>
      <c r="C564" s="118">
        <v>0.0008927241597817815</v>
      </c>
      <c r="D564" s="85" t="s">
        <v>5469</v>
      </c>
      <c r="E564" s="85" t="b">
        <v>0</v>
      </c>
      <c r="F564" s="85" t="b">
        <v>0</v>
      </c>
      <c r="G564" s="85" t="b">
        <v>0</v>
      </c>
    </row>
    <row r="565" spans="1:7" ht="15">
      <c r="A565" s="85" t="s">
        <v>5273</v>
      </c>
      <c r="B565" s="85">
        <v>2</v>
      </c>
      <c r="C565" s="118">
        <v>0.0008927241597817815</v>
      </c>
      <c r="D565" s="85" t="s">
        <v>5469</v>
      </c>
      <c r="E565" s="85" t="b">
        <v>0</v>
      </c>
      <c r="F565" s="85" t="b">
        <v>1</v>
      </c>
      <c r="G565" s="85" t="b">
        <v>0</v>
      </c>
    </row>
    <row r="566" spans="1:7" ht="15">
      <c r="A566" s="85" t="s">
        <v>5274</v>
      </c>
      <c r="B566" s="85">
        <v>2</v>
      </c>
      <c r="C566" s="118">
        <v>0.0008927241597817815</v>
      </c>
      <c r="D566" s="85" t="s">
        <v>5469</v>
      </c>
      <c r="E566" s="85" t="b">
        <v>0</v>
      </c>
      <c r="F566" s="85" t="b">
        <v>0</v>
      </c>
      <c r="G566" s="85" t="b">
        <v>0</v>
      </c>
    </row>
    <row r="567" spans="1:7" ht="15">
      <c r="A567" s="85" t="s">
        <v>5275</v>
      </c>
      <c r="B567" s="85">
        <v>2</v>
      </c>
      <c r="C567" s="118">
        <v>0.0008927241597817815</v>
      </c>
      <c r="D567" s="85" t="s">
        <v>5469</v>
      </c>
      <c r="E567" s="85" t="b">
        <v>0</v>
      </c>
      <c r="F567" s="85" t="b">
        <v>0</v>
      </c>
      <c r="G567" s="85" t="b">
        <v>0</v>
      </c>
    </row>
    <row r="568" spans="1:7" ht="15">
      <c r="A568" s="85" t="s">
        <v>5276</v>
      </c>
      <c r="B568" s="85">
        <v>2</v>
      </c>
      <c r="C568" s="118">
        <v>0.0008927241597817815</v>
      </c>
      <c r="D568" s="85" t="s">
        <v>5469</v>
      </c>
      <c r="E568" s="85" t="b">
        <v>0</v>
      </c>
      <c r="F568" s="85" t="b">
        <v>0</v>
      </c>
      <c r="G568" s="85" t="b">
        <v>0</v>
      </c>
    </row>
    <row r="569" spans="1:7" ht="15">
      <c r="A569" s="85" t="s">
        <v>5277</v>
      </c>
      <c r="B569" s="85">
        <v>2</v>
      </c>
      <c r="C569" s="118">
        <v>0.0008927241597817815</v>
      </c>
      <c r="D569" s="85" t="s">
        <v>5469</v>
      </c>
      <c r="E569" s="85" t="b">
        <v>0</v>
      </c>
      <c r="F569" s="85" t="b">
        <v>0</v>
      </c>
      <c r="G569" s="85" t="b">
        <v>0</v>
      </c>
    </row>
    <row r="570" spans="1:7" ht="15">
      <c r="A570" s="85" t="s">
        <v>5278</v>
      </c>
      <c r="B570" s="85">
        <v>2</v>
      </c>
      <c r="C570" s="118">
        <v>0.0008927241597817815</v>
      </c>
      <c r="D570" s="85" t="s">
        <v>5469</v>
      </c>
      <c r="E570" s="85" t="b">
        <v>0</v>
      </c>
      <c r="F570" s="85" t="b">
        <v>0</v>
      </c>
      <c r="G570" s="85" t="b">
        <v>0</v>
      </c>
    </row>
    <row r="571" spans="1:7" ht="15">
      <c r="A571" s="85" t="s">
        <v>5279</v>
      </c>
      <c r="B571" s="85">
        <v>2</v>
      </c>
      <c r="C571" s="118">
        <v>0.0008927241597817815</v>
      </c>
      <c r="D571" s="85" t="s">
        <v>5469</v>
      </c>
      <c r="E571" s="85" t="b">
        <v>0</v>
      </c>
      <c r="F571" s="85" t="b">
        <v>0</v>
      </c>
      <c r="G571" s="85" t="b">
        <v>0</v>
      </c>
    </row>
    <row r="572" spans="1:7" ht="15">
      <c r="A572" s="85" t="s">
        <v>5280</v>
      </c>
      <c r="B572" s="85">
        <v>2</v>
      </c>
      <c r="C572" s="118">
        <v>0.0008927241597817815</v>
      </c>
      <c r="D572" s="85" t="s">
        <v>5469</v>
      </c>
      <c r="E572" s="85" t="b">
        <v>0</v>
      </c>
      <c r="F572" s="85" t="b">
        <v>0</v>
      </c>
      <c r="G572" s="85" t="b">
        <v>0</v>
      </c>
    </row>
    <row r="573" spans="1:7" ht="15">
      <c r="A573" s="85" t="s">
        <v>5281</v>
      </c>
      <c r="B573" s="85">
        <v>2</v>
      </c>
      <c r="C573" s="118">
        <v>0.0008927241597817815</v>
      </c>
      <c r="D573" s="85" t="s">
        <v>5469</v>
      </c>
      <c r="E573" s="85" t="b">
        <v>0</v>
      </c>
      <c r="F573" s="85" t="b">
        <v>0</v>
      </c>
      <c r="G573" s="85" t="b">
        <v>0</v>
      </c>
    </row>
    <row r="574" spans="1:7" ht="15">
      <c r="A574" s="85" t="s">
        <v>5282</v>
      </c>
      <c r="B574" s="85">
        <v>2</v>
      </c>
      <c r="C574" s="118">
        <v>0.0008927241597817815</v>
      </c>
      <c r="D574" s="85" t="s">
        <v>5469</v>
      </c>
      <c r="E574" s="85" t="b">
        <v>0</v>
      </c>
      <c r="F574" s="85" t="b">
        <v>0</v>
      </c>
      <c r="G574" s="85" t="b">
        <v>0</v>
      </c>
    </row>
    <row r="575" spans="1:7" ht="15">
      <c r="A575" s="85" t="s">
        <v>5283</v>
      </c>
      <c r="B575" s="85">
        <v>2</v>
      </c>
      <c r="C575" s="118">
        <v>0.0008927241597817815</v>
      </c>
      <c r="D575" s="85" t="s">
        <v>5469</v>
      </c>
      <c r="E575" s="85" t="b">
        <v>0</v>
      </c>
      <c r="F575" s="85" t="b">
        <v>0</v>
      </c>
      <c r="G575" s="85" t="b">
        <v>0</v>
      </c>
    </row>
    <row r="576" spans="1:7" ht="15">
      <c r="A576" s="85" t="s">
        <v>5284</v>
      </c>
      <c r="B576" s="85">
        <v>2</v>
      </c>
      <c r="C576" s="118">
        <v>0.0008927241597817815</v>
      </c>
      <c r="D576" s="85" t="s">
        <v>5469</v>
      </c>
      <c r="E576" s="85" t="b">
        <v>0</v>
      </c>
      <c r="F576" s="85" t="b">
        <v>0</v>
      </c>
      <c r="G576" s="85" t="b">
        <v>0</v>
      </c>
    </row>
    <row r="577" spans="1:7" ht="15">
      <c r="A577" s="85" t="s">
        <v>5285</v>
      </c>
      <c r="B577" s="85">
        <v>2</v>
      </c>
      <c r="C577" s="118">
        <v>0.0008927241597817815</v>
      </c>
      <c r="D577" s="85" t="s">
        <v>5469</v>
      </c>
      <c r="E577" s="85" t="b">
        <v>0</v>
      </c>
      <c r="F577" s="85" t="b">
        <v>0</v>
      </c>
      <c r="G577" s="85" t="b">
        <v>0</v>
      </c>
    </row>
    <row r="578" spans="1:7" ht="15">
      <c r="A578" s="85" t="s">
        <v>5286</v>
      </c>
      <c r="B578" s="85">
        <v>2</v>
      </c>
      <c r="C578" s="118">
        <v>0.0008927241597817815</v>
      </c>
      <c r="D578" s="85" t="s">
        <v>5469</v>
      </c>
      <c r="E578" s="85" t="b">
        <v>0</v>
      </c>
      <c r="F578" s="85" t="b">
        <v>0</v>
      </c>
      <c r="G578" s="85" t="b">
        <v>0</v>
      </c>
    </row>
    <row r="579" spans="1:7" ht="15">
      <c r="A579" s="85" t="s">
        <v>5287</v>
      </c>
      <c r="B579" s="85">
        <v>2</v>
      </c>
      <c r="C579" s="118">
        <v>0.0008927241597817815</v>
      </c>
      <c r="D579" s="85" t="s">
        <v>5469</v>
      </c>
      <c r="E579" s="85" t="b">
        <v>0</v>
      </c>
      <c r="F579" s="85" t="b">
        <v>0</v>
      </c>
      <c r="G579" s="85" t="b">
        <v>0</v>
      </c>
    </row>
    <row r="580" spans="1:7" ht="15">
      <c r="A580" s="85" t="s">
        <v>5288</v>
      </c>
      <c r="B580" s="85">
        <v>2</v>
      </c>
      <c r="C580" s="118">
        <v>0.0008927241597817815</v>
      </c>
      <c r="D580" s="85" t="s">
        <v>5469</v>
      </c>
      <c r="E580" s="85" t="b">
        <v>1</v>
      </c>
      <c r="F580" s="85" t="b">
        <v>0</v>
      </c>
      <c r="G580" s="85" t="b">
        <v>0</v>
      </c>
    </row>
    <row r="581" spans="1:7" ht="15">
      <c r="A581" s="85" t="s">
        <v>382</v>
      </c>
      <c r="B581" s="85">
        <v>2</v>
      </c>
      <c r="C581" s="118">
        <v>0.0008927241597817815</v>
      </c>
      <c r="D581" s="85" t="s">
        <v>5469</v>
      </c>
      <c r="E581" s="85" t="b">
        <v>0</v>
      </c>
      <c r="F581" s="85" t="b">
        <v>0</v>
      </c>
      <c r="G581" s="85" t="b">
        <v>0</v>
      </c>
    </row>
    <row r="582" spans="1:7" ht="15">
      <c r="A582" s="85" t="s">
        <v>5289</v>
      </c>
      <c r="B582" s="85">
        <v>2</v>
      </c>
      <c r="C582" s="118">
        <v>0.0008927241597817815</v>
      </c>
      <c r="D582" s="85" t="s">
        <v>5469</v>
      </c>
      <c r="E582" s="85" t="b">
        <v>0</v>
      </c>
      <c r="F582" s="85" t="b">
        <v>0</v>
      </c>
      <c r="G582" s="85" t="b">
        <v>0</v>
      </c>
    </row>
    <row r="583" spans="1:7" ht="15">
      <c r="A583" s="85" t="s">
        <v>5290</v>
      </c>
      <c r="B583" s="85">
        <v>2</v>
      </c>
      <c r="C583" s="118">
        <v>0.0008927241597817815</v>
      </c>
      <c r="D583" s="85" t="s">
        <v>5469</v>
      </c>
      <c r="E583" s="85" t="b">
        <v>0</v>
      </c>
      <c r="F583" s="85" t="b">
        <v>0</v>
      </c>
      <c r="G583" s="85" t="b">
        <v>0</v>
      </c>
    </row>
    <row r="584" spans="1:7" ht="15">
      <c r="A584" s="85" t="s">
        <v>5291</v>
      </c>
      <c r="B584" s="85">
        <v>2</v>
      </c>
      <c r="C584" s="118">
        <v>0.0008927241597817815</v>
      </c>
      <c r="D584" s="85" t="s">
        <v>5469</v>
      </c>
      <c r="E584" s="85" t="b">
        <v>0</v>
      </c>
      <c r="F584" s="85" t="b">
        <v>0</v>
      </c>
      <c r="G584" s="85" t="b">
        <v>0</v>
      </c>
    </row>
    <row r="585" spans="1:7" ht="15">
      <c r="A585" s="85" t="s">
        <v>5292</v>
      </c>
      <c r="B585" s="85">
        <v>2</v>
      </c>
      <c r="C585" s="118">
        <v>0.0008927241597817815</v>
      </c>
      <c r="D585" s="85" t="s">
        <v>5469</v>
      </c>
      <c r="E585" s="85" t="b">
        <v>0</v>
      </c>
      <c r="F585" s="85" t="b">
        <v>0</v>
      </c>
      <c r="G585" s="85" t="b">
        <v>0</v>
      </c>
    </row>
    <row r="586" spans="1:7" ht="15">
      <c r="A586" s="85" t="s">
        <v>5293</v>
      </c>
      <c r="B586" s="85">
        <v>2</v>
      </c>
      <c r="C586" s="118">
        <v>0.0008927241597817815</v>
      </c>
      <c r="D586" s="85" t="s">
        <v>5469</v>
      </c>
      <c r="E586" s="85" t="b">
        <v>0</v>
      </c>
      <c r="F586" s="85" t="b">
        <v>0</v>
      </c>
      <c r="G586" s="85" t="b">
        <v>0</v>
      </c>
    </row>
    <row r="587" spans="1:7" ht="15">
      <c r="A587" s="85" t="s">
        <v>5294</v>
      </c>
      <c r="B587" s="85">
        <v>2</v>
      </c>
      <c r="C587" s="118">
        <v>0.0008927241597817815</v>
      </c>
      <c r="D587" s="85" t="s">
        <v>5469</v>
      </c>
      <c r="E587" s="85" t="b">
        <v>1</v>
      </c>
      <c r="F587" s="85" t="b">
        <v>0</v>
      </c>
      <c r="G587" s="85" t="b">
        <v>0</v>
      </c>
    </row>
    <row r="588" spans="1:7" ht="15">
      <c r="A588" s="85" t="s">
        <v>5295</v>
      </c>
      <c r="B588" s="85">
        <v>2</v>
      </c>
      <c r="C588" s="118">
        <v>0.0008927241597817815</v>
      </c>
      <c r="D588" s="85" t="s">
        <v>5469</v>
      </c>
      <c r="E588" s="85" t="b">
        <v>0</v>
      </c>
      <c r="F588" s="85" t="b">
        <v>0</v>
      </c>
      <c r="G588" s="85" t="b">
        <v>0</v>
      </c>
    </row>
    <row r="589" spans="1:7" ht="15">
      <c r="A589" s="85" t="s">
        <v>5296</v>
      </c>
      <c r="B589" s="85">
        <v>2</v>
      </c>
      <c r="C589" s="118">
        <v>0.0008927241597817815</v>
      </c>
      <c r="D589" s="85" t="s">
        <v>5469</v>
      </c>
      <c r="E589" s="85" t="b">
        <v>0</v>
      </c>
      <c r="F589" s="85" t="b">
        <v>0</v>
      </c>
      <c r="G589" s="85" t="b">
        <v>0</v>
      </c>
    </row>
    <row r="590" spans="1:7" ht="15">
      <c r="A590" s="85" t="s">
        <v>5297</v>
      </c>
      <c r="B590" s="85">
        <v>2</v>
      </c>
      <c r="C590" s="118">
        <v>0.0008927241597817815</v>
      </c>
      <c r="D590" s="85" t="s">
        <v>5469</v>
      </c>
      <c r="E590" s="85" t="b">
        <v>0</v>
      </c>
      <c r="F590" s="85" t="b">
        <v>0</v>
      </c>
      <c r="G590" s="85" t="b">
        <v>0</v>
      </c>
    </row>
    <row r="591" spans="1:7" ht="15">
      <c r="A591" s="85" t="s">
        <v>5298</v>
      </c>
      <c r="B591" s="85">
        <v>2</v>
      </c>
      <c r="C591" s="118">
        <v>0.0008927241597817815</v>
      </c>
      <c r="D591" s="85" t="s">
        <v>5469</v>
      </c>
      <c r="E591" s="85" t="b">
        <v>0</v>
      </c>
      <c r="F591" s="85" t="b">
        <v>0</v>
      </c>
      <c r="G591" s="85" t="b">
        <v>0</v>
      </c>
    </row>
    <row r="592" spans="1:7" ht="15">
      <c r="A592" s="85" t="s">
        <v>5299</v>
      </c>
      <c r="B592" s="85">
        <v>2</v>
      </c>
      <c r="C592" s="118">
        <v>0.0008927241597817815</v>
      </c>
      <c r="D592" s="85" t="s">
        <v>5469</v>
      </c>
      <c r="E592" s="85" t="b">
        <v>0</v>
      </c>
      <c r="F592" s="85" t="b">
        <v>0</v>
      </c>
      <c r="G592" s="85" t="b">
        <v>0</v>
      </c>
    </row>
    <row r="593" spans="1:7" ht="15">
      <c r="A593" s="85" t="s">
        <v>5300</v>
      </c>
      <c r="B593" s="85">
        <v>2</v>
      </c>
      <c r="C593" s="118">
        <v>0.0008927241597817815</v>
      </c>
      <c r="D593" s="85" t="s">
        <v>5469</v>
      </c>
      <c r="E593" s="85" t="b">
        <v>0</v>
      </c>
      <c r="F593" s="85" t="b">
        <v>0</v>
      </c>
      <c r="G593" s="85" t="b">
        <v>0</v>
      </c>
    </row>
    <row r="594" spans="1:7" ht="15">
      <c r="A594" s="85" t="s">
        <v>5301</v>
      </c>
      <c r="B594" s="85">
        <v>2</v>
      </c>
      <c r="C594" s="118">
        <v>0.0008927241597817815</v>
      </c>
      <c r="D594" s="85" t="s">
        <v>5469</v>
      </c>
      <c r="E594" s="85" t="b">
        <v>0</v>
      </c>
      <c r="F594" s="85" t="b">
        <v>0</v>
      </c>
      <c r="G594" s="85" t="b">
        <v>0</v>
      </c>
    </row>
    <row r="595" spans="1:7" ht="15">
      <c r="A595" s="85" t="s">
        <v>5302</v>
      </c>
      <c r="B595" s="85">
        <v>2</v>
      </c>
      <c r="C595" s="118">
        <v>0.0008927241597817815</v>
      </c>
      <c r="D595" s="85" t="s">
        <v>5469</v>
      </c>
      <c r="E595" s="85" t="b">
        <v>0</v>
      </c>
      <c r="F595" s="85" t="b">
        <v>0</v>
      </c>
      <c r="G595" s="85" t="b">
        <v>0</v>
      </c>
    </row>
    <row r="596" spans="1:7" ht="15">
      <c r="A596" s="85" t="s">
        <v>5303</v>
      </c>
      <c r="B596" s="85">
        <v>2</v>
      </c>
      <c r="C596" s="118">
        <v>0.0008927241597817815</v>
      </c>
      <c r="D596" s="85" t="s">
        <v>5469</v>
      </c>
      <c r="E596" s="85" t="b">
        <v>0</v>
      </c>
      <c r="F596" s="85" t="b">
        <v>0</v>
      </c>
      <c r="G596" s="85" t="b">
        <v>0</v>
      </c>
    </row>
    <row r="597" spans="1:7" ht="15">
      <c r="A597" s="85" t="s">
        <v>5304</v>
      </c>
      <c r="B597" s="85">
        <v>2</v>
      </c>
      <c r="C597" s="118">
        <v>0.0008927241597817815</v>
      </c>
      <c r="D597" s="85" t="s">
        <v>5469</v>
      </c>
      <c r="E597" s="85" t="b">
        <v>0</v>
      </c>
      <c r="F597" s="85" t="b">
        <v>0</v>
      </c>
      <c r="G597" s="85" t="b">
        <v>0</v>
      </c>
    </row>
    <row r="598" spans="1:7" ht="15">
      <c r="A598" s="85" t="s">
        <v>5305</v>
      </c>
      <c r="B598" s="85">
        <v>2</v>
      </c>
      <c r="C598" s="118">
        <v>0.0008927241597817815</v>
      </c>
      <c r="D598" s="85" t="s">
        <v>5469</v>
      </c>
      <c r="E598" s="85" t="b">
        <v>0</v>
      </c>
      <c r="F598" s="85" t="b">
        <v>0</v>
      </c>
      <c r="G598" s="85" t="b">
        <v>0</v>
      </c>
    </row>
    <row r="599" spans="1:7" ht="15">
      <c r="A599" s="85" t="s">
        <v>5306</v>
      </c>
      <c r="B599" s="85">
        <v>2</v>
      </c>
      <c r="C599" s="118">
        <v>0.0008927241597817815</v>
      </c>
      <c r="D599" s="85" t="s">
        <v>5469</v>
      </c>
      <c r="E599" s="85" t="b">
        <v>0</v>
      </c>
      <c r="F599" s="85" t="b">
        <v>0</v>
      </c>
      <c r="G599" s="85" t="b">
        <v>0</v>
      </c>
    </row>
    <row r="600" spans="1:7" ht="15">
      <c r="A600" s="85" t="s">
        <v>5307</v>
      </c>
      <c r="B600" s="85">
        <v>2</v>
      </c>
      <c r="C600" s="118">
        <v>0.0008927241597817815</v>
      </c>
      <c r="D600" s="85" t="s">
        <v>5469</v>
      </c>
      <c r="E600" s="85" t="b">
        <v>0</v>
      </c>
      <c r="F600" s="85" t="b">
        <v>0</v>
      </c>
      <c r="G600" s="85" t="b">
        <v>0</v>
      </c>
    </row>
    <row r="601" spans="1:7" ht="15">
      <c r="A601" s="85" t="s">
        <v>5308</v>
      </c>
      <c r="B601" s="85">
        <v>2</v>
      </c>
      <c r="C601" s="118">
        <v>0.0008927241597817815</v>
      </c>
      <c r="D601" s="85" t="s">
        <v>5469</v>
      </c>
      <c r="E601" s="85" t="b">
        <v>0</v>
      </c>
      <c r="F601" s="85" t="b">
        <v>0</v>
      </c>
      <c r="G601" s="85" t="b">
        <v>0</v>
      </c>
    </row>
    <row r="602" spans="1:7" ht="15">
      <c r="A602" s="85" t="s">
        <v>5309</v>
      </c>
      <c r="B602" s="85">
        <v>2</v>
      </c>
      <c r="C602" s="118">
        <v>0.0008927241597817815</v>
      </c>
      <c r="D602" s="85" t="s">
        <v>5469</v>
      </c>
      <c r="E602" s="85" t="b">
        <v>0</v>
      </c>
      <c r="F602" s="85" t="b">
        <v>0</v>
      </c>
      <c r="G602" s="85" t="b">
        <v>0</v>
      </c>
    </row>
    <row r="603" spans="1:7" ht="15">
      <c r="A603" s="85" t="s">
        <v>5310</v>
      </c>
      <c r="B603" s="85">
        <v>2</v>
      </c>
      <c r="C603" s="118">
        <v>0.0008927241597817815</v>
      </c>
      <c r="D603" s="85" t="s">
        <v>5469</v>
      </c>
      <c r="E603" s="85" t="b">
        <v>0</v>
      </c>
      <c r="F603" s="85" t="b">
        <v>0</v>
      </c>
      <c r="G603" s="85" t="b">
        <v>0</v>
      </c>
    </row>
    <row r="604" spans="1:7" ht="15">
      <c r="A604" s="85" t="s">
        <v>5311</v>
      </c>
      <c r="B604" s="85">
        <v>2</v>
      </c>
      <c r="C604" s="118">
        <v>0.00101457398599671</v>
      </c>
      <c r="D604" s="85" t="s">
        <v>5469</v>
      </c>
      <c r="E604" s="85" t="b">
        <v>0</v>
      </c>
      <c r="F604" s="85" t="b">
        <v>0</v>
      </c>
      <c r="G604" s="85" t="b">
        <v>0</v>
      </c>
    </row>
    <row r="605" spans="1:7" ht="15">
      <c r="A605" s="85" t="s">
        <v>5312</v>
      </c>
      <c r="B605" s="85">
        <v>2</v>
      </c>
      <c r="C605" s="118">
        <v>0.0008927241597817815</v>
      </c>
      <c r="D605" s="85" t="s">
        <v>5469</v>
      </c>
      <c r="E605" s="85" t="b">
        <v>0</v>
      </c>
      <c r="F605" s="85" t="b">
        <v>1</v>
      </c>
      <c r="G605" s="85" t="b">
        <v>0</v>
      </c>
    </row>
    <row r="606" spans="1:7" ht="15">
      <c r="A606" s="85" t="s">
        <v>368</v>
      </c>
      <c r="B606" s="85">
        <v>2</v>
      </c>
      <c r="C606" s="118">
        <v>0.0008927241597817815</v>
      </c>
      <c r="D606" s="85" t="s">
        <v>5469</v>
      </c>
      <c r="E606" s="85" t="b">
        <v>0</v>
      </c>
      <c r="F606" s="85" t="b">
        <v>0</v>
      </c>
      <c r="G606" s="85" t="b">
        <v>0</v>
      </c>
    </row>
    <row r="607" spans="1:7" ht="15">
      <c r="A607" s="85" t="s">
        <v>4194</v>
      </c>
      <c r="B607" s="85">
        <v>2</v>
      </c>
      <c r="C607" s="118">
        <v>0.00101457398599671</v>
      </c>
      <c r="D607" s="85" t="s">
        <v>5469</v>
      </c>
      <c r="E607" s="85" t="b">
        <v>0</v>
      </c>
      <c r="F607" s="85" t="b">
        <v>0</v>
      </c>
      <c r="G607" s="85" t="b">
        <v>0</v>
      </c>
    </row>
    <row r="608" spans="1:7" ht="15">
      <c r="A608" s="85" t="s">
        <v>5313</v>
      </c>
      <c r="B608" s="85">
        <v>2</v>
      </c>
      <c r="C608" s="118">
        <v>0.0008927241597817815</v>
      </c>
      <c r="D608" s="85" t="s">
        <v>5469</v>
      </c>
      <c r="E608" s="85" t="b">
        <v>0</v>
      </c>
      <c r="F608" s="85" t="b">
        <v>0</v>
      </c>
      <c r="G608" s="85" t="b">
        <v>0</v>
      </c>
    </row>
    <row r="609" spans="1:7" ht="15">
      <c r="A609" s="85" t="s">
        <v>5314</v>
      </c>
      <c r="B609" s="85">
        <v>2</v>
      </c>
      <c r="C609" s="118">
        <v>0.0008927241597817815</v>
      </c>
      <c r="D609" s="85" t="s">
        <v>5469</v>
      </c>
      <c r="E609" s="85" t="b">
        <v>0</v>
      </c>
      <c r="F609" s="85" t="b">
        <v>0</v>
      </c>
      <c r="G609" s="85" t="b">
        <v>0</v>
      </c>
    </row>
    <row r="610" spans="1:7" ht="15">
      <c r="A610" s="85" t="s">
        <v>5315</v>
      </c>
      <c r="B610" s="85">
        <v>2</v>
      </c>
      <c r="C610" s="118">
        <v>0.0008927241597817815</v>
      </c>
      <c r="D610" s="85" t="s">
        <v>5469</v>
      </c>
      <c r="E610" s="85" t="b">
        <v>0</v>
      </c>
      <c r="F610" s="85" t="b">
        <v>0</v>
      </c>
      <c r="G610" s="85" t="b">
        <v>0</v>
      </c>
    </row>
    <row r="611" spans="1:7" ht="15">
      <c r="A611" s="85" t="s">
        <v>5316</v>
      </c>
      <c r="B611" s="85">
        <v>2</v>
      </c>
      <c r="C611" s="118">
        <v>0.0008927241597817815</v>
      </c>
      <c r="D611" s="85" t="s">
        <v>5469</v>
      </c>
      <c r="E611" s="85" t="b">
        <v>0</v>
      </c>
      <c r="F611" s="85" t="b">
        <v>0</v>
      </c>
      <c r="G611" s="85" t="b">
        <v>0</v>
      </c>
    </row>
    <row r="612" spans="1:7" ht="15">
      <c r="A612" s="85" t="s">
        <v>5317</v>
      </c>
      <c r="B612" s="85">
        <v>2</v>
      </c>
      <c r="C612" s="118">
        <v>0.0008927241597817815</v>
      </c>
      <c r="D612" s="85" t="s">
        <v>5469</v>
      </c>
      <c r="E612" s="85" t="b">
        <v>0</v>
      </c>
      <c r="F612" s="85" t="b">
        <v>0</v>
      </c>
      <c r="G612" s="85" t="b">
        <v>0</v>
      </c>
    </row>
    <row r="613" spans="1:7" ht="15">
      <c r="A613" s="85" t="s">
        <v>5318</v>
      </c>
      <c r="B613" s="85">
        <v>2</v>
      </c>
      <c r="C613" s="118">
        <v>0.0008927241597817815</v>
      </c>
      <c r="D613" s="85" t="s">
        <v>5469</v>
      </c>
      <c r="E613" s="85" t="b">
        <v>0</v>
      </c>
      <c r="F613" s="85" t="b">
        <v>0</v>
      </c>
      <c r="G613" s="85" t="b">
        <v>0</v>
      </c>
    </row>
    <row r="614" spans="1:7" ht="15">
      <c r="A614" s="85" t="s">
        <v>5319</v>
      </c>
      <c r="B614" s="85">
        <v>2</v>
      </c>
      <c r="C614" s="118">
        <v>0.0008927241597817815</v>
      </c>
      <c r="D614" s="85" t="s">
        <v>5469</v>
      </c>
      <c r="E614" s="85" t="b">
        <v>0</v>
      </c>
      <c r="F614" s="85" t="b">
        <v>0</v>
      </c>
      <c r="G614" s="85" t="b">
        <v>0</v>
      </c>
    </row>
    <row r="615" spans="1:7" ht="15">
      <c r="A615" s="85" t="s">
        <v>5320</v>
      </c>
      <c r="B615" s="85">
        <v>2</v>
      </c>
      <c r="C615" s="118">
        <v>0.0008927241597817815</v>
      </c>
      <c r="D615" s="85" t="s">
        <v>5469</v>
      </c>
      <c r="E615" s="85" t="b">
        <v>0</v>
      </c>
      <c r="F615" s="85" t="b">
        <v>0</v>
      </c>
      <c r="G615" s="85" t="b">
        <v>0</v>
      </c>
    </row>
    <row r="616" spans="1:7" ht="15">
      <c r="A616" s="85" t="s">
        <v>5321</v>
      </c>
      <c r="B616" s="85">
        <v>2</v>
      </c>
      <c r="C616" s="118">
        <v>0.0008927241597817815</v>
      </c>
      <c r="D616" s="85" t="s">
        <v>5469</v>
      </c>
      <c r="E616" s="85" t="b">
        <v>0</v>
      </c>
      <c r="F616" s="85" t="b">
        <v>0</v>
      </c>
      <c r="G616" s="85" t="b">
        <v>0</v>
      </c>
    </row>
    <row r="617" spans="1:7" ht="15">
      <c r="A617" s="85" t="s">
        <v>5322</v>
      </c>
      <c r="B617" s="85">
        <v>2</v>
      </c>
      <c r="C617" s="118">
        <v>0.0008927241597817815</v>
      </c>
      <c r="D617" s="85" t="s">
        <v>5469</v>
      </c>
      <c r="E617" s="85" t="b">
        <v>0</v>
      </c>
      <c r="F617" s="85" t="b">
        <v>0</v>
      </c>
      <c r="G617" s="85" t="b">
        <v>0</v>
      </c>
    </row>
    <row r="618" spans="1:7" ht="15">
      <c r="A618" s="85" t="s">
        <v>5323</v>
      </c>
      <c r="B618" s="85">
        <v>2</v>
      </c>
      <c r="C618" s="118">
        <v>0.0008927241597817815</v>
      </c>
      <c r="D618" s="85" t="s">
        <v>5469</v>
      </c>
      <c r="E618" s="85" t="b">
        <v>0</v>
      </c>
      <c r="F618" s="85" t="b">
        <v>0</v>
      </c>
      <c r="G618" s="85" t="b">
        <v>0</v>
      </c>
    </row>
    <row r="619" spans="1:7" ht="15">
      <c r="A619" s="85" t="s">
        <v>5324</v>
      </c>
      <c r="B619" s="85">
        <v>2</v>
      </c>
      <c r="C619" s="118">
        <v>0.0008927241597817815</v>
      </c>
      <c r="D619" s="85" t="s">
        <v>5469</v>
      </c>
      <c r="E619" s="85" t="b">
        <v>0</v>
      </c>
      <c r="F619" s="85" t="b">
        <v>0</v>
      </c>
      <c r="G619" s="85" t="b">
        <v>0</v>
      </c>
    </row>
    <row r="620" spans="1:7" ht="15">
      <c r="A620" s="85" t="s">
        <v>5325</v>
      </c>
      <c r="B620" s="85">
        <v>2</v>
      </c>
      <c r="C620" s="118">
        <v>0.0008927241597817815</v>
      </c>
      <c r="D620" s="85" t="s">
        <v>5469</v>
      </c>
      <c r="E620" s="85" t="b">
        <v>0</v>
      </c>
      <c r="F620" s="85" t="b">
        <v>0</v>
      </c>
      <c r="G620" s="85" t="b">
        <v>0</v>
      </c>
    </row>
    <row r="621" spans="1:7" ht="15">
      <c r="A621" s="85" t="s">
        <v>5326</v>
      </c>
      <c r="B621" s="85">
        <v>2</v>
      </c>
      <c r="C621" s="118">
        <v>0.0008927241597817815</v>
      </c>
      <c r="D621" s="85" t="s">
        <v>5469</v>
      </c>
      <c r="E621" s="85" t="b">
        <v>0</v>
      </c>
      <c r="F621" s="85" t="b">
        <v>0</v>
      </c>
      <c r="G621" s="85" t="b">
        <v>0</v>
      </c>
    </row>
    <row r="622" spans="1:7" ht="15">
      <c r="A622" s="85" t="s">
        <v>5327</v>
      </c>
      <c r="B622" s="85">
        <v>2</v>
      </c>
      <c r="C622" s="118">
        <v>0.0008927241597817815</v>
      </c>
      <c r="D622" s="85" t="s">
        <v>5469</v>
      </c>
      <c r="E622" s="85" t="b">
        <v>0</v>
      </c>
      <c r="F622" s="85" t="b">
        <v>0</v>
      </c>
      <c r="G622" s="85" t="b">
        <v>0</v>
      </c>
    </row>
    <row r="623" spans="1:7" ht="15">
      <c r="A623" s="85" t="s">
        <v>5328</v>
      </c>
      <c r="B623" s="85">
        <v>2</v>
      </c>
      <c r="C623" s="118">
        <v>0.0008927241597817815</v>
      </c>
      <c r="D623" s="85" t="s">
        <v>5469</v>
      </c>
      <c r="E623" s="85" t="b">
        <v>0</v>
      </c>
      <c r="F623" s="85" t="b">
        <v>0</v>
      </c>
      <c r="G623" s="85" t="b">
        <v>0</v>
      </c>
    </row>
    <row r="624" spans="1:7" ht="15">
      <c r="A624" s="85" t="s">
        <v>5329</v>
      </c>
      <c r="B624" s="85">
        <v>2</v>
      </c>
      <c r="C624" s="118">
        <v>0.0008927241597817815</v>
      </c>
      <c r="D624" s="85" t="s">
        <v>5469</v>
      </c>
      <c r="E624" s="85" t="b">
        <v>0</v>
      </c>
      <c r="F624" s="85" t="b">
        <v>0</v>
      </c>
      <c r="G624" s="85" t="b">
        <v>0</v>
      </c>
    </row>
    <row r="625" spans="1:7" ht="15">
      <c r="A625" s="85" t="s">
        <v>5330</v>
      </c>
      <c r="B625" s="85">
        <v>2</v>
      </c>
      <c r="C625" s="118">
        <v>0.0008927241597817815</v>
      </c>
      <c r="D625" s="85" t="s">
        <v>5469</v>
      </c>
      <c r="E625" s="85" t="b">
        <v>0</v>
      </c>
      <c r="F625" s="85" t="b">
        <v>0</v>
      </c>
      <c r="G625" s="85" t="b">
        <v>0</v>
      </c>
    </row>
    <row r="626" spans="1:7" ht="15">
      <c r="A626" s="85" t="s">
        <v>4027</v>
      </c>
      <c r="B626" s="85">
        <v>2</v>
      </c>
      <c r="C626" s="118">
        <v>0.0008927241597817815</v>
      </c>
      <c r="D626" s="85" t="s">
        <v>5469</v>
      </c>
      <c r="E626" s="85" t="b">
        <v>0</v>
      </c>
      <c r="F626" s="85" t="b">
        <v>0</v>
      </c>
      <c r="G626" s="85" t="b">
        <v>0</v>
      </c>
    </row>
    <row r="627" spans="1:7" ht="15">
      <c r="A627" s="85" t="s">
        <v>5331</v>
      </c>
      <c r="B627" s="85">
        <v>2</v>
      </c>
      <c r="C627" s="118">
        <v>0.0008927241597817815</v>
      </c>
      <c r="D627" s="85" t="s">
        <v>5469</v>
      </c>
      <c r="E627" s="85" t="b">
        <v>0</v>
      </c>
      <c r="F627" s="85" t="b">
        <v>0</v>
      </c>
      <c r="G627" s="85" t="b">
        <v>0</v>
      </c>
    </row>
    <row r="628" spans="1:7" ht="15">
      <c r="A628" s="85" t="s">
        <v>5332</v>
      </c>
      <c r="B628" s="85">
        <v>2</v>
      </c>
      <c r="C628" s="118">
        <v>0.0008927241597817815</v>
      </c>
      <c r="D628" s="85" t="s">
        <v>5469</v>
      </c>
      <c r="E628" s="85" t="b">
        <v>0</v>
      </c>
      <c r="F628" s="85" t="b">
        <v>0</v>
      </c>
      <c r="G628" s="85" t="b">
        <v>0</v>
      </c>
    </row>
    <row r="629" spans="1:7" ht="15">
      <c r="A629" s="85" t="s">
        <v>5333</v>
      </c>
      <c r="B629" s="85">
        <v>2</v>
      </c>
      <c r="C629" s="118">
        <v>0.0008927241597817815</v>
      </c>
      <c r="D629" s="85" t="s">
        <v>5469</v>
      </c>
      <c r="E629" s="85" t="b">
        <v>0</v>
      </c>
      <c r="F629" s="85" t="b">
        <v>0</v>
      </c>
      <c r="G629" s="85" t="b">
        <v>0</v>
      </c>
    </row>
    <row r="630" spans="1:7" ht="15">
      <c r="A630" s="85" t="s">
        <v>5334</v>
      </c>
      <c r="B630" s="85">
        <v>2</v>
      </c>
      <c r="C630" s="118">
        <v>0.0008927241597817815</v>
      </c>
      <c r="D630" s="85" t="s">
        <v>5469</v>
      </c>
      <c r="E630" s="85" t="b">
        <v>1</v>
      </c>
      <c r="F630" s="85" t="b">
        <v>0</v>
      </c>
      <c r="G630" s="85" t="b">
        <v>0</v>
      </c>
    </row>
    <row r="631" spans="1:7" ht="15">
      <c r="A631" s="85" t="s">
        <v>5335</v>
      </c>
      <c r="B631" s="85">
        <v>2</v>
      </c>
      <c r="C631" s="118">
        <v>0.0008927241597817815</v>
      </c>
      <c r="D631" s="85" t="s">
        <v>5469</v>
      </c>
      <c r="E631" s="85" t="b">
        <v>0</v>
      </c>
      <c r="F631" s="85" t="b">
        <v>0</v>
      </c>
      <c r="G631" s="85" t="b">
        <v>0</v>
      </c>
    </row>
    <row r="632" spans="1:7" ht="15">
      <c r="A632" s="85" t="s">
        <v>5336</v>
      </c>
      <c r="B632" s="85">
        <v>2</v>
      </c>
      <c r="C632" s="118">
        <v>0.0008927241597817815</v>
      </c>
      <c r="D632" s="85" t="s">
        <v>5469</v>
      </c>
      <c r="E632" s="85" t="b">
        <v>0</v>
      </c>
      <c r="F632" s="85" t="b">
        <v>0</v>
      </c>
      <c r="G632" s="85" t="b">
        <v>0</v>
      </c>
    </row>
    <row r="633" spans="1:7" ht="15">
      <c r="A633" s="85" t="s">
        <v>5337</v>
      </c>
      <c r="B633" s="85">
        <v>2</v>
      </c>
      <c r="C633" s="118">
        <v>0.0008927241597817815</v>
      </c>
      <c r="D633" s="85" t="s">
        <v>5469</v>
      </c>
      <c r="E633" s="85" t="b">
        <v>0</v>
      </c>
      <c r="F633" s="85" t="b">
        <v>0</v>
      </c>
      <c r="G633" s="85" t="b">
        <v>0</v>
      </c>
    </row>
    <row r="634" spans="1:7" ht="15">
      <c r="A634" s="85" t="s">
        <v>5338</v>
      </c>
      <c r="B634" s="85">
        <v>2</v>
      </c>
      <c r="C634" s="118">
        <v>0.0008927241597817815</v>
      </c>
      <c r="D634" s="85" t="s">
        <v>5469</v>
      </c>
      <c r="E634" s="85" t="b">
        <v>0</v>
      </c>
      <c r="F634" s="85" t="b">
        <v>1</v>
      </c>
      <c r="G634" s="85" t="b">
        <v>0</v>
      </c>
    </row>
    <row r="635" spans="1:7" ht="15">
      <c r="A635" s="85" t="s">
        <v>5339</v>
      </c>
      <c r="B635" s="85">
        <v>2</v>
      </c>
      <c r="C635" s="118">
        <v>0.0008927241597817815</v>
      </c>
      <c r="D635" s="85" t="s">
        <v>5469</v>
      </c>
      <c r="E635" s="85" t="b">
        <v>0</v>
      </c>
      <c r="F635" s="85" t="b">
        <v>0</v>
      </c>
      <c r="G635" s="85" t="b">
        <v>0</v>
      </c>
    </row>
    <row r="636" spans="1:7" ht="15">
      <c r="A636" s="85" t="s">
        <v>5340</v>
      </c>
      <c r="B636" s="85">
        <v>2</v>
      </c>
      <c r="C636" s="118">
        <v>0.0008927241597817815</v>
      </c>
      <c r="D636" s="85" t="s">
        <v>5469</v>
      </c>
      <c r="E636" s="85" t="b">
        <v>0</v>
      </c>
      <c r="F636" s="85" t="b">
        <v>0</v>
      </c>
      <c r="G636" s="85" t="b">
        <v>0</v>
      </c>
    </row>
    <row r="637" spans="1:7" ht="15">
      <c r="A637" s="85" t="s">
        <v>5341</v>
      </c>
      <c r="B637" s="85">
        <v>2</v>
      </c>
      <c r="C637" s="118">
        <v>0.0008927241597817815</v>
      </c>
      <c r="D637" s="85" t="s">
        <v>5469</v>
      </c>
      <c r="E637" s="85" t="b">
        <v>0</v>
      </c>
      <c r="F637" s="85" t="b">
        <v>0</v>
      </c>
      <c r="G637" s="85" t="b">
        <v>0</v>
      </c>
    </row>
    <row r="638" spans="1:7" ht="15">
      <c r="A638" s="85" t="s">
        <v>5342</v>
      </c>
      <c r="B638" s="85">
        <v>2</v>
      </c>
      <c r="C638" s="118">
        <v>0.0008927241597817815</v>
      </c>
      <c r="D638" s="85" t="s">
        <v>5469</v>
      </c>
      <c r="E638" s="85" t="b">
        <v>0</v>
      </c>
      <c r="F638" s="85" t="b">
        <v>0</v>
      </c>
      <c r="G638" s="85" t="b">
        <v>0</v>
      </c>
    </row>
    <row r="639" spans="1:7" ht="15">
      <c r="A639" s="85" t="s">
        <v>5343</v>
      </c>
      <c r="B639" s="85">
        <v>2</v>
      </c>
      <c r="C639" s="118">
        <v>0.0008927241597817815</v>
      </c>
      <c r="D639" s="85" t="s">
        <v>5469</v>
      </c>
      <c r="E639" s="85" t="b">
        <v>0</v>
      </c>
      <c r="F639" s="85" t="b">
        <v>0</v>
      </c>
      <c r="G639" s="85" t="b">
        <v>0</v>
      </c>
    </row>
    <row r="640" spans="1:7" ht="15">
      <c r="A640" s="85" t="s">
        <v>5344</v>
      </c>
      <c r="B640" s="85">
        <v>2</v>
      </c>
      <c r="C640" s="118">
        <v>0.0008927241597817815</v>
      </c>
      <c r="D640" s="85" t="s">
        <v>5469</v>
      </c>
      <c r="E640" s="85" t="b">
        <v>0</v>
      </c>
      <c r="F640" s="85" t="b">
        <v>0</v>
      </c>
      <c r="G640" s="85" t="b">
        <v>0</v>
      </c>
    </row>
    <row r="641" spans="1:7" ht="15">
      <c r="A641" s="85" t="s">
        <v>5345</v>
      </c>
      <c r="B641" s="85">
        <v>2</v>
      </c>
      <c r="C641" s="118">
        <v>0.0008927241597817815</v>
      </c>
      <c r="D641" s="85" t="s">
        <v>5469</v>
      </c>
      <c r="E641" s="85" t="b">
        <v>0</v>
      </c>
      <c r="F641" s="85" t="b">
        <v>0</v>
      </c>
      <c r="G641" s="85" t="b">
        <v>0</v>
      </c>
    </row>
    <row r="642" spans="1:7" ht="15">
      <c r="A642" s="85" t="s">
        <v>5346</v>
      </c>
      <c r="B642" s="85">
        <v>2</v>
      </c>
      <c r="C642" s="118">
        <v>0.0008927241597817815</v>
      </c>
      <c r="D642" s="85" t="s">
        <v>5469</v>
      </c>
      <c r="E642" s="85" t="b">
        <v>0</v>
      </c>
      <c r="F642" s="85" t="b">
        <v>0</v>
      </c>
      <c r="G642" s="85" t="b">
        <v>0</v>
      </c>
    </row>
    <row r="643" spans="1:7" ht="15">
      <c r="A643" s="85" t="s">
        <v>5347</v>
      </c>
      <c r="B643" s="85">
        <v>2</v>
      </c>
      <c r="C643" s="118">
        <v>0.0008927241597817815</v>
      </c>
      <c r="D643" s="85" t="s">
        <v>5469</v>
      </c>
      <c r="E643" s="85" t="b">
        <v>0</v>
      </c>
      <c r="F643" s="85" t="b">
        <v>0</v>
      </c>
      <c r="G643" s="85" t="b">
        <v>0</v>
      </c>
    </row>
    <row r="644" spans="1:7" ht="15">
      <c r="A644" s="85" t="s">
        <v>5348</v>
      </c>
      <c r="B644" s="85">
        <v>2</v>
      </c>
      <c r="C644" s="118">
        <v>0.0008927241597817815</v>
      </c>
      <c r="D644" s="85" t="s">
        <v>5469</v>
      </c>
      <c r="E644" s="85" t="b">
        <v>0</v>
      </c>
      <c r="F644" s="85" t="b">
        <v>0</v>
      </c>
      <c r="G644" s="85" t="b">
        <v>0</v>
      </c>
    </row>
    <row r="645" spans="1:7" ht="15">
      <c r="A645" s="85" t="s">
        <v>5349</v>
      </c>
      <c r="B645" s="85">
        <v>2</v>
      </c>
      <c r="C645" s="118">
        <v>0.0008927241597817815</v>
      </c>
      <c r="D645" s="85" t="s">
        <v>5469</v>
      </c>
      <c r="E645" s="85" t="b">
        <v>0</v>
      </c>
      <c r="F645" s="85" t="b">
        <v>0</v>
      </c>
      <c r="G645" s="85" t="b">
        <v>0</v>
      </c>
    </row>
    <row r="646" spans="1:7" ht="15">
      <c r="A646" s="85" t="s">
        <v>5350</v>
      </c>
      <c r="B646" s="85">
        <v>2</v>
      </c>
      <c r="C646" s="118">
        <v>0.0008927241597817815</v>
      </c>
      <c r="D646" s="85" t="s">
        <v>5469</v>
      </c>
      <c r="E646" s="85" t="b">
        <v>0</v>
      </c>
      <c r="F646" s="85" t="b">
        <v>0</v>
      </c>
      <c r="G646" s="85" t="b">
        <v>0</v>
      </c>
    </row>
    <row r="647" spans="1:7" ht="15">
      <c r="A647" s="85" t="s">
        <v>5351</v>
      </c>
      <c r="B647" s="85">
        <v>2</v>
      </c>
      <c r="C647" s="118">
        <v>0.0008927241597817815</v>
      </c>
      <c r="D647" s="85" t="s">
        <v>5469</v>
      </c>
      <c r="E647" s="85" t="b">
        <v>0</v>
      </c>
      <c r="F647" s="85" t="b">
        <v>0</v>
      </c>
      <c r="G647" s="85" t="b">
        <v>0</v>
      </c>
    </row>
    <row r="648" spans="1:7" ht="15">
      <c r="A648" s="85" t="s">
        <v>5352</v>
      </c>
      <c r="B648" s="85">
        <v>2</v>
      </c>
      <c r="C648" s="118">
        <v>0.0008927241597817815</v>
      </c>
      <c r="D648" s="85" t="s">
        <v>5469</v>
      </c>
      <c r="E648" s="85" t="b">
        <v>0</v>
      </c>
      <c r="F648" s="85" t="b">
        <v>0</v>
      </c>
      <c r="G648" s="85" t="b">
        <v>0</v>
      </c>
    </row>
    <row r="649" spans="1:7" ht="15">
      <c r="A649" s="85" t="s">
        <v>5353</v>
      </c>
      <c r="B649" s="85">
        <v>2</v>
      </c>
      <c r="C649" s="118">
        <v>0.0008927241597817815</v>
      </c>
      <c r="D649" s="85" t="s">
        <v>5469</v>
      </c>
      <c r="E649" s="85" t="b">
        <v>0</v>
      </c>
      <c r="F649" s="85" t="b">
        <v>0</v>
      </c>
      <c r="G649" s="85" t="b">
        <v>0</v>
      </c>
    </row>
    <row r="650" spans="1:7" ht="15">
      <c r="A650" s="85" t="s">
        <v>5354</v>
      </c>
      <c r="B650" s="85">
        <v>2</v>
      </c>
      <c r="C650" s="118">
        <v>0.0008927241597817815</v>
      </c>
      <c r="D650" s="85" t="s">
        <v>5469</v>
      </c>
      <c r="E650" s="85" t="b">
        <v>0</v>
      </c>
      <c r="F650" s="85" t="b">
        <v>0</v>
      </c>
      <c r="G650" s="85" t="b">
        <v>0</v>
      </c>
    </row>
    <row r="651" spans="1:7" ht="15">
      <c r="A651" s="85" t="s">
        <v>5355</v>
      </c>
      <c r="B651" s="85">
        <v>2</v>
      </c>
      <c r="C651" s="118">
        <v>0.0008927241597817815</v>
      </c>
      <c r="D651" s="85" t="s">
        <v>5469</v>
      </c>
      <c r="E651" s="85" t="b">
        <v>0</v>
      </c>
      <c r="F651" s="85" t="b">
        <v>0</v>
      </c>
      <c r="G651" s="85" t="b">
        <v>0</v>
      </c>
    </row>
    <row r="652" spans="1:7" ht="15">
      <c r="A652" s="85" t="s">
        <v>5356</v>
      </c>
      <c r="B652" s="85">
        <v>2</v>
      </c>
      <c r="C652" s="118">
        <v>0.0008927241597817815</v>
      </c>
      <c r="D652" s="85" t="s">
        <v>5469</v>
      </c>
      <c r="E652" s="85" t="b">
        <v>0</v>
      </c>
      <c r="F652" s="85" t="b">
        <v>0</v>
      </c>
      <c r="G652" s="85" t="b">
        <v>0</v>
      </c>
    </row>
    <row r="653" spans="1:7" ht="15">
      <c r="A653" s="85" t="s">
        <v>5357</v>
      </c>
      <c r="B653" s="85">
        <v>2</v>
      </c>
      <c r="C653" s="118">
        <v>0.0008927241597817815</v>
      </c>
      <c r="D653" s="85" t="s">
        <v>5469</v>
      </c>
      <c r="E653" s="85" t="b">
        <v>0</v>
      </c>
      <c r="F653" s="85" t="b">
        <v>0</v>
      </c>
      <c r="G653" s="85" t="b">
        <v>0</v>
      </c>
    </row>
    <row r="654" spans="1:7" ht="15">
      <c r="A654" s="85" t="s">
        <v>5358</v>
      </c>
      <c r="B654" s="85">
        <v>2</v>
      </c>
      <c r="C654" s="118">
        <v>0.0008927241597817815</v>
      </c>
      <c r="D654" s="85" t="s">
        <v>5469</v>
      </c>
      <c r="E654" s="85" t="b">
        <v>0</v>
      </c>
      <c r="F654" s="85" t="b">
        <v>0</v>
      </c>
      <c r="G654" s="85" t="b">
        <v>0</v>
      </c>
    </row>
    <row r="655" spans="1:7" ht="15">
      <c r="A655" s="85" t="s">
        <v>5359</v>
      </c>
      <c r="B655" s="85">
        <v>2</v>
      </c>
      <c r="C655" s="118">
        <v>0.0008927241597817815</v>
      </c>
      <c r="D655" s="85" t="s">
        <v>5469</v>
      </c>
      <c r="E655" s="85" t="b">
        <v>0</v>
      </c>
      <c r="F655" s="85" t="b">
        <v>0</v>
      </c>
      <c r="G655" s="85" t="b">
        <v>0</v>
      </c>
    </row>
    <row r="656" spans="1:7" ht="15">
      <c r="A656" s="85" t="s">
        <v>5360</v>
      </c>
      <c r="B656" s="85">
        <v>2</v>
      </c>
      <c r="C656" s="118">
        <v>0.0008927241597817815</v>
      </c>
      <c r="D656" s="85" t="s">
        <v>5469</v>
      </c>
      <c r="E656" s="85" t="b">
        <v>0</v>
      </c>
      <c r="F656" s="85" t="b">
        <v>0</v>
      </c>
      <c r="G656" s="85" t="b">
        <v>0</v>
      </c>
    </row>
    <row r="657" spans="1:7" ht="15">
      <c r="A657" s="85" t="s">
        <v>5361</v>
      </c>
      <c r="B657" s="85">
        <v>2</v>
      </c>
      <c r="C657" s="118">
        <v>0.0008927241597817815</v>
      </c>
      <c r="D657" s="85" t="s">
        <v>5469</v>
      </c>
      <c r="E657" s="85" t="b">
        <v>0</v>
      </c>
      <c r="F657" s="85" t="b">
        <v>0</v>
      </c>
      <c r="G657" s="85" t="b">
        <v>0</v>
      </c>
    </row>
    <row r="658" spans="1:7" ht="15">
      <c r="A658" s="85" t="s">
        <v>5362</v>
      </c>
      <c r="B658" s="85">
        <v>2</v>
      </c>
      <c r="C658" s="118">
        <v>0.0008927241597817815</v>
      </c>
      <c r="D658" s="85" t="s">
        <v>5469</v>
      </c>
      <c r="E658" s="85" t="b">
        <v>0</v>
      </c>
      <c r="F658" s="85" t="b">
        <v>0</v>
      </c>
      <c r="G658" s="85" t="b">
        <v>0</v>
      </c>
    </row>
    <row r="659" spans="1:7" ht="15">
      <c r="A659" s="85" t="s">
        <v>5363</v>
      </c>
      <c r="B659" s="85">
        <v>2</v>
      </c>
      <c r="C659" s="118">
        <v>0.0008927241597817815</v>
      </c>
      <c r="D659" s="85" t="s">
        <v>5469</v>
      </c>
      <c r="E659" s="85" t="b">
        <v>0</v>
      </c>
      <c r="F659" s="85" t="b">
        <v>0</v>
      </c>
      <c r="G659" s="85" t="b">
        <v>0</v>
      </c>
    </row>
    <row r="660" spans="1:7" ht="15">
      <c r="A660" s="85" t="s">
        <v>5364</v>
      </c>
      <c r="B660" s="85">
        <v>2</v>
      </c>
      <c r="C660" s="118">
        <v>0.0008927241597817815</v>
      </c>
      <c r="D660" s="85" t="s">
        <v>5469</v>
      </c>
      <c r="E660" s="85" t="b">
        <v>0</v>
      </c>
      <c r="F660" s="85" t="b">
        <v>0</v>
      </c>
      <c r="G660" s="85" t="b">
        <v>0</v>
      </c>
    </row>
    <row r="661" spans="1:7" ht="15">
      <c r="A661" s="85" t="s">
        <v>5365</v>
      </c>
      <c r="B661" s="85">
        <v>2</v>
      </c>
      <c r="C661" s="118">
        <v>0.0008927241597817815</v>
      </c>
      <c r="D661" s="85" t="s">
        <v>5469</v>
      </c>
      <c r="E661" s="85" t="b">
        <v>0</v>
      </c>
      <c r="F661" s="85" t="b">
        <v>0</v>
      </c>
      <c r="G661" s="85" t="b">
        <v>0</v>
      </c>
    </row>
    <row r="662" spans="1:7" ht="15">
      <c r="A662" s="85" t="s">
        <v>5366</v>
      </c>
      <c r="B662" s="85">
        <v>2</v>
      </c>
      <c r="C662" s="118">
        <v>0.0008927241597817815</v>
      </c>
      <c r="D662" s="85" t="s">
        <v>5469</v>
      </c>
      <c r="E662" s="85" t="b">
        <v>0</v>
      </c>
      <c r="F662" s="85" t="b">
        <v>0</v>
      </c>
      <c r="G662" s="85" t="b">
        <v>0</v>
      </c>
    </row>
    <row r="663" spans="1:7" ht="15">
      <c r="A663" s="85" t="s">
        <v>5367</v>
      </c>
      <c r="B663" s="85">
        <v>2</v>
      </c>
      <c r="C663" s="118">
        <v>0.0008927241597817815</v>
      </c>
      <c r="D663" s="85" t="s">
        <v>5469</v>
      </c>
      <c r="E663" s="85" t="b">
        <v>0</v>
      </c>
      <c r="F663" s="85" t="b">
        <v>0</v>
      </c>
      <c r="G663" s="85" t="b">
        <v>0</v>
      </c>
    </row>
    <row r="664" spans="1:7" ht="15">
      <c r="A664" s="85" t="s">
        <v>5368</v>
      </c>
      <c r="B664" s="85">
        <v>2</v>
      </c>
      <c r="C664" s="118">
        <v>0.0008927241597817815</v>
      </c>
      <c r="D664" s="85" t="s">
        <v>5469</v>
      </c>
      <c r="E664" s="85" t="b">
        <v>0</v>
      </c>
      <c r="F664" s="85" t="b">
        <v>0</v>
      </c>
      <c r="G664" s="85" t="b">
        <v>0</v>
      </c>
    </row>
    <row r="665" spans="1:7" ht="15">
      <c r="A665" s="85" t="s">
        <v>5369</v>
      </c>
      <c r="B665" s="85">
        <v>2</v>
      </c>
      <c r="C665" s="118">
        <v>0.0008927241597817815</v>
      </c>
      <c r="D665" s="85" t="s">
        <v>5469</v>
      </c>
      <c r="E665" s="85" t="b">
        <v>0</v>
      </c>
      <c r="F665" s="85" t="b">
        <v>0</v>
      </c>
      <c r="G665" s="85" t="b">
        <v>0</v>
      </c>
    </row>
    <row r="666" spans="1:7" ht="15">
      <c r="A666" s="85" t="s">
        <v>5370</v>
      </c>
      <c r="B666" s="85">
        <v>2</v>
      </c>
      <c r="C666" s="118">
        <v>0.0008927241597817815</v>
      </c>
      <c r="D666" s="85" t="s">
        <v>5469</v>
      </c>
      <c r="E666" s="85" t="b">
        <v>0</v>
      </c>
      <c r="F666" s="85" t="b">
        <v>0</v>
      </c>
      <c r="G666" s="85" t="b">
        <v>0</v>
      </c>
    </row>
    <row r="667" spans="1:7" ht="15">
      <c r="A667" s="85" t="s">
        <v>5371</v>
      </c>
      <c r="B667" s="85">
        <v>2</v>
      </c>
      <c r="C667" s="118">
        <v>0.0008927241597817815</v>
      </c>
      <c r="D667" s="85" t="s">
        <v>5469</v>
      </c>
      <c r="E667" s="85" t="b">
        <v>1</v>
      </c>
      <c r="F667" s="85" t="b">
        <v>0</v>
      </c>
      <c r="G667" s="85" t="b">
        <v>0</v>
      </c>
    </row>
    <row r="668" spans="1:7" ht="15">
      <c r="A668" s="85" t="s">
        <v>5372</v>
      </c>
      <c r="B668" s="85">
        <v>2</v>
      </c>
      <c r="C668" s="118">
        <v>0.0008927241597817815</v>
      </c>
      <c r="D668" s="85" t="s">
        <v>5469</v>
      </c>
      <c r="E668" s="85" t="b">
        <v>0</v>
      </c>
      <c r="F668" s="85" t="b">
        <v>0</v>
      </c>
      <c r="G668" s="85" t="b">
        <v>0</v>
      </c>
    </row>
    <row r="669" spans="1:7" ht="15">
      <c r="A669" s="85" t="s">
        <v>453</v>
      </c>
      <c r="B669" s="85">
        <v>2</v>
      </c>
      <c r="C669" s="118">
        <v>0.0008927241597817815</v>
      </c>
      <c r="D669" s="85" t="s">
        <v>5469</v>
      </c>
      <c r="E669" s="85" t="b">
        <v>0</v>
      </c>
      <c r="F669" s="85" t="b">
        <v>0</v>
      </c>
      <c r="G669" s="85" t="b">
        <v>0</v>
      </c>
    </row>
    <row r="670" spans="1:7" ht="15">
      <c r="A670" s="85" t="s">
        <v>328</v>
      </c>
      <c r="B670" s="85">
        <v>2</v>
      </c>
      <c r="C670" s="118">
        <v>0.0008927241597817815</v>
      </c>
      <c r="D670" s="85" t="s">
        <v>5469</v>
      </c>
      <c r="E670" s="85" t="b">
        <v>0</v>
      </c>
      <c r="F670" s="85" t="b">
        <v>0</v>
      </c>
      <c r="G670" s="85" t="b">
        <v>0</v>
      </c>
    </row>
    <row r="671" spans="1:7" ht="15">
      <c r="A671" s="85" t="s">
        <v>5373</v>
      </c>
      <c r="B671" s="85">
        <v>2</v>
      </c>
      <c r="C671" s="118">
        <v>0.0008927241597817815</v>
      </c>
      <c r="D671" s="85" t="s">
        <v>5469</v>
      </c>
      <c r="E671" s="85" t="b">
        <v>0</v>
      </c>
      <c r="F671" s="85" t="b">
        <v>0</v>
      </c>
      <c r="G671" s="85" t="b">
        <v>0</v>
      </c>
    </row>
    <row r="672" spans="1:7" ht="15">
      <c r="A672" s="85" t="s">
        <v>5374</v>
      </c>
      <c r="B672" s="85">
        <v>2</v>
      </c>
      <c r="C672" s="118">
        <v>0.0008927241597817815</v>
      </c>
      <c r="D672" s="85" t="s">
        <v>5469</v>
      </c>
      <c r="E672" s="85" t="b">
        <v>1</v>
      </c>
      <c r="F672" s="85" t="b">
        <v>0</v>
      </c>
      <c r="G672" s="85" t="b">
        <v>0</v>
      </c>
    </row>
    <row r="673" spans="1:7" ht="15">
      <c r="A673" s="85" t="s">
        <v>5375</v>
      </c>
      <c r="B673" s="85">
        <v>2</v>
      </c>
      <c r="C673" s="118">
        <v>0.0008927241597817815</v>
      </c>
      <c r="D673" s="85" t="s">
        <v>5469</v>
      </c>
      <c r="E673" s="85" t="b">
        <v>0</v>
      </c>
      <c r="F673" s="85" t="b">
        <v>0</v>
      </c>
      <c r="G673" s="85" t="b">
        <v>0</v>
      </c>
    </row>
    <row r="674" spans="1:7" ht="15">
      <c r="A674" s="85" t="s">
        <v>5376</v>
      </c>
      <c r="B674" s="85">
        <v>2</v>
      </c>
      <c r="C674" s="118">
        <v>0.0008927241597817815</v>
      </c>
      <c r="D674" s="85" t="s">
        <v>5469</v>
      </c>
      <c r="E674" s="85" t="b">
        <v>0</v>
      </c>
      <c r="F674" s="85" t="b">
        <v>0</v>
      </c>
      <c r="G674" s="85" t="b">
        <v>0</v>
      </c>
    </row>
    <row r="675" spans="1:7" ht="15">
      <c r="A675" s="85" t="s">
        <v>5377</v>
      </c>
      <c r="B675" s="85">
        <v>2</v>
      </c>
      <c r="C675" s="118">
        <v>0.0008927241597817815</v>
      </c>
      <c r="D675" s="85" t="s">
        <v>5469</v>
      </c>
      <c r="E675" s="85" t="b">
        <v>0</v>
      </c>
      <c r="F675" s="85" t="b">
        <v>0</v>
      </c>
      <c r="G675" s="85" t="b">
        <v>0</v>
      </c>
    </row>
    <row r="676" spans="1:7" ht="15">
      <c r="A676" s="85" t="s">
        <v>5378</v>
      </c>
      <c r="B676" s="85">
        <v>2</v>
      </c>
      <c r="C676" s="118">
        <v>0.0008927241597817815</v>
      </c>
      <c r="D676" s="85" t="s">
        <v>5469</v>
      </c>
      <c r="E676" s="85" t="b">
        <v>0</v>
      </c>
      <c r="F676" s="85" t="b">
        <v>0</v>
      </c>
      <c r="G676" s="85" t="b">
        <v>0</v>
      </c>
    </row>
    <row r="677" spans="1:7" ht="15">
      <c r="A677" s="85" t="s">
        <v>5379</v>
      </c>
      <c r="B677" s="85">
        <v>2</v>
      </c>
      <c r="C677" s="118">
        <v>0.0008927241597817815</v>
      </c>
      <c r="D677" s="85" t="s">
        <v>5469</v>
      </c>
      <c r="E677" s="85" t="b">
        <v>0</v>
      </c>
      <c r="F677" s="85" t="b">
        <v>0</v>
      </c>
      <c r="G677" s="85" t="b">
        <v>0</v>
      </c>
    </row>
    <row r="678" spans="1:7" ht="15">
      <c r="A678" s="85" t="s">
        <v>5380</v>
      </c>
      <c r="B678" s="85">
        <v>2</v>
      </c>
      <c r="C678" s="118">
        <v>0.0008927241597817815</v>
      </c>
      <c r="D678" s="85" t="s">
        <v>5469</v>
      </c>
      <c r="E678" s="85" t="b">
        <v>0</v>
      </c>
      <c r="F678" s="85" t="b">
        <v>0</v>
      </c>
      <c r="G678" s="85" t="b">
        <v>0</v>
      </c>
    </row>
    <row r="679" spans="1:7" ht="15">
      <c r="A679" s="85" t="s">
        <v>5381</v>
      </c>
      <c r="B679" s="85">
        <v>2</v>
      </c>
      <c r="C679" s="118">
        <v>0.0008927241597817815</v>
      </c>
      <c r="D679" s="85" t="s">
        <v>5469</v>
      </c>
      <c r="E679" s="85" t="b">
        <v>0</v>
      </c>
      <c r="F679" s="85" t="b">
        <v>0</v>
      </c>
      <c r="G679" s="85" t="b">
        <v>0</v>
      </c>
    </row>
    <row r="680" spans="1:7" ht="15">
      <c r="A680" s="85" t="s">
        <v>5382</v>
      </c>
      <c r="B680" s="85">
        <v>2</v>
      </c>
      <c r="C680" s="118">
        <v>0.0008927241597817815</v>
      </c>
      <c r="D680" s="85" t="s">
        <v>5469</v>
      </c>
      <c r="E680" s="85" t="b">
        <v>0</v>
      </c>
      <c r="F680" s="85" t="b">
        <v>0</v>
      </c>
      <c r="G680" s="85" t="b">
        <v>0</v>
      </c>
    </row>
    <row r="681" spans="1:7" ht="15">
      <c r="A681" s="85" t="s">
        <v>5383</v>
      </c>
      <c r="B681" s="85">
        <v>2</v>
      </c>
      <c r="C681" s="118">
        <v>0.0008927241597817815</v>
      </c>
      <c r="D681" s="85" t="s">
        <v>5469</v>
      </c>
      <c r="E681" s="85" t="b">
        <v>0</v>
      </c>
      <c r="F681" s="85" t="b">
        <v>0</v>
      </c>
      <c r="G681" s="85" t="b">
        <v>0</v>
      </c>
    </row>
    <row r="682" spans="1:7" ht="15">
      <c r="A682" s="85" t="s">
        <v>5384</v>
      </c>
      <c r="B682" s="85">
        <v>2</v>
      </c>
      <c r="C682" s="118">
        <v>0.0008927241597817815</v>
      </c>
      <c r="D682" s="85" t="s">
        <v>5469</v>
      </c>
      <c r="E682" s="85" t="b">
        <v>0</v>
      </c>
      <c r="F682" s="85" t="b">
        <v>0</v>
      </c>
      <c r="G682" s="85" t="b">
        <v>0</v>
      </c>
    </row>
    <row r="683" spans="1:7" ht="15">
      <c r="A683" s="85" t="s">
        <v>5385</v>
      </c>
      <c r="B683" s="85">
        <v>2</v>
      </c>
      <c r="C683" s="118">
        <v>0.0008927241597817815</v>
      </c>
      <c r="D683" s="85" t="s">
        <v>5469</v>
      </c>
      <c r="E683" s="85" t="b">
        <v>0</v>
      </c>
      <c r="F683" s="85" t="b">
        <v>0</v>
      </c>
      <c r="G683" s="85" t="b">
        <v>0</v>
      </c>
    </row>
    <row r="684" spans="1:7" ht="15">
      <c r="A684" s="85" t="s">
        <v>5386</v>
      </c>
      <c r="B684" s="85">
        <v>2</v>
      </c>
      <c r="C684" s="118">
        <v>0.0008927241597817815</v>
      </c>
      <c r="D684" s="85" t="s">
        <v>5469</v>
      </c>
      <c r="E684" s="85" t="b">
        <v>0</v>
      </c>
      <c r="F684" s="85" t="b">
        <v>0</v>
      </c>
      <c r="G684" s="85" t="b">
        <v>0</v>
      </c>
    </row>
    <row r="685" spans="1:7" ht="15">
      <c r="A685" s="85" t="s">
        <v>5387</v>
      </c>
      <c r="B685" s="85">
        <v>2</v>
      </c>
      <c r="C685" s="118">
        <v>0.0008927241597817815</v>
      </c>
      <c r="D685" s="85" t="s">
        <v>5469</v>
      </c>
      <c r="E685" s="85" t="b">
        <v>0</v>
      </c>
      <c r="F685" s="85" t="b">
        <v>0</v>
      </c>
      <c r="G685" s="85" t="b">
        <v>0</v>
      </c>
    </row>
    <row r="686" spans="1:7" ht="15">
      <c r="A686" s="85" t="s">
        <v>5388</v>
      </c>
      <c r="B686" s="85">
        <v>2</v>
      </c>
      <c r="C686" s="118">
        <v>0.0008927241597817815</v>
      </c>
      <c r="D686" s="85" t="s">
        <v>5469</v>
      </c>
      <c r="E686" s="85" t="b">
        <v>0</v>
      </c>
      <c r="F686" s="85" t="b">
        <v>0</v>
      </c>
      <c r="G686" s="85" t="b">
        <v>0</v>
      </c>
    </row>
    <row r="687" spans="1:7" ht="15">
      <c r="A687" s="85" t="s">
        <v>5389</v>
      </c>
      <c r="B687" s="85">
        <v>2</v>
      </c>
      <c r="C687" s="118">
        <v>0.0008927241597817815</v>
      </c>
      <c r="D687" s="85" t="s">
        <v>5469</v>
      </c>
      <c r="E687" s="85" t="b">
        <v>0</v>
      </c>
      <c r="F687" s="85" t="b">
        <v>0</v>
      </c>
      <c r="G687" s="85" t="b">
        <v>0</v>
      </c>
    </row>
    <row r="688" spans="1:7" ht="15">
      <c r="A688" s="85" t="s">
        <v>5390</v>
      </c>
      <c r="B688" s="85">
        <v>2</v>
      </c>
      <c r="C688" s="118">
        <v>0.0008927241597817815</v>
      </c>
      <c r="D688" s="85" t="s">
        <v>5469</v>
      </c>
      <c r="E688" s="85" t="b">
        <v>0</v>
      </c>
      <c r="F688" s="85" t="b">
        <v>0</v>
      </c>
      <c r="G688" s="85" t="b">
        <v>0</v>
      </c>
    </row>
    <row r="689" spans="1:7" ht="15">
      <c r="A689" s="85" t="s">
        <v>5391</v>
      </c>
      <c r="B689" s="85">
        <v>2</v>
      </c>
      <c r="C689" s="118">
        <v>0.0008927241597817815</v>
      </c>
      <c r="D689" s="85" t="s">
        <v>5469</v>
      </c>
      <c r="E689" s="85" t="b">
        <v>0</v>
      </c>
      <c r="F689" s="85" t="b">
        <v>0</v>
      </c>
      <c r="G689" s="85" t="b">
        <v>0</v>
      </c>
    </row>
    <row r="690" spans="1:7" ht="15">
      <c r="A690" s="85" t="s">
        <v>5392</v>
      </c>
      <c r="B690" s="85">
        <v>2</v>
      </c>
      <c r="C690" s="118">
        <v>0.0008927241597817815</v>
      </c>
      <c r="D690" s="85" t="s">
        <v>5469</v>
      </c>
      <c r="E690" s="85" t="b">
        <v>0</v>
      </c>
      <c r="F690" s="85" t="b">
        <v>0</v>
      </c>
      <c r="G690" s="85" t="b">
        <v>0</v>
      </c>
    </row>
    <row r="691" spans="1:7" ht="15">
      <c r="A691" s="85" t="s">
        <v>5393</v>
      </c>
      <c r="B691" s="85">
        <v>2</v>
      </c>
      <c r="C691" s="118">
        <v>0.0008927241597817815</v>
      </c>
      <c r="D691" s="85" t="s">
        <v>5469</v>
      </c>
      <c r="E691" s="85" t="b">
        <v>0</v>
      </c>
      <c r="F691" s="85" t="b">
        <v>0</v>
      </c>
      <c r="G691" s="85" t="b">
        <v>0</v>
      </c>
    </row>
    <row r="692" spans="1:7" ht="15">
      <c r="A692" s="85" t="s">
        <v>5394</v>
      </c>
      <c r="B692" s="85">
        <v>2</v>
      </c>
      <c r="C692" s="118">
        <v>0.0008927241597817815</v>
      </c>
      <c r="D692" s="85" t="s">
        <v>5469</v>
      </c>
      <c r="E692" s="85" t="b">
        <v>0</v>
      </c>
      <c r="F692" s="85" t="b">
        <v>0</v>
      </c>
      <c r="G692" s="85" t="b">
        <v>0</v>
      </c>
    </row>
    <row r="693" spans="1:7" ht="15">
      <c r="A693" s="85" t="s">
        <v>452</v>
      </c>
      <c r="B693" s="85">
        <v>2</v>
      </c>
      <c r="C693" s="118">
        <v>0.0008927241597817815</v>
      </c>
      <c r="D693" s="85" t="s">
        <v>5469</v>
      </c>
      <c r="E693" s="85" t="b">
        <v>0</v>
      </c>
      <c r="F693" s="85" t="b">
        <v>0</v>
      </c>
      <c r="G693" s="85" t="b">
        <v>0</v>
      </c>
    </row>
    <row r="694" spans="1:7" ht="15">
      <c r="A694" s="85" t="s">
        <v>5395</v>
      </c>
      <c r="B694" s="85">
        <v>2</v>
      </c>
      <c r="C694" s="118">
        <v>0.0008927241597817815</v>
      </c>
      <c r="D694" s="85" t="s">
        <v>5469</v>
      </c>
      <c r="E694" s="85" t="b">
        <v>0</v>
      </c>
      <c r="F694" s="85" t="b">
        <v>0</v>
      </c>
      <c r="G694" s="85" t="b">
        <v>0</v>
      </c>
    </row>
    <row r="695" spans="1:7" ht="15">
      <c r="A695" s="85" t="s">
        <v>5396</v>
      </c>
      <c r="B695" s="85">
        <v>2</v>
      </c>
      <c r="C695" s="118">
        <v>0.0008927241597817815</v>
      </c>
      <c r="D695" s="85" t="s">
        <v>5469</v>
      </c>
      <c r="E695" s="85" t="b">
        <v>0</v>
      </c>
      <c r="F695" s="85" t="b">
        <v>0</v>
      </c>
      <c r="G695" s="85" t="b">
        <v>0</v>
      </c>
    </row>
    <row r="696" spans="1:7" ht="15">
      <c r="A696" s="85" t="s">
        <v>5397</v>
      </c>
      <c r="B696" s="85">
        <v>2</v>
      </c>
      <c r="C696" s="118">
        <v>0.0008927241597817815</v>
      </c>
      <c r="D696" s="85" t="s">
        <v>5469</v>
      </c>
      <c r="E696" s="85" t="b">
        <v>0</v>
      </c>
      <c r="F696" s="85" t="b">
        <v>0</v>
      </c>
      <c r="G696" s="85" t="b">
        <v>0</v>
      </c>
    </row>
    <row r="697" spans="1:7" ht="15">
      <c r="A697" s="85" t="s">
        <v>5398</v>
      </c>
      <c r="B697" s="85">
        <v>2</v>
      </c>
      <c r="C697" s="118">
        <v>0.0008927241597817815</v>
      </c>
      <c r="D697" s="85" t="s">
        <v>5469</v>
      </c>
      <c r="E697" s="85" t="b">
        <v>0</v>
      </c>
      <c r="F697" s="85" t="b">
        <v>0</v>
      </c>
      <c r="G697" s="85" t="b">
        <v>0</v>
      </c>
    </row>
    <row r="698" spans="1:7" ht="15">
      <c r="A698" s="85" t="s">
        <v>5399</v>
      </c>
      <c r="B698" s="85">
        <v>2</v>
      </c>
      <c r="C698" s="118">
        <v>0.0008927241597817815</v>
      </c>
      <c r="D698" s="85" t="s">
        <v>5469</v>
      </c>
      <c r="E698" s="85" t="b">
        <v>0</v>
      </c>
      <c r="F698" s="85" t="b">
        <v>1</v>
      </c>
      <c r="G698" s="85" t="b">
        <v>0</v>
      </c>
    </row>
    <row r="699" spans="1:7" ht="15">
      <c r="A699" s="85" t="s">
        <v>5400</v>
      </c>
      <c r="B699" s="85">
        <v>2</v>
      </c>
      <c r="C699" s="118">
        <v>0.0008927241597817815</v>
      </c>
      <c r="D699" s="85" t="s">
        <v>5469</v>
      </c>
      <c r="E699" s="85" t="b">
        <v>0</v>
      </c>
      <c r="F699" s="85" t="b">
        <v>0</v>
      </c>
      <c r="G699" s="85" t="b">
        <v>0</v>
      </c>
    </row>
    <row r="700" spans="1:7" ht="15">
      <c r="A700" s="85" t="s">
        <v>448</v>
      </c>
      <c r="B700" s="85">
        <v>2</v>
      </c>
      <c r="C700" s="118">
        <v>0.0008927241597817815</v>
      </c>
      <c r="D700" s="85" t="s">
        <v>5469</v>
      </c>
      <c r="E700" s="85" t="b">
        <v>0</v>
      </c>
      <c r="F700" s="85" t="b">
        <v>0</v>
      </c>
      <c r="G700" s="85" t="b">
        <v>0</v>
      </c>
    </row>
    <row r="701" spans="1:7" ht="15">
      <c r="A701" s="85" t="s">
        <v>5401</v>
      </c>
      <c r="B701" s="85">
        <v>2</v>
      </c>
      <c r="C701" s="118">
        <v>0.0008927241597817815</v>
      </c>
      <c r="D701" s="85" t="s">
        <v>5469</v>
      </c>
      <c r="E701" s="85" t="b">
        <v>0</v>
      </c>
      <c r="F701" s="85" t="b">
        <v>0</v>
      </c>
      <c r="G701" s="85" t="b">
        <v>0</v>
      </c>
    </row>
    <row r="702" spans="1:7" ht="15">
      <c r="A702" s="85" t="s">
        <v>5402</v>
      </c>
      <c r="B702" s="85">
        <v>2</v>
      </c>
      <c r="C702" s="118">
        <v>0.0008927241597817815</v>
      </c>
      <c r="D702" s="85" t="s">
        <v>5469</v>
      </c>
      <c r="E702" s="85" t="b">
        <v>0</v>
      </c>
      <c r="F702" s="85" t="b">
        <v>0</v>
      </c>
      <c r="G702" s="85" t="b">
        <v>0</v>
      </c>
    </row>
    <row r="703" spans="1:7" ht="15">
      <c r="A703" s="85" t="s">
        <v>5403</v>
      </c>
      <c r="B703" s="85">
        <v>2</v>
      </c>
      <c r="C703" s="118">
        <v>0.0008927241597817815</v>
      </c>
      <c r="D703" s="85" t="s">
        <v>5469</v>
      </c>
      <c r="E703" s="85" t="b">
        <v>0</v>
      </c>
      <c r="F703" s="85" t="b">
        <v>0</v>
      </c>
      <c r="G703" s="85" t="b">
        <v>0</v>
      </c>
    </row>
    <row r="704" spans="1:7" ht="15">
      <c r="A704" s="85" t="s">
        <v>5404</v>
      </c>
      <c r="B704" s="85">
        <v>2</v>
      </c>
      <c r="C704" s="118">
        <v>0.0008927241597817815</v>
      </c>
      <c r="D704" s="85" t="s">
        <v>5469</v>
      </c>
      <c r="E704" s="85" t="b">
        <v>0</v>
      </c>
      <c r="F704" s="85" t="b">
        <v>0</v>
      </c>
      <c r="G704" s="85" t="b">
        <v>0</v>
      </c>
    </row>
    <row r="705" spans="1:7" ht="15">
      <c r="A705" s="85" t="s">
        <v>5405</v>
      </c>
      <c r="B705" s="85">
        <v>2</v>
      </c>
      <c r="C705" s="118">
        <v>0.0008927241597817815</v>
      </c>
      <c r="D705" s="85" t="s">
        <v>5469</v>
      </c>
      <c r="E705" s="85" t="b">
        <v>0</v>
      </c>
      <c r="F705" s="85" t="b">
        <v>0</v>
      </c>
      <c r="G705" s="85" t="b">
        <v>0</v>
      </c>
    </row>
    <row r="706" spans="1:7" ht="15">
      <c r="A706" s="85" t="s">
        <v>5406</v>
      </c>
      <c r="B706" s="85">
        <v>2</v>
      </c>
      <c r="C706" s="118">
        <v>0.0008927241597817815</v>
      </c>
      <c r="D706" s="85" t="s">
        <v>5469</v>
      </c>
      <c r="E706" s="85" t="b">
        <v>0</v>
      </c>
      <c r="F706" s="85" t="b">
        <v>0</v>
      </c>
      <c r="G706" s="85" t="b">
        <v>0</v>
      </c>
    </row>
    <row r="707" spans="1:7" ht="15">
      <c r="A707" s="85" t="s">
        <v>5407</v>
      </c>
      <c r="B707" s="85">
        <v>2</v>
      </c>
      <c r="C707" s="118">
        <v>0.0008927241597817815</v>
      </c>
      <c r="D707" s="85" t="s">
        <v>5469</v>
      </c>
      <c r="E707" s="85" t="b">
        <v>0</v>
      </c>
      <c r="F707" s="85" t="b">
        <v>0</v>
      </c>
      <c r="G707" s="85" t="b">
        <v>0</v>
      </c>
    </row>
    <row r="708" spans="1:7" ht="15">
      <c r="A708" s="85" t="s">
        <v>5408</v>
      </c>
      <c r="B708" s="85">
        <v>2</v>
      </c>
      <c r="C708" s="118">
        <v>0.0008927241597817815</v>
      </c>
      <c r="D708" s="85" t="s">
        <v>5469</v>
      </c>
      <c r="E708" s="85" t="b">
        <v>0</v>
      </c>
      <c r="F708" s="85" t="b">
        <v>0</v>
      </c>
      <c r="G708" s="85" t="b">
        <v>0</v>
      </c>
    </row>
    <row r="709" spans="1:7" ht="15">
      <c r="A709" s="85" t="s">
        <v>5409</v>
      </c>
      <c r="B709" s="85">
        <v>2</v>
      </c>
      <c r="C709" s="118">
        <v>0.0008927241597817815</v>
      </c>
      <c r="D709" s="85" t="s">
        <v>5469</v>
      </c>
      <c r="E709" s="85" t="b">
        <v>1</v>
      </c>
      <c r="F709" s="85" t="b">
        <v>0</v>
      </c>
      <c r="G709" s="85" t="b">
        <v>0</v>
      </c>
    </row>
    <row r="710" spans="1:7" ht="15">
      <c r="A710" s="85" t="s">
        <v>5410</v>
      </c>
      <c r="B710" s="85">
        <v>2</v>
      </c>
      <c r="C710" s="118">
        <v>0.0008927241597817815</v>
      </c>
      <c r="D710" s="85" t="s">
        <v>5469</v>
      </c>
      <c r="E710" s="85" t="b">
        <v>0</v>
      </c>
      <c r="F710" s="85" t="b">
        <v>0</v>
      </c>
      <c r="G710" s="85" t="b">
        <v>0</v>
      </c>
    </row>
    <row r="711" spans="1:7" ht="15">
      <c r="A711" s="85" t="s">
        <v>5411</v>
      </c>
      <c r="B711" s="85">
        <v>2</v>
      </c>
      <c r="C711" s="118">
        <v>0.0008927241597817815</v>
      </c>
      <c r="D711" s="85" t="s">
        <v>5469</v>
      </c>
      <c r="E711" s="85" t="b">
        <v>0</v>
      </c>
      <c r="F711" s="85" t="b">
        <v>0</v>
      </c>
      <c r="G711" s="85" t="b">
        <v>0</v>
      </c>
    </row>
    <row r="712" spans="1:7" ht="15">
      <c r="A712" s="85" t="s">
        <v>5412</v>
      </c>
      <c r="B712" s="85">
        <v>2</v>
      </c>
      <c r="C712" s="118">
        <v>0.0008927241597817815</v>
      </c>
      <c r="D712" s="85" t="s">
        <v>5469</v>
      </c>
      <c r="E712" s="85" t="b">
        <v>0</v>
      </c>
      <c r="F712" s="85" t="b">
        <v>0</v>
      </c>
      <c r="G712" s="85" t="b">
        <v>0</v>
      </c>
    </row>
    <row r="713" spans="1:7" ht="15">
      <c r="A713" s="85" t="s">
        <v>5413</v>
      </c>
      <c r="B713" s="85">
        <v>2</v>
      </c>
      <c r="C713" s="118">
        <v>0.0008927241597817815</v>
      </c>
      <c r="D713" s="85" t="s">
        <v>5469</v>
      </c>
      <c r="E713" s="85" t="b">
        <v>0</v>
      </c>
      <c r="F713" s="85" t="b">
        <v>0</v>
      </c>
      <c r="G713" s="85" t="b">
        <v>0</v>
      </c>
    </row>
    <row r="714" spans="1:7" ht="15">
      <c r="A714" s="85" t="s">
        <v>5414</v>
      </c>
      <c r="B714" s="85">
        <v>2</v>
      </c>
      <c r="C714" s="118">
        <v>0.0008927241597817815</v>
      </c>
      <c r="D714" s="85" t="s">
        <v>5469</v>
      </c>
      <c r="E714" s="85" t="b">
        <v>0</v>
      </c>
      <c r="F714" s="85" t="b">
        <v>0</v>
      </c>
      <c r="G714" s="85" t="b">
        <v>0</v>
      </c>
    </row>
    <row r="715" spans="1:7" ht="15">
      <c r="A715" s="85" t="s">
        <v>5415</v>
      </c>
      <c r="B715" s="85">
        <v>2</v>
      </c>
      <c r="C715" s="118">
        <v>0.0008927241597817815</v>
      </c>
      <c r="D715" s="85" t="s">
        <v>5469</v>
      </c>
      <c r="E715" s="85" t="b">
        <v>0</v>
      </c>
      <c r="F715" s="85" t="b">
        <v>0</v>
      </c>
      <c r="G715" s="85" t="b">
        <v>0</v>
      </c>
    </row>
    <row r="716" spans="1:7" ht="15">
      <c r="A716" s="85" t="s">
        <v>5416</v>
      </c>
      <c r="B716" s="85">
        <v>2</v>
      </c>
      <c r="C716" s="118">
        <v>0.0008927241597817815</v>
      </c>
      <c r="D716" s="85" t="s">
        <v>5469</v>
      </c>
      <c r="E716" s="85" t="b">
        <v>0</v>
      </c>
      <c r="F716" s="85" t="b">
        <v>0</v>
      </c>
      <c r="G716" s="85" t="b">
        <v>0</v>
      </c>
    </row>
    <row r="717" spans="1:7" ht="15">
      <c r="A717" s="85" t="s">
        <v>5417</v>
      </c>
      <c r="B717" s="85">
        <v>2</v>
      </c>
      <c r="C717" s="118">
        <v>0.0008927241597817815</v>
      </c>
      <c r="D717" s="85" t="s">
        <v>5469</v>
      </c>
      <c r="E717" s="85" t="b">
        <v>1</v>
      </c>
      <c r="F717" s="85" t="b">
        <v>0</v>
      </c>
      <c r="G717" s="85" t="b">
        <v>0</v>
      </c>
    </row>
    <row r="718" spans="1:7" ht="15">
      <c r="A718" s="85" t="s">
        <v>5418</v>
      </c>
      <c r="B718" s="85">
        <v>2</v>
      </c>
      <c r="C718" s="118">
        <v>0.0008927241597817815</v>
      </c>
      <c r="D718" s="85" t="s">
        <v>5469</v>
      </c>
      <c r="E718" s="85" t="b">
        <v>0</v>
      </c>
      <c r="F718" s="85" t="b">
        <v>0</v>
      </c>
      <c r="G718" s="85" t="b">
        <v>0</v>
      </c>
    </row>
    <row r="719" spans="1:7" ht="15">
      <c r="A719" s="85" t="s">
        <v>5419</v>
      </c>
      <c r="B719" s="85">
        <v>2</v>
      </c>
      <c r="C719" s="118">
        <v>0.0008927241597817815</v>
      </c>
      <c r="D719" s="85" t="s">
        <v>5469</v>
      </c>
      <c r="E719" s="85" t="b">
        <v>0</v>
      </c>
      <c r="F719" s="85" t="b">
        <v>0</v>
      </c>
      <c r="G719" s="85" t="b">
        <v>0</v>
      </c>
    </row>
    <row r="720" spans="1:7" ht="15">
      <c r="A720" s="85" t="s">
        <v>5420</v>
      </c>
      <c r="B720" s="85">
        <v>2</v>
      </c>
      <c r="C720" s="118">
        <v>0.0008927241597817815</v>
      </c>
      <c r="D720" s="85" t="s">
        <v>5469</v>
      </c>
      <c r="E720" s="85" t="b">
        <v>0</v>
      </c>
      <c r="F720" s="85" t="b">
        <v>0</v>
      </c>
      <c r="G720" s="85" t="b">
        <v>0</v>
      </c>
    </row>
    <row r="721" spans="1:7" ht="15">
      <c r="A721" s="85" t="s">
        <v>5421</v>
      </c>
      <c r="B721" s="85">
        <v>2</v>
      </c>
      <c r="C721" s="118">
        <v>0.0008927241597817815</v>
      </c>
      <c r="D721" s="85" t="s">
        <v>5469</v>
      </c>
      <c r="E721" s="85" t="b">
        <v>0</v>
      </c>
      <c r="F721" s="85" t="b">
        <v>0</v>
      </c>
      <c r="G721" s="85" t="b">
        <v>0</v>
      </c>
    </row>
    <row r="722" spans="1:7" ht="15">
      <c r="A722" s="85" t="s">
        <v>444</v>
      </c>
      <c r="B722" s="85">
        <v>2</v>
      </c>
      <c r="C722" s="118">
        <v>0.0008927241597817815</v>
      </c>
      <c r="D722" s="85" t="s">
        <v>5469</v>
      </c>
      <c r="E722" s="85" t="b">
        <v>0</v>
      </c>
      <c r="F722" s="85" t="b">
        <v>0</v>
      </c>
      <c r="G722" s="85" t="b">
        <v>0</v>
      </c>
    </row>
    <row r="723" spans="1:7" ht="15">
      <c r="A723" s="85" t="s">
        <v>5422</v>
      </c>
      <c r="B723" s="85">
        <v>2</v>
      </c>
      <c r="C723" s="118">
        <v>0.0008927241597817815</v>
      </c>
      <c r="D723" s="85" t="s">
        <v>5469</v>
      </c>
      <c r="E723" s="85" t="b">
        <v>0</v>
      </c>
      <c r="F723" s="85" t="b">
        <v>0</v>
      </c>
      <c r="G723" s="85" t="b">
        <v>0</v>
      </c>
    </row>
    <row r="724" spans="1:7" ht="15">
      <c r="A724" s="85" t="s">
        <v>5423</v>
      </c>
      <c r="B724" s="85">
        <v>2</v>
      </c>
      <c r="C724" s="118">
        <v>0.0008927241597817815</v>
      </c>
      <c r="D724" s="85" t="s">
        <v>5469</v>
      </c>
      <c r="E724" s="85" t="b">
        <v>0</v>
      </c>
      <c r="F724" s="85" t="b">
        <v>0</v>
      </c>
      <c r="G724" s="85" t="b">
        <v>0</v>
      </c>
    </row>
    <row r="725" spans="1:7" ht="15">
      <c r="A725" s="85" t="s">
        <v>5424</v>
      </c>
      <c r="B725" s="85">
        <v>2</v>
      </c>
      <c r="C725" s="118">
        <v>0.0008927241597817815</v>
      </c>
      <c r="D725" s="85" t="s">
        <v>5469</v>
      </c>
      <c r="E725" s="85" t="b">
        <v>0</v>
      </c>
      <c r="F725" s="85" t="b">
        <v>0</v>
      </c>
      <c r="G725" s="85" t="b">
        <v>0</v>
      </c>
    </row>
    <row r="726" spans="1:7" ht="15">
      <c r="A726" s="85" t="s">
        <v>5425</v>
      </c>
      <c r="B726" s="85">
        <v>2</v>
      </c>
      <c r="C726" s="118">
        <v>0.0008927241597817815</v>
      </c>
      <c r="D726" s="85" t="s">
        <v>5469</v>
      </c>
      <c r="E726" s="85" t="b">
        <v>0</v>
      </c>
      <c r="F726" s="85" t="b">
        <v>0</v>
      </c>
      <c r="G726" s="85" t="b">
        <v>0</v>
      </c>
    </row>
    <row r="727" spans="1:7" ht="15">
      <c r="A727" s="85" t="s">
        <v>5426</v>
      </c>
      <c r="B727" s="85">
        <v>2</v>
      </c>
      <c r="C727" s="118">
        <v>0.0008927241597817815</v>
      </c>
      <c r="D727" s="85" t="s">
        <v>5469</v>
      </c>
      <c r="E727" s="85" t="b">
        <v>0</v>
      </c>
      <c r="F727" s="85" t="b">
        <v>0</v>
      </c>
      <c r="G727" s="85" t="b">
        <v>0</v>
      </c>
    </row>
    <row r="728" spans="1:7" ht="15">
      <c r="A728" s="85" t="s">
        <v>5427</v>
      </c>
      <c r="B728" s="85">
        <v>2</v>
      </c>
      <c r="C728" s="118">
        <v>0.0008927241597817815</v>
      </c>
      <c r="D728" s="85" t="s">
        <v>5469</v>
      </c>
      <c r="E728" s="85" t="b">
        <v>0</v>
      </c>
      <c r="F728" s="85" t="b">
        <v>0</v>
      </c>
      <c r="G728" s="85" t="b">
        <v>0</v>
      </c>
    </row>
    <row r="729" spans="1:7" ht="15">
      <c r="A729" s="85" t="s">
        <v>285</v>
      </c>
      <c r="B729" s="85">
        <v>2</v>
      </c>
      <c r="C729" s="118">
        <v>0.0008927241597817815</v>
      </c>
      <c r="D729" s="85" t="s">
        <v>5469</v>
      </c>
      <c r="E729" s="85" t="b">
        <v>0</v>
      </c>
      <c r="F729" s="85" t="b">
        <v>0</v>
      </c>
      <c r="G729" s="85" t="b">
        <v>0</v>
      </c>
    </row>
    <row r="730" spans="1:7" ht="15">
      <c r="A730" s="85" t="s">
        <v>5428</v>
      </c>
      <c r="B730" s="85">
        <v>2</v>
      </c>
      <c r="C730" s="118">
        <v>0.0008927241597817815</v>
      </c>
      <c r="D730" s="85" t="s">
        <v>5469</v>
      </c>
      <c r="E730" s="85" t="b">
        <v>0</v>
      </c>
      <c r="F730" s="85" t="b">
        <v>0</v>
      </c>
      <c r="G730" s="85" t="b">
        <v>0</v>
      </c>
    </row>
    <row r="731" spans="1:7" ht="15">
      <c r="A731" s="85" t="s">
        <v>5429</v>
      </c>
      <c r="B731" s="85">
        <v>2</v>
      </c>
      <c r="C731" s="118">
        <v>0.0008927241597817815</v>
      </c>
      <c r="D731" s="85" t="s">
        <v>5469</v>
      </c>
      <c r="E731" s="85" t="b">
        <v>0</v>
      </c>
      <c r="F731" s="85" t="b">
        <v>0</v>
      </c>
      <c r="G731" s="85" t="b">
        <v>0</v>
      </c>
    </row>
    <row r="732" spans="1:7" ht="15">
      <c r="A732" s="85" t="s">
        <v>5430</v>
      </c>
      <c r="B732" s="85">
        <v>2</v>
      </c>
      <c r="C732" s="118">
        <v>0.0008927241597817815</v>
      </c>
      <c r="D732" s="85" t="s">
        <v>5469</v>
      </c>
      <c r="E732" s="85" t="b">
        <v>0</v>
      </c>
      <c r="F732" s="85" t="b">
        <v>0</v>
      </c>
      <c r="G732" s="85" t="b">
        <v>0</v>
      </c>
    </row>
    <row r="733" spans="1:7" ht="15">
      <c r="A733" s="85" t="s">
        <v>5431</v>
      </c>
      <c r="B733" s="85">
        <v>2</v>
      </c>
      <c r="C733" s="118">
        <v>0.0008927241597817815</v>
      </c>
      <c r="D733" s="85" t="s">
        <v>5469</v>
      </c>
      <c r="E733" s="85" t="b">
        <v>0</v>
      </c>
      <c r="F733" s="85" t="b">
        <v>0</v>
      </c>
      <c r="G733" s="85" t="b">
        <v>0</v>
      </c>
    </row>
    <row r="734" spans="1:7" ht="15">
      <c r="A734" s="85" t="s">
        <v>5432</v>
      </c>
      <c r="B734" s="85">
        <v>2</v>
      </c>
      <c r="C734" s="118">
        <v>0.0008927241597817815</v>
      </c>
      <c r="D734" s="85" t="s">
        <v>5469</v>
      </c>
      <c r="E734" s="85" t="b">
        <v>0</v>
      </c>
      <c r="F734" s="85" t="b">
        <v>0</v>
      </c>
      <c r="G734" s="85" t="b">
        <v>0</v>
      </c>
    </row>
    <row r="735" spans="1:7" ht="15">
      <c r="A735" s="85" t="s">
        <v>5433</v>
      </c>
      <c r="B735" s="85">
        <v>2</v>
      </c>
      <c r="C735" s="118">
        <v>0.0008927241597817815</v>
      </c>
      <c r="D735" s="85" t="s">
        <v>5469</v>
      </c>
      <c r="E735" s="85" t="b">
        <v>0</v>
      </c>
      <c r="F735" s="85" t="b">
        <v>0</v>
      </c>
      <c r="G735" s="85" t="b">
        <v>0</v>
      </c>
    </row>
    <row r="736" spans="1:7" ht="15">
      <c r="A736" s="85" t="s">
        <v>5434</v>
      </c>
      <c r="B736" s="85">
        <v>2</v>
      </c>
      <c r="C736" s="118">
        <v>0.0008927241597817815</v>
      </c>
      <c r="D736" s="85" t="s">
        <v>5469</v>
      </c>
      <c r="E736" s="85" t="b">
        <v>0</v>
      </c>
      <c r="F736" s="85" t="b">
        <v>0</v>
      </c>
      <c r="G736" s="85" t="b">
        <v>0</v>
      </c>
    </row>
    <row r="737" spans="1:7" ht="15">
      <c r="A737" s="85" t="s">
        <v>5435</v>
      </c>
      <c r="B737" s="85">
        <v>2</v>
      </c>
      <c r="C737" s="118">
        <v>0.0008927241597817815</v>
      </c>
      <c r="D737" s="85" t="s">
        <v>5469</v>
      </c>
      <c r="E737" s="85" t="b">
        <v>1</v>
      </c>
      <c r="F737" s="85" t="b">
        <v>0</v>
      </c>
      <c r="G737" s="85" t="b">
        <v>0</v>
      </c>
    </row>
    <row r="738" spans="1:7" ht="15">
      <c r="A738" s="85" t="s">
        <v>5436</v>
      </c>
      <c r="B738" s="85">
        <v>2</v>
      </c>
      <c r="C738" s="118">
        <v>0.0008927241597817815</v>
      </c>
      <c r="D738" s="85" t="s">
        <v>5469</v>
      </c>
      <c r="E738" s="85" t="b">
        <v>0</v>
      </c>
      <c r="F738" s="85" t="b">
        <v>0</v>
      </c>
      <c r="G738" s="85" t="b">
        <v>0</v>
      </c>
    </row>
    <row r="739" spans="1:7" ht="15">
      <c r="A739" s="85" t="s">
        <v>5437</v>
      </c>
      <c r="B739" s="85">
        <v>2</v>
      </c>
      <c r="C739" s="118">
        <v>0.0008927241597817815</v>
      </c>
      <c r="D739" s="85" t="s">
        <v>5469</v>
      </c>
      <c r="E739" s="85" t="b">
        <v>0</v>
      </c>
      <c r="F739" s="85" t="b">
        <v>0</v>
      </c>
      <c r="G739" s="85" t="b">
        <v>0</v>
      </c>
    </row>
    <row r="740" spans="1:7" ht="15">
      <c r="A740" s="85" t="s">
        <v>5438</v>
      </c>
      <c r="B740" s="85">
        <v>2</v>
      </c>
      <c r="C740" s="118">
        <v>0.0008927241597817815</v>
      </c>
      <c r="D740" s="85" t="s">
        <v>5469</v>
      </c>
      <c r="E740" s="85" t="b">
        <v>0</v>
      </c>
      <c r="F740" s="85" t="b">
        <v>0</v>
      </c>
      <c r="G740" s="85" t="b">
        <v>0</v>
      </c>
    </row>
    <row r="741" spans="1:7" ht="15">
      <c r="A741" s="85" t="s">
        <v>5439</v>
      </c>
      <c r="B741" s="85">
        <v>2</v>
      </c>
      <c r="C741" s="118">
        <v>0.0008927241597817815</v>
      </c>
      <c r="D741" s="85" t="s">
        <v>5469</v>
      </c>
      <c r="E741" s="85" t="b">
        <v>0</v>
      </c>
      <c r="F741" s="85" t="b">
        <v>0</v>
      </c>
      <c r="G741" s="85" t="b">
        <v>0</v>
      </c>
    </row>
    <row r="742" spans="1:7" ht="15">
      <c r="A742" s="85" t="s">
        <v>439</v>
      </c>
      <c r="B742" s="85">
        <v>2</v>
      </c>
      <c r="C742" s="118">
        <v>0.0008927241597817815</v>
      </c>
      <c r="D742" s="85" t="s">
        <v>5469</v>
      </c>
      <c r="E742" s="85" t="b">
        <v>0</v>
      </c>
      <c r="F742" s="85" t="b">
        <v>0</v>
      </c>
      <c r="G742" s="85" t="b">
        <v>0</v>
      </c>
    </row>
    <row r="743" spans="1:7" ht="15">
      <c r="A743" s="85" t="s">
        <v>5440</v>
      </c>
      <c r="B743" s="85">
        <v>2</v>
      </c>
      <c r="C743" s="118">
        <v>0.0008927241597817815</v>
      </c>
      <c r="D743" s="85" t="s">
        <v>5469</v>
      </c>
      <c r="E743" s="85" t="b">
        <v>0</v>
      </c>
      <c r="F743" s="85" t="b">
        <v>0</v>
      </c>
      <c r="G743" s="85" t="b">
        <v>0</v>
      </c>
    </row>
    <row r="744" spans="1:7" ht="15">
      <c r="A744" s="85" t="s">
        <v>5441</v>
      </c>
      <c r="B744" s="85">
        <v>2</v>
      </c>
      <c r="C744" s="118">
        <v>0.00101457398599671</v>
      </c>
      <c r="D744" s="85" t="s">
        <v>5469</v>
      </c>
      <c r="E744" s="85" t="b">
        <v>0</v>
      </c>
      <c r="F744" s="85" t="b">
        <v>0</v>
      </c>
      <c r="G744" s="85" t="b">
        <v>0</v>
      </c>
    </row>
    <row r="745" spans="1:7" ht="15">
      <c r="A745" s="85" t="s">
        <v>5442</v>
      </c>
      <c r="B745" s="85">
        <v>2</v>
      </c>
      <c r="C745" s="118">
        <v>0.00101457398599671</v>
      </c>
      <c r="D745" s="85" t="s">
        <v>5469</v>
      </c>
      <c r="E745" s="85" t="b">
        <v>0</v>
      </c>
      <c r="F745" s="85" t="b">
        <v>0</v>
      </c>
      <c r="G745" s="85" t="b">
        <v>0</v>
      </c>
    </row>
    <row r="746" spans="1:7" ht="15">
      <c r="A746" s="85" t="s">
        <v>5443</v>
      </c>
      <c r="B746" s="85">
        <v>2</v>
      </c>
      <c r="C746" s="118">
        <v>0.0008927241597817815</v>
      </c>
      <c r="D746" s="85" t="s">
        <v>5469</v>
      </c>
      <c r="E746" s="85" t="b">
        <v>1</v>
      </c>
      <c r="F746" s="85" t="b">
        <v>0</v>
      </c>
      <c r="G746" s="85" t="b">
        <v>0</v>
      </c>
    </row>
    <row r="747" spans="1:7" ht="15">
      <c r="A747" s="85" t="s">
        <v>5444</v>
      </c>
      <c r="B747" s="85">
        <v>2</v>
      </c>
      <c r="C747" s="118">
        <v>0.0008927241597817815</v>
      </c>
      <c r="D747" s="85" t="s">
        <v>5469</v>
      </c>
      <c r="E747" s="85" t="b">
        <v>0</v>
      </c>
      <c r="F747" s="85" t="b">
        <v>0</v>
      </c>
      <c r="G747" s="85" t="b">
        <v>0</v>
      </c>
    </row>
    <row r="748" spans="1:7" ht="15">
      <c r="A748" s="85" t="s">
        <v>5445</v>
      </c>
      <c r="B748" s="85">
        <v>2</v>
      </c>
      <c r="C748" s="118">
        <v>0.0008927241597817815</v>
      </c>
      <c r="D748" s="85" t="s">
        <v>5469</v>
      </c>
      <c r="E748" s="85" t="b">
        <v>0</v>
      </c>
      <c r="F748" s="85" t="b">
        <v>0</v>
      </c>
      <c r="G748" s="85" t="b">
        <v>0</v>
      </c>
    </row>
    <row r="749" spans="1:7" ht="15">
      <c r="A749" s="85" t="s">
        <v>5446</v>
      </c>
      <c r="B749" s="85">
        <v>2</v>
      </c>
      <c r="C749" s="118">
        <v>0.0008927241597817815</v>
      </c>
      <c r="D749" s="85" t="s">
        <v>5469</v>
      </c>
      <c r="E749" s="85" t="b">
        <v>0</v>
      </c>
      <c r="F749" s="85" t="b">
        <v>0</v>
      </c>
      <c r="G749" s="85" t="b">
        <v>0</v>
      </c>
    </row>
    <row r="750" spans="1:7" ht="15">
      <c r="A750" s="85" t="s">
        <v>5447</v>
      </c>
      <c r="B750" s="85">
        <v>2</v>
      </c>
      <c r="C750" s="118">
        <v>0.0008927241597817815</v>
      </c>
      <c r="D750" s="85" t="s">
        <v>5469</v>
      </c>
      <c r="E750" s="85" t="b">
        <v>0</v>
      </c>
      <c r="F750" s="85" t="b">
        <v>0</v>
      </c>
      <c r="G750" s="85" t="b">
        <v>0</v>
      </c>
    </row>
    <row r="751" spans="1:7" ht="15">
      <c r="A751" s="85" t="s">
        <v>5448</v>
      </c>
      <c r="B751" s="85">
        <v>2</v>
      </c>
      <c r="C751" s="118">
        <v>0.0008927241597817815</v>
      </c>
      <c r="D751" s="85" t="s">
        <v>5469</v>
      </c>
      <c r="E751" s="85" t="b">
        <v>0</v>
      </c>
      <c r="F751" s="85" t="b">
        <v>0</v>
      </c>
      <c r="G751" s="85" t="b">
        <v>0</v>
      </c>
    </row>
    <row r="752" spans="1:7" ht="15">
      <c r="A752" s="85" t="s">
        <v>5449</v>
      </c>
      <c r="B752" s="85">
        <v>2</v>
      </c>
      <c r="C752" s="118">
        <v>0.0008927241597817815</v>
      </c>
      <c r="D752" s="85" t="s">
        <v>5469</v>
      </c>
      <c r="E752" s="85" t="b">
        <v>0</v>
      </c>
      <c r="F752" s="85" t="b">
        <v>0</v>
      </c>
      <c r="G752" s="85" t="b">
        <v>0</v>
      </c>
    </row>
    <row r="753" spans="1:7" ht="15">
      <c r="A753" s="85" t="s">
        <v>5450</v>
      </c>
      <c r="B753" s="85">
        <v>2</v>
      </c>
      <c r="C753" s="118">
        <v>0.0008927241597817815</v>
      </c>
      <c r="D753" s="85" t="s">
        <v>5469</v>
      </c>
      <c r="E753" s="85" t="b">
        <v>0</v>
      </c>
      <c r="F753" s="85" t="b">
        <v>0</v>
      </c>
      <c r="G753" s="85" t="b">
        <v>0</v>
      </c>
    </row>
    <row r="754" spans="1:7" ht="15">
      <c r="A754" s="85" t="s">
        <v>5451</v>
      </c>
      <c r="B754" s="85">
        <v>2</v>
      </c>
      <c r="C754" s="118">
        <v>0.0008927241597817815</v>
      </c>
      <c r="D754" s="85" t="s">
        <v>5469</v>
      </c>
      <c r="E754" s="85" t="b">
        <v>0</v>
      </c>
      <c r="F754" s="85" t="b">
        <v>0</v>
      </c>
      <c r="G754" s="85" t="b">
        <v>0</v>
      </c>
    </row>
    <row r="755" spans="1:7" ht="15">
      <c r="A755" s="85" t="s">
        <v>5452</v>
      </c>
      <c r="B755" s="85">
        <v>2</v>
      </c>
      <c r="C755" s="118">
        <v>0.0008927241597817815</v>
      </c>
      <c r="D755" s="85" t="s">
        <v>5469</v>
      </c>
      <c r="E755" s="85" t="b">
        <v>0</v>
      </c>
      <c r="F755" s="85" t="b">
        <v>0</v>
      </c>
      <c r="G755" s="85" t="b">
        <v>0</v>
      </c>
    </row>
    <row r="756" spans="1:7" ht="15">
      <c r="A756" s="85" t="s">
        <v>5453</v>
      </c>
      <c r="B756" s="85">
        <v>2</v>
      </c>
      <c r="C756" s="118">
        <v>0.0008927241597817815</v>
      </c>
      <c r="D756" s="85" t="s">
        <v>5469</v>
      </c>
      <c r="E756" s="85" t="b">
        <v>0</v>
      </c>
      <c r="F756" s="85" t="b">
        <v>0</v>
      </c>
      <c r="G756" s="85" t="b">
        <v>0</v>
      </c>
    </row>
    <row r="757" spans="1:7" ht="15">
      <c r="A757" s="85" t="s">
        <v>5454</v>
      </c>
      <c r="B757" s="85">
        <v>2</v>
      </c>
      <c r="C757" s="118">
        <v>0.0008927241597817815</v>
      </c>
      <c r="D757" s="85" t="s">
        <v>5469</v>
      </c>
      <c r="E757" s="85" t="b">
        <v>0</v>
      </c>
      <c r="F757" s="85" t="b">
        <v>0</v>
      </c>
      <c r="G757" s="85" t="b">
        <v>0</v>
      </c>
    </row>
    <row r="758" spans="1:7" ht="15">
      <c r="A758" s="85" t="s">
        <v>430</v>
      </c>
      <c r="B758" s="85">
        <v>2</v>
      </c>
      <c r="C758" s="118">
        <v>0.0008927241597817815</v>
      </c>
      <c r="D758" s="85" t="s">
        <v>5469</v>
      </c>
      <c r="E758" s="85" t="b">
        <v>0</v>
      </c>
      <c r="F758" s="85" t="b">
        <v>0</v>
      </c>
      <c r="G758" s="85" t="b">
        <v>0</v>
      </c>
    </row>
    <row r="759" spans="1:7" ht="15">
      <c r="A759" s="85" t="s">
        <v>5455</v>
      </c>
      <c r="B759" s="85">
        <v>2</v>
      </c>
      <c r="C759" s="118">
        <v>0.0008927241597817815</v>
      </c>
      <c r="D759" s="85" t="s">
        <v>5469</v>
      </c>
      <c r="E759" s="85" t="b">
        <v>0</v>
      </c>
      <c r="F759" s="85" t="b">
        <v>0</v>
      </c>
      <c r="G759" s="85" t="b">
        <v>0</v>
      </c>
    </row>
    <row r="760" spans="1:7" ht="15">
      <c r="A760" s="85" t="s">
        <v>5456</v>
      </c>
      <c r="B760" s="85">
        <v>2</v>
      </c>
      <c r="C760" s="118">
        <v>0.0008927241597817815</v>
      </c>
      <c r="D760" s="85" t="s">
        <v>5469</v>
      </c>
      <c r="E760" s="85" t="b">
        <v>0</v>
      </c>
      <c r="F760" s="85" t="b">
        <v>1</v>
      </c>
      <c r="G760" s="85" t="b">
        <v>0</v>
      </c>
    </row>
    <row r="761" spans="1:7" ht="15">
      <c r="A761" s="85" t="s">
        <v>5457</v>
      </c>
      <c r="B761" s="85">
        <v>2</v>
      </c>
      <c r="C761" s="118">
        <v>0.0008927241597817815</v>
      </c>
      <c r="D761" s="85" t="s">
        <v>5469</v>
      </c>
      <c r="E761" s="85" t="b">
        <v>0</v>
      </c>
      <c r="F761" s="85" t="b">
        <v>0</v>
      </c>
      <c r="G761" s="85" t="b">
        <v>0</v>
      </c>
    </row>
    <row r="762" spans="1:7" ht="15">
      <c r="A762" s="85" t="s">
        <v>5458</v>
      </c>
      <c r="B762" s="85">
        <v>2</v>
      </c>
      <c r="C762" s="118">
        <v>0.0008927241597817815</v>
      </c>
      <c r="D762" s="85" t="s">
        <v>5469</v>
      </c>
      <c r="E762" s="85" t="b">
        <v>1</v>
      </c>
      <c r="F762" s="85" t="b">
        <v>0</v>
      </c>
      <c r="G762" s="85" t="b">
        <v>0</v>
      </c>
    </row>
    <row r="763" spans="1:7" ht="15">
      <c r="A763" s="85" t="s">
        <v>5459</v>
      </c>
      <c r="B763" s="85">
        <v>2</v>
      </c>
      <c r="C763" s="118">
        <v>0.0008927241597817815</v>
      </c>
      <c r="D763" s="85" t="s">
        <v>5469</v>
      </c>
      <c r="E763" s="85" t="b">
        <v>0</v>
      </c>
      <c r="F763" s="85" t="b">
        <v>0</v>
      </c>
      <c r="G763" s="85" t="b">
        <v>0</v>
      </c>
    </row>
    <row r="764" spans="1:7" ht="15">
      <c r="A764" s="85" t="s">
        <v>5460</v>
      </c>
      <c r="B764" s="85">
        <v>2</v>
      </c>
      <c r="C764" s="118">
        <v>0.0008927241597817815</v>
      </c>
      <c r="D764" s="85" t="s">
        <v>5469</v>
      </c>
      <c r="E764" s="85" t="b">
        <v>0</v>
      </c>
      <c r="F764" s="85" t="b">
        <v>0</v>
      </c>
      <c r="G764" s="85" t="b">
        <v>0</v>
      </c>
    </row>
    <row r="765" spans="1:7" ht="15">
      <c r="A765" s="85" t="s">
        <v>428</v>
      </c>
      <c r="B765" s="85">
        <v>2</v>
      </c>
      <c r="C765" s="118">
        <v>0.0008927241597817815</v>
      </c>
      <c r="D765" s="85" t="s">
        <v>5469</v>
      </c>
      <c r="E765" s="85" t="b">
        <v>0</v>
      </c>
      <c r="F765" s="85" t="b">
        <v>0</v>
      </c>
      <c r="G765" s="85" t="b">
        <v>0</v>
      </c>
    </row>
    <row r="766" spans="1:7" ht="15">
      <c r="A766" s="85" t="s">
        <v>5461</v>
      </c>
      <c r="B766" s="85">
        <v>2</v>
      </c>
      <c r="C766" s="118">
        <v>0.0008927241597817815</v>
      </c>
      <c r="D766" s="85" t="s">
        <v>5469</v>
      </c>
      <c r="E766" s="85" t="b">
        <v>0</v>
      </c>
      <c r="F766" s="85" t="b">
        <v>0</v>
      </c>
      <c r="G766" s="85" t="b">
        <v>0</v>
      </c>
    </row>
    <row r="767" spans="1:7" ht="15">
      <c r="A767" s="85" t="s">
        <v>5462</v>
      </c>
      <c r="B767" s="85">
        <v>2</v>
      </c>
      <c r="C767" s="118">
        <v>0.0008927241597817815</v>
      </c>
      <c r="D767" s="85" t="s">
        <v>5469</v>
      </c>
      <c r="E767" s="85" t="b">
        <v>0</v>
      </c>
      <c r="F767" s="85" t="b">
        <v>0</v>
      </c>
      <c r="G767" s="85" t="b">
        <v>0</v>
      </c>
    </row>
    <row r="768" spans="1:7" ht="15">
      <c r="A768" s="85" t="s">
        <v>5463</v>
      </c>
      <c r="B768" s="85">
        <v>2</v>
      </c>
      <c r="C768" s="118">
        <v>0.0008927241597817815</v>
      </c>
      <c r="D768" s="85" t="s">
        <v>5469</v>
      </c>
      <c r="E768" s="85" t="b">
        <v>0</v>
      </c>
      <c r="F768" s="85" t="b">
        <v>0</v>
      </c>
      <c r="G768" s="85" t="b">
        <v>0</v>
      </c>
    </row>
    <row r="769" spans="1:7" ht="15">
      <c r="A769" s="85" t="s">
        <v>5464</v>
      </c>
      <c r="B769" s="85">
        <v>2</v>
      </c>
      <c r="C769" s="118">
        <v>0.0008927241597817815</v>
      </c>
      <c r="D769" s="85" t="s">
        <v>5469</v>
      </c>
      <c r="E769" s="85" t="b">
        <v>0</v>
      </c>
      <c r="F769" s="85" t="b">
        <v>0</v>
      </c>
      <c r="G769" s="85" t="b">
        <v>0</v>
      </c>
    </row>
    <row r="770" spans="1:7" ht="15">
      <c r="A770" s="85" t="s">
        <v>213</v>
      </c>
      <c r="B770" s="85">
        <v>2</v>
      </c>
      <c r="C770" s="118">
        <v>0.0008927241597817815</v>
      </c>
      <c r="D770" s="85" t="s">
        <v>5469</v>
      </c>
      <c r="E770" s="85" t="b">
        <v>0</v>
      </c>
      <c r="F770" s="85" t="b">
        <v>0</v>
      </c>
      <c r="G770" s="85" t="b">
        <v>0</v>
      </c>
    </row>
    <row r="771" spans="1:7" ht="15">
      <c r="A771" s="85" t="s">
        <v>5465</v>
      </c>
      <c r="B771" s="85">
        <v>2</v>
      </c>
      <c r="C771" s="118">
        <v>0.0008927241597817815</v>
      </c>
      <c r="D771" s="85" t="s">
        <v>5469</v>
      </c>
      <c r="E771" s="85" t="b">
        <v>0</v>
      </c>
      <c r="F771" s="85" t="b">
        <v>0</v>
      </c>
      <c r="G771" s="85" t="b">
        <v>0</v>
      </c>
    </row>
    <row r="772" spans="1:7" ht="15">
      <c r="A772" s="85" t="s">
        <v>425</v>
      </c>
      <c r="B772" s="85">
        <v>2</v>
      </c>
      <c r="C772" s="118">
        <v>0.0008927241597817815</v>
      </c>
      <c r="D772" s="85" t="s">
        <v>5469</v>
      </c>
      <c r="E772" s="85" t="b">
        <v>0</v>
      </c>
      <c r="F772" s="85" t="b">
        <v>0</v>
      </c>
      <c r="G772" s="85" t="b">
        <v>0</v>
      </c>
    </row>
    <row r="773" spans="1:7" ht="15">
      <c r="A773" s="85" t="s">
        <v>5466</v>
      </c>
      <c r="B773" s="85">
        <v>2</v>
      </c>
      <c r="C773" s="118">
        <v>0.0008927241597817815</v>
      </c>
      <c r="D773" s="85" t="s">
        <v>5469</v>
      </c>
      <c r="E773" s="85" t="b">
        <v>0</v>
      </c>
      <c r="F773" s="85" t="b">
        <v>0</v>
      </c>
      <c r="G773" s="85" t="b">
        <v>0</v>
      </c>
    </row>
    <row r="774" spans="1:7" ht="15">
      <c r="A774" s="85" t="s">
        <v>424</v>
      </c>
      <c r="B774" s="85">
        <v>2</v>
      </c>
      <c r="C774" s="118">
        <v>0.0008927241597817815</v>
      </c>
      <c r="D774" s="85" t="s">
        <v>5469</v>
      </c>
      <c r="E774" s="85" t="b">
        <v>0</v>
      </c>
      <c r="F774" s="85" t="b">
        <v>0</v>
      </c>
      <c r="G774" s="85" t="b">
        <v>0</v>
      </c>
    </row>
    <row r="775" spans="1:7" ht="15">
      <c r="A775" s="85" t="s">
        <v>4084</v>
      </c>
      <c r="B775" s="85">
        <v>42</v>
      </c>
      <c r="C775" s="118">
        <v>0.007937662346041275</v>
      </c>
      <c r="D775" s="85" t="s">
        <v>3882</v>
      </c>
      <c r="E775" s="85" t="b">
        <v>0</v>
      </c>
      <c r="F775" s="85" t="b">
        <v>0</v>
      </c>
      <c r="G775" s="85" t="b">
        <v>0</v>
      </c>
    </row>
    <row r="776" spans="1:7" ht="15">
      <c r="A776" s="85" t="s">
        <v>4089</v>
      </c>
      <c r="B776" s="85">
        <v>32</v>
      </c>
      <c r="C776" s="118">
        <v>0.010886639009361874</v>
      </c>
      <c r="D776" s="85" t="s">
        <v>3882</v>
      </c>
      <c r="E776" s="85" t="b">
        <v>0</v>
      </c>
      <c r="F776" s="85" t="b">
        <v>0</v>
      </c>
      <c r="G776" s="85" t="b">
        <v>0</v>
      </c>
    </row>
    <row r="777" spans="1:7" ht="15">
      <c r="A777" s="85" t="s">
        <v>4090</v>
      </c>
      <c r="B777" s="85">
        <v>32</v>
      </c>
      <c r="C777" s="118">
        <v>0.010886639009361874</v>
      </c>
      <c r="D777" s="85" t="s">
        <v>3882</v>
      </c>
      <c r="E777" s="85" t="b">
        <v>0</v>
      </c>
      <c r="F777" s="85" t="b">
        <v>0</v>
      </c>
      <c r="G777" s="85" t="b">
        <v>0</v>
      </c>
    </row>
    <row r="778" spans="1:7" ht="15">
      <c r="A778" s="85" t="s">
        <v>4091</v>
      </c>
      <c r="B778" s="85">
        <v>32</v>
      </c>
      <c r="C778" s="118">
        <v>0.010886639009361874</v>
      </c>
      <c r="D778" s="85" t="s">
        <v>3882</v>
      </c>
      <c r="E778" s="85" t="b">
        <v>0</v>
      </c>
      <c r="F778" s="85" t="b">
        <v>0</v>
      </c>
      <c r="G778" s="85" t="b">
        <v>0</v>
      </c>
    </row>
    <row r="779" spans="1:7" ht="15">
      <c r="A779" s="85" t="s">
        <v>4092</v>
      </c>
      <c r="B779" s="85">
        <v>32</v>
      </c>
      <c r="C779" s="118">
        <v>0.010886639009361874</v>
      </c>
      <c r="D779" s="85" t="s">
        <v>3882</v>
      </c>
      <c r="E779" s="85" t="b">
        <v>0</v>
      </c>
      <c r="F779" s="85" t="b">
        <v>0</v>
      </c>
      <c r="G779" s="85" t="b">
        <v>0</v>
      </c>
    </row>
    <row r="780" spans="1:7" ht="15">
      <c r="A780" s="85" t="s">
        <v>4093</v>
      </c>
      <c r="B780" s="85">
        <v>32</v>
      </c>
      <c r="C780" s="118">
        <v>0.010886639009361874</v>
      </c>
      <c r="D780" s="85" t="s">
        <v>3882</v>
      </c>
      <c r="E780" s="85" t="b">
        <v>0</v>
      </c>
      <c r="F780" s="85" t="b">
        <v>0</v>
      </c>
      <c r="G780" s="85" t="b">
        <v>0</v>
      </c>
    </row>
    <row r="781" spans="1:7" ht="15">
      <c r="A781" s="85" t="s">
        <v>4094</v>
      </c>
      <c r="B781" s="85">
        <v>32</v>
      </c>
      <c r="C781" s="118">
        <v>0.010886639009361874</v>
      </c>
      <c r="D781" s="85" t="s">
        <v>3882</v>
      </c>
      <c r="E781" s="85" t="b">
        <v>0</v>
      </c>
      <c r="F781" s="85" t="b">
        <v>0</v>
      </c>
      <c r="G781" s="85" t="b">
        <v>0</v>
      </c>
    </row>
    <row r="782" spans="1:7" ht="15">
      <c r="A782" s="85" t="s">
        <v>4095</v>
      </c>
      <c r="B782" s="85">
        <v>32</v>
      </c>
      <c r="C782" s="118">
        <v>0.010886639009361874</v>
      </c>
      <c r="D782" s="85" t="s">
        <v>3882</v>
      </c>
      <c r="E782" s="85" t="b">
        <v>0</v>
      </c>
      <c r="F782" s="85" t="b">
        <v>0</v>
      </c>
      <c r="G782" s="85" t="b">
        <v>0</v>
      </c>
    </row>
    <row r="783" spans="1:7" ht="15">
      <c r="A783" s="85" t="s">
        <v>4096</v>
      </c>
      <c r="B783" s="85">
        <v>32</v>
      </c>
      <c r="C783" s="118">
        <v>0.010886639009361874</v>
      </c>
      <c r="D783" s="85" t="s">
        <v>3882</v>
      </c>
      <c r="E783" s="85" t="b">
        <v>1</v>
      </c>
      <c r="F783" s="85" t="b">
        <v>0</v>
      </c>
      <c r="G783" s="85" t="b">
        <v>0</v>
      </c>
    </row>
    <row r="784" spans="1:7" ht="15">
      <c r="A784" s="85" t="s">
        <v>4087</v>
      </c>
      <c r="B784" s="85">
        <v>32</v>
      </c>
      <c r="C784" s="118">
        <v>0.010886639009361874</v>
      </c>
      <c r="D784" s="85" t="s">
        <v>3882</v>
      </c>
      <c r="E784" s="85" t="b">
        <v>0</v>
      </c>
      <c r="F784" s="85" t="b">
        <v>0</v>
      </c>
      <c r="G784" s="85" t="b">
        <v>0</v>
      </c>
    </row>
    <row r="785" spans="1:7" ht="15">
      <c r="A785" s="85" t="s">
        <v>400</v>
      </c>
      <c r="B785" s="85">
        <v>31</v>
      </c>
      <c r="C785" s="118">
        <v>0.011093725802873261</v>
      </c>
      <c r="D785" s="85" t="s">
        <v>3882</v>
      </c>
      <c r="E785" s="85" t="b">
        <v>0</v>
      </c>
      <c r="F785" s="85" t="b">
        <v>0</v>
      </c>
      <c r="G785" s="85" t="b">
        <v>0</v>
      </c>
    </row>
    <row r="786" spans="1:7" ht="15">
      <c r="A786" s="85" t="s">
        <v>4832</v>
      </c>
      <c r="B786" s="85">
        <v>26</v>
      </c>
      <c r="C786" s="118">
        <v>0.01184743310557552</v>
      </c>
      <c r="D786" s="85" t="s">
        <v>3882</v>
      </c>
      <c r="E786" s="85" t="b">
        <v>0</v>
      </c>
      <c r="F786" s="85" t="b">
        <v>0</v>
      </c>
      <c r="G786" s="85" t="b">
        <v>0</v>
      </c>
    </row>
    <row r="787" spans="1:7" ht="15">
      <c r="A787" s="85" t="s">
        <v>401</v>
      </c>
      <c r="B787" s="85">
        <v>17</v>
      </c>
      <c r="C787" s="118">
        <v>0.016779109088241297</v>
      </c>
      <c r="D787" s="85" t="s">
        <v>3882</v>
      </c>
      <c r="E787" s="85" t="b">
        <v>0</v>
      </c>
      <c r="F787" s="85" t="b">
        <v>0</v>
      </c>
      <c r="G787" s="85" t="b">
        <v>0</v>
      </c>
    </row>
    <row r="788" spans="1:7" ht="15">
      <c r="A788" s="85" t="s">
        <v>4117</v>
      </c>
      <c r="B788" s="85">
        <v>13</v>
      </c>
      <c r="C788" s="118">
        <v>0.010934459118257358</v>
      </c>
      <c r="D788" s="85" t="s">
        <v>3882</v>
      </c>
      <c r="E788" s="85" t="b">
        <v>0</v>
      </c>
      <c r="F788" s="85" t="b">
        <v>0</v>
      </c>
      <c r="G788" s="85" t="b">
        <v>0</v>
      </c>
    </row>
    <row r="789" spans="1:7" ht="15">
      <c r="A789" s="85" t="s">
        <v>4835</v>
      </c>
      <c r="B789" s="85">
        <v>12</v>
      </c>
      <c r="C789" s="118">
        <v>0.014224132726676888</v>
      </c>
      <c r="D789" s="85" t="s">
        <v>3882</v>
      </c>
      <c r="E789" s="85" t="b">
        <v>0</v>
      </c>
      <c r="F789" s="85" t="b">
        <v>0</v>
      </c>
      <c r="G789" s="85" t="b">
        <v>0</v>
      </c>
    </row>
    <row r="790" spans="1:7" ht="15">
      <c r="A790" s="85" t="s">
        <v>329</v>
      </c>
      <c r="B790" s="85">
        <v>11</v>
      </c>
      <c r="C790" s="118">
        <v>0.01027407502090027</v>
      </c>
      <c r="D790" s="85" t="s">
        <v>3882</v>
      </c>
      <c r="E790" s="85" t="b">
        <v>0</v>
      </c>
      <c r="F790" s="85" t="b">
        <v>0</v>
      </c>
      <c r="G790" s="85" t="b">
        <v>0</v>
      </c>
    </row>
    <row r="791" spans="1:7" ht="15">
      <c r="A791" s="85" t="s">
        <v>4847</v>
      </c>
      <c r="B791" s="85">
        <v>8</v>
      </c>
      <c r="C791" s="118">
        <v>0.010979585222085793</v>
      </c>
      <c r="D791" s="85" t="s">
        <v>3882</v>
      </c>
      <c r="E791" s="85" t="b">
        <v>0</v>
      </c>
      <c r="F791" s="85" t="b">
        <v>0</v>
      </c>
      <c r="G791" s="85" t="b">
        <v>0</v>
      </c>
    </row>
    <row r="792" spans="1:7" ht="15">
      <c r="A792" s="85" t="s">
        <v>4878</v>
      </c>
      <c r="B792" s="85">
        <v>8</v>
      </c>
      <c r="C792" s="118">
        <v>0.008888727525226126</v>
      </c>
      <c r="D792" s="85" t="s">
        <v>3882</v>
      </c>
      <c r="E792" s="85" t="b">
        <v>0</v>
      </c>
      <c r="F792" s="85" t="b">
        <v>0</v>
      </c>
      <c r="G792" s="85" t="b">
        <v>0</v>
      </c>
    </row>
    <row r="793" spans="1:7" ht="15">
      <c r="A793" s="85" t="s">
        <v>4879</v>
      </c>
      <c r="B793" s="85">
        <v>8</v>
      </c>
      <c r="C793" s="118">
        <v>0.008888727525226126</v>
      </c>
      <c r="D793" s="85" t="s">
        <v>3882</v>
      </c>
      <c r="E793" s="85" t="b">
        <v>0</v>
      </c>
      <c r="F793" s="85" t="b">
        <v>0</v>
      </c>
      <c r="G793" s="85" t="b">
        <v>0</v>
      </c>
    </row>
    <row r="794" spans="1:7" ht="15">
      <c r="A794" s="85" t="s">
        <v>4880</v>
      </c>
      <c r="B794" s="85">
        <v>8</v>
      </c>
      <c r="C794" s="118">
        <v>0.008888727525226126</v>
      </c>
      <c r="D794" s="85" t="s">
        <v>3882</v>
      </c>
      <c r="E794" s="85" t="b">
        <v>0</v>
      </c>
      <c r="F794" s="85" t="b">
        <v>0</v>
      </c>
      <c r="G794" s="85" t="b">
        <v>0</v>
      </c>
    </row>
    <row r="795" spans="1:7" ht="15">
      <c r="A795" s="85" t="s">
        <v>4854</v>
      </c>
      <c r="B795" s="85">
        <v>8</v>
      </c>
      <c r="C795" s="118">
        <v>0.008888727525226126</v>
      </c>
      <c r="D795" s="85" t="s">
        <v>3882</v>
      </c>
      <c r="E795" s="85" t="b">
        <v>0</v>
      </c>
      <c r="F795" s="85" t="b">
        <v>0</v>
      </c>
      <c r="G795" s="85" t="b">
        <v>0</v>
      </c>
    </row>
    <row r="796" spans="1:7" ht="15">
      <c r="A796" s="85" t="s">
        <v>4870</v>
      </c>
      <c r="B796" s="85">
        <v>8</v>
      </c>
      <c r="C796" s="118">
        <v>0.008888727525226126</v>
      </c>
      <c r="D796" s="85" t="s">
        <v>3882</v>
      </c>
      <c r="E796" s="85" t="b">
        <v>0</v>
      </c>
      <c r="F796" s="85" t="b">
        <v>0</v>
      </c>
      <c r="G796" s="85" t="b">
        <v>0</v>
      </c>
    </row>
    <row r="797" spans="1:7" ht="15">
      <c r="A797" s="85" t="s">
        <v>4881</v>
      </c>
      <c r="B797" s="85">
        <v>8</v>
      </c>
      <c r="C797" s="118">
        <v>0.008888727525226126</v>
      </c>
      <c r="D797" s="85" t="s">
        <v>3882</v>
      </c>
      <c r="E797" s="85" t="b">
        <v>0</v>
      </c>
      <c r="F797" s="85" t="b">
        <v>0</v>
      </c>
      <c r="G797" s="85" t="b">
        <v>0</v>
      </c>
    </row>
    <row r="798" spans="1:7" ht="15">
      <c r="A798" s="85" t="s">
        <v>4882</v>
      </c>
      <c r="B798" s="85">
        <v>8</v>
      </c>
      <c r="C798" s="118">
        <v>0.008888727525226126</v>
      </c>
      <c r="D798" s="85" t="s">
        <v>3882</v>
      </c>
      <c r="E798" s="85" t="b">
        <v>0</v>
      </c>
      <c r="F798" s="85" t="b">
        <v>0</v>
      </c>
      <c r="G798" s="85" t="b">
        <v>0</v>
      </c>
    </row>
    <row r="799" spans="1:7" ht="15">
      <c r="A799" s="85" t="s">
        <v>4883</v>
      </c>
      <c r="B799" s="85">
        <v>8</v>
      </c>
      <c r="C799" s="118">
        <v>0.008888727525226126</v>
      </c>
      <c r="D799" s="85" t="s">
        <v>3882</v>
      </c>
      <c r="E799" s="85" t="b">
        <v>0</v>
      </c>
      <c r="F799" s="85" t="b">
        <v>0</v>
      </c>
      <c r="G799" s="85" t="b">
        <v>0</v>
      </c>
    </row>
    <row r="800" spans="1:7" ht="15">
      <c r="A800" s="85" t="s">
        <v>4884</v>
      </c>
      <c r="B800" s="85">
        <v>8</v>
      </c>
      <c r="C800" s="118">
        <v>0.008888727525226126</v>
      </c>
      <c r="D800" s="85" t="s">
        <v>3882</v>
      </c>
      <c r="E800" s="85" t="b">
        <v>0</v>
      </c>
      <c r="F800" s="85" t="b">
        <v>0</v>
      </c>
      <c r="G800" s="85" t="b">
        <v>0</v>
      </c>
    </row>
    <row r="801" spans="1:7" ht="15">
      <c r="A801" s="85" t="s">
        <v>4885</v>
      </c>
      <c r="B801" s="85">
        <v>8</v>
      </c>
      <c r="C801" s="118">
        <v>0.008888727525226126</v>
      </c>
      <c r="D801" s="85" t="s">
        <v>3882</v>
      </c>
      <c r="E801" s="85" t="b">
        <v>0</v>
      </c>
      <c r="F801" s="85" t="b">
        <v>0</v>
      </c>
      <c r="G801" s="85" t="b">
        <v>0</v>
      </c>
    </row>
    <row r="802" spans="1:7" ht="15">
      <c r="A802" s="85" t="s">
        <v>4886</v>
      </c>
      <c r="B802" s="85">
        <v>8</v>
      </c>
      <c r="C802" s="118">
        <v>0.008888727525226126</v>
      </c>
      <c r="D802" s="85" t="s">
        <v>3882</v>
      </c>
      <c r="E802" s="85" t="b">
        <v>0</v>
      </c>
      <c r="F802" s="85" t="b">
        <v>0</v>
      </c>
      <c r="G802" s="85" t="b">
        <v>0</v>
      </c>
    </row>
    <row r="803" spans="1:7" ht="15">
      <c r="A803" s="85" t="s">
        <v>4842</v>
      </c>
      <c r="B803" s="85">
        <v>7</v>
      </c>
      <c r="C803" s="118">
        <v>0.008297410757228185</v>
      </c>
      <c r="D803" s="85" t="s">
        <v>3882</v>
      </c>
      <c r="E803" s="85" t="b">
        <v>0</v>
      </c>
      <c r="F803" s="85" t="b">
        <v>0</v>
      </c>
      <c r="G803" s="85" t="b">
        <v>0</v>
      </c>
    </row>
    <row r="804" spans="1:7" ht="15">
      <c r="A804" s="85" t="s">
        <v>4892</v>
      </c>
      <c r="B804" s="85">
        <v>6</v>
      </c>
      <c r="C804" s="118">
        <v>0.007626382288797699</v>
      </c>
      <c r="D804" s="85" t="s">
        <v>3882</v>
      </c>
      <c r="E804" s="85" t="b">
        <v>0</v>
      </c>
      <c r="F804" s="85" t="b">
        <v>0</v>
      </c>
      <c r="G804" s="85" t="b">
        <v>0</v>
      </c>
    </row>
    <row r="805" spans="1:7" ht="15">
      <c r="A805" s="85" t="s">
        <v>4086</v>
      </c>
      <c r="B805" s="85">
        <v>5</v>
      </c>
      <c r="C805" s="118">
        <v>0.00686224076380362</v>
      </c>
      <c r="D805" s="85" t="s">
        <v>3882</v>
      </c>
      <c r="E805" s="85" t="b">
        <v>0</v>
      </c>
      <c r="F805" s="85" t="b">
        <v>0</v>
      </c>
      <c r="G805" s="85" t="b">
        <v>0</v>
      </c>
    </row>
    <row r="806" spans="1:7" ht="15">
      <c r="A806" s="85" t="s">
        <v>4011</v>
      </c>
      <c r="B806" s="85">
        <v>5</v>
      </c>
      <c r="C806" s="118">
        <v>0.00686224076380362</v>
      </c>
      <c r="D806" s="85" t="s">
        <v>3882</v>
      </c>
      <c r="E806" s="85" t="b">
        <v>0</v>
      </c>
      <c r="F806" s="85" t="b">
        <v>1</v>
      </c>
      <c r="G806" s="85" t="b">
        <v>0</v>
      </c>
    </row>
    <row r="807" spans="1:7" ht="15">
      <c r="A807" s="85" t="s">
        <v>5003</v>
      </c>
      <c r="B807" s="85">
        <v>5</v>
      </c>
      <c r="C807" s="118">
        <v>0.00686224076380362</v>
      </c>
      <c r="D807" s="85" t="s">
        <v>3882</v>
      </c>
      <c r="E807" s="85" t="b">
        <v>0</v>
      </c>
      <c r="F807" s="85" t="b">
        <v>0</v>
      </c>
      <c r="G807" s="85" t="b">
        <v>0</v>
      </c>
    </row>
    <row r="808" spans="1:7" ht="15">
      <c r="A808" s="85" t="s">
        <v>5004</v>
      </c>
      <c r="B808" s="85">
        <v>5</v>
      </c>
      <c r="C808" s="118">
        <v>0.00686224076380362</v>
      </c>
      <c r="D808" s="85" t="s">
        <v>3882</v>
      </c>
      <c r="E808" s="85" t="b">
        <v>0</v>
      </c>
      <c r="F808" s="85" t="b">
        <v>0</v>
      </c>
      <c r="G808" s="85" t="b">
        <v>0</v>
      </c>
    </row>
    <row r="809" spans="1:7" ht="15">
      <c r="A809" s="85" t="s">
        <v>4113</v>
      </c>
      <c r="B809" s="85">
        <v>5</v>
      </c>
      <c r="C809" s="118">
        <v>0.00686224076380362</v>
      </c>
      <c r="D809" s="85" t="s">
        <v>3882</v>
      </c>
      <c r="E809" s="85" t="b">
        <v>0</v>
      </c>
      <c r="F809" s="85" t="b">
        <v>0</v>
      </c>
      <c r="G809" s="85" t="b">
        <v>0</v>
      </c>
    </row>
    <row r="810" spans="1:7" ht="15">
      <c r="A810" s="85" t="s">
        <v>4903</v>
      </c>
      <c r="B810" s="85">
        <v>5</v>
      </c>
      <c r="C810" s="118">
        <v>0.00686224076380362</v>
      </c>
      <c r="D810" s="85" t="s">
        <v>3882</v>
      </c>
      <c r="E810" s="85" t="b">
        <v>0</v>
      </c>
      <c r="F810" s="85" t="b">
        <v>0</v>
      </c>
      <c r="G810" s="85" t="b">
        <v>0</v>
      </c>
    </row>
    <row r="811" spans="1:7" ht="15">
      <c r="A811" s="85" t="s">
        <v>5005</v>
      </c>
      <c r="B811" s="85">
        <v>5</v>
      </c>
      <c r="C811" s="118">
        <v>0.00686224076380362</v>
      </c>
      <c r="D811" s="85" t="s">
        <v>3882</v>
      </c>
      <c r="E811" s="85" t="b">
        <v>0</v>
      </c>
      <c r="F811" s="85" t="b">
        <v>0</v>
      </c>
      <c r="G811" s="85" t="b">
        <v>0</v>
      </c>
    </row>
    <row r="812" spans="1:7" ht="15">
      <c r="A812" s="85" t="s">
        <v>4950</v>
      </c>
      <c r="B812" s="85">
        <v>5</v>
      </c>
      <c r="C812" s="118">
        <v>0.00686224076380362</v>
      </c>
      <c r="D812" s="85" t="s">
        <v>3882</v>
      </c>
      <c r="E812" s="85" t="b">
        <v>0</v>
      </c>
      <c r="F812" s="85" t="b">
        <v>0</v>
      </c>
      <c r="G812" s="85" t="b">
        <v>0</v>
      </c>
    </row>
    <row r="813" spans="1:7" ht="15">
      <c r="A813" s="85" t="s">
        <v>4085</v>
      </c>
      <c r="B813" s="85">
        <v>4</v>
      </c>
      <c r="C813" s="118">
        <v>0.005986130705834477</v>
      </c>
      <c r="D813" s="85" t="s">
        <v>3882</v>
      </c>
      <c r="E813" s="85" t="b">
        <v>0</v>
      </c>
      <c r="F813" s="85" t="b">
        <v>0</v>
      </c>
      <c r="G813" s="85" t="b">
        <v>0</v>
      </c>
    </row>
    <row r="814" spans="1:7" ht="15">
      <c r="A814" s="85" t="s">
        <v>5033</v>
      </c>
      <c r="B814" s="85">
        <v>4</v>
      </c>
      <c r="C814" s="118">
        <v>0.005986130705834477</v>
      </c>
      <c r="D814" s="85" t="s">
        <v>3882</v>
      </c>
      <c r="E814" s="85" t="b">
        <v>0</v>
      </c>
      <c r="F814" s="85" t="b">
        <v>0</v>
      </c>
      <c r="G814" s="85" t="b">
        <v>0</v>
      </c>
    </row>
    <row r="815" spans="1:7" ht="15">
      <c r="A815" s="85" t="s">
        <v>4159</v>
      </c>
      <c r="B815" s="85">
        <v>4</v>
      </c>
      <c r="C815" s="118">
        <v>0.005986130705834477</v>
      </c>
      <c r="D815" s="85" t="s">
        <v>3882</v>
      </c>
      <c r="E815" s="85" t="b">
        <v>0</v>
      </c>
      <c r="F815" s="85" t="b">
        <v>0</v>
      </c>
      <c r="G815" s="85" t="b">
        <v>0</v>
      </c>
    </row>
    <row r="816" spans="1:7" ht="15">
      <c r="A816" s="85" t="s">
        <v>5071</v>
      </c>
      <c r="B816" s="85">
        <v>4</v>
      </c>
      <c r="C816" s="118">
        <v>0.005986130705834477</v>
      </c>
      <c r="D816" s="85" t="s">
        <v>3882</v>
      </c>
      <c r="E816" s="85" t="b">
        <v>0</v>
      </c>
      <c r="F816" s="85" t="b">
        <v>0</v>
      </c>
      <c r="G816" s="85" t="b">
        <v>0</v>
      </c>
    </row>
    <row r="817" spans="1:7" ht="15">
      <c r="A817" s="85" t="s">
        <v>327</v>
      </c>
      <c r="B817" s="85">
        <v>4</v>
      </c>
      <c r="C817" s="118">
        <v>0.005986130705834477</v>
      </c>
      <c r="D817" s="85" t="s">
        <v>3882</v>
      </c>
      <c r="E817" s="85" t="b">
        <v>0</v>
      </c>
      <c r="F817" s="85" t="b">
        <v>0</v>
      </c>
      <c r="G817" s="85" t="b">
        <v>0</v>
      </c>
    </row>
    <row r="818" spans="1:7" ht="15">
      <c r="A818" s="85" t="s">
        <v>5072</v>
      </c>
      <c r="B818" s="85">
        <v>4</v>
      </c>
      <c r="C818" s="118">
        <v>0.005986130705834477</v>
      </c>
      <c r="D818" s="85" t="s">
        <v>3882</v>
      </c>
      <c r="E818" s="85" t="b">
        <v>0</v>
      </c>
      <c r="F818" s="85" t="b">
        <v>0</v>
      </c>
      <c r="G818" s="85" t="b">
        <v>0</v>
      </c>
    </row>
    <row r="819" spans="1:7" ht="15">
      <c r="A819" s="85" t="s">
        <v>325</v>
      </c>
      <c r="B819" s="85">
        <v>4</v>
      </c>
      <c r="C819" s="118">
        <v>0.005986130705834477</v>
      </c>
      <c r="D819" s="85" t="s">
        <v>3882</v>
      </c>
      <c r="E819" s="85" t="b">
        <v>0</v>
      </c>
      <c r="F819" s="85" t="b">
        <v>0</v>
      </c>
      <c r="G819" s="85" t="b">
        <v>0</v>
      </c>
    </row>
    <row r="820" spans="1:7" ht="15">
      <c r="A820" s="85" t="s">
        <v>326</v>
      </c>
      <c r="B820" s="85">
        <v>4</v>
      </c>
      <c r="C820" s="118">
        <v>0.005986130705834477</v>
      </c>
      <c r="D820" s="85" t="s">
        <v>3882</v>
      </c>
      <c r="E820" s="85" t="b">
        <v>0</v>
      </c>
      <c r="F820" s="85" t="b">
        <v>0</v>
      </c>
      <c r="G820" s="85" t="b">
        <v>0</v>
      </c>
    </row>
    <row r="821" spans="1:7" ht="15">
      <c r="A821" s="85" t="s">
        <v>5006</v>
      </c>
      <c r="B821" s="85">
        <v>4</v>
      </c>
      <c r="C821" s="118">
        <v>0.005986130705834477</v>
      </c>
      <c r="D821" s="85" t="s">
        <v>3882</v>
      </c>
      <c r="E821" s="85" t="b">
        <v>0</v>
      </c>
      <c r="F821" s="85" t="b">
        <v>0</v>
      </c>
      <c r="G821" s="85" t="b">
        <v>0</v>
      </c>
    </row>
    <row r="822" spans="1:7" ht="15">
      <c r="A822" s="85" t="s">
        <v>5073</v>
      </c>
      <c r="B822" s="85">
        <v>4</v>
      </c>
      <c r="C822" s="118">
        <v>0.005986130705834477</v>
      </c>
      <c r="D822" s="85" t="s">
        <v>3882</v>
      </c>
      <c r="E822" s="85" t="b">
        <v>0</v>
      </c>
      <c r="F822" s="85" t="b">
        <v>0</v>
      </c>
      <c r="G822" s="85" t="b">
        <v>0</v>
      </c>
    </row>
    <row r="823" spans="1:7" ht="15">
      <c r="A823" s="85" t="s">
        <v>5007</v>
      </c>
      <c r="B823" s="85">
        <v>4</v>
      </c>
      <c r="C823" s="118">
        <v>0.005986130705834477</v>
      </c>
      <c r="D823" s="85" t="s">
        <v>3882</v>
      </c>
      <c r="E823" s="85" t="b">
        <v>0</v>
      </c>
      <c r="F823" s="85" t="b">
        <v>0</v>
      </c>
      <c r="G823" s="85" t="b">
        <v>0</v>
      </c>
    </row>
    <row r="824" spans="1:7" ht="15">
      <c r="A824" s="85" t="s">
        <v>5074</v>
      </c>
      <c r="B824" s="85">
        <v>4</v>
      </c>
      <c r="C824" s="118">
        <v>0.005986130705834477</v>
      </c>
      <c r="D824" s="85" t="s">
        <v>3882</v>
      </c>
      <c r="E824" s="85" t="b">
        <v>0</v>
      </c>
      <c r="F824" s="85" t="b">
        <v>0</v>
      </c>
      <c r="G824" s="85" t="b">
        <v>0</v>
      </c>
    </row>
    <row r="825" spans="1:7" ht="15">
      <c r="A825" s="85" t="s">
        <v>5075</v>
      </c>
      <c r="B825" s="85">
        <v>4</v>
      </c>
      <c r="C825" s="118">
        <v>0.005986130705834477</v>
      </c>
      <c r="D825" s="85" t="s">
        <v>3882</v>
      </c>
      <c r="E825" s="85" t="b">
        <v>0</v>
      </c>
      <c r="F825" s="85" t="b">
        <v>0</v>
      </c>
      <c r="G825" s="85" t="b">
        <v>0</v>
      </c>
    </row>
    <row r="826" spans="1:7" ht="15">
      <c r="A826" s="85" t="s">
        <v>4109</v>
      </c>
      <c r="B826" s="85">
        <v>3</v>
      </c>
      <c r="C826" s="118">
        <v>0.004969516351814911</v>
      </c>
      <c r="D826" s="85" t="s">
        <v>3882</v>
      </c>
      <c r="E826" s="85" t="b">
        <v>0</v>
      </c>
      <c r="F826" s="85" t="b">
        <v>0</v>
      </c>
      <c r="G826" s="85" t="b">
        <v>0</v>
      </c>
    </row>
    <row r="827" spans="1:7" ht="15">
      <c r="A827" s="85" t="s">
        <v>5031</v>
      </c>
      <c r="B827" s="85">
        <v>3</v>
      </c>
      <c r="C827" s="118">
        <v>0.004969516351814911</v>
      </c>
      <c r="D827" s="85" t="s">
        <v>3882</v>
      </c>
      <c r="E827" s="85" t="b">
        <v>0</v>
      </c>
      <c r="F827" s="85" t="b">
        <v>0</v>
      </c>
      <c r="G827" s="85" t="b">
        <v>0</v>
      </c>
    </row>
    <row r="828" spans="1:7" ht="15">
      <c r="A828" s="85" t="s">
        <v>4930</v>
      </c>
      <c r="B828" s="85">
        <v>3</v>
      </c>
      <c r="C828" s="118">
        <v>0.004969516351814911</v>
      </c>
      <c r="D828" s="85" t="s">
        <v>3882</v>
      </c>
      <c r="E828" s="85" t="b">
        <v>0</v>
      </c>
      <c r="F828" s="85" t="b">
        <v>0</v>
      </c>
      <c r="G828" s="85" t="b">
        <v>0</v>
      </c>
    </row>
    <row r="829" spans="1:7" ht="15">
      <c r="A829" s="85" t="s">
        <v>4846</v>
      </c>
      <c r="B829" s="85">
        <v>3</v>
      </c>
      <c r="C829" s="118">
        <v>0.004969516351814911</v>
      </c>
      <c r="D829" s="85" t="s">
        <v>3882</v>
      </c>
      <c r="E829" s="85" t="b">
        <v>0</v>
      </c>
      <c r="F829" s="85" t="b">
        <v>0</v>
      </c>
      <c r="G829" s="85" t="b">
        <v>0</v>
      </c>
    </row>
    <row r="830" spans="1:7" ht="15">
      <c r="A830" s="85" t="s">
        <v>4840</v>
      </c>
      <c r="B830" s="85">
        <v>3</v>
      </c>
      <c r="C830" s="118">
        <v>0.004969516351814911</v>
      </c>
      <c r="D830" s="85" t="s">
        <v>3882</v>
      </c>
      <c r="E830" s="85" t="b">
        <v>0</v>
      </c>
      <c r="F830" s="85" t="b">
        <v>0</v>
      </c>
      <c r="G830" s="85" t="b">
        <v>0</v>
      </c>
    </row>
    <row r="831" spans="1:7" ht="15">
      <c r="A831" s="85" t="s">
        <v>5032</v>
      </c>
      <c r="B831" s="85">
        <v>3</v>
      </c>
      <c r="C831" s="118">
        <v>0.004969516351814911</v>
      </c>
      <c r="D831" s="85" t="s">
        <v>3882</v>
      </c>
      <c r="E831" s="85" t="b">
        <v>0</v>
      </c>
      <c r="F831" s="85" t="b">
        <v>0</v>
      </c>
      <c r="G831" s="85" t="b">
        <v>0</v>
      </c>
    </row>
    <row r="832" spans="1:7" ht="15">
      <c r="A832" s="85" t="s">
        <v>353</v>
      </c>
      <c r="B832" s="85">
        <v>3</v>
      </c>
      <c r="C832" s="118">
        <v>0.004969516351814911</v>
      </c>
      <c r="D832" s="85" t="s">
        <v>3882</v>
      </c>
      <c r="E832" s="85" t="b">
        <v>0</v>
      </c>
      <c r="F832" s="85" t="b">
        <v>0</v>
      </c>
      <c r="G832" s="85" t="b">
        <v>0</v>
      </c>
    </row>
    <row r="833" spans="1:7" ht="15">
      <c r="A833" s="85" t="s">
        <v>4871</v>
      </c>
      <c r="B833" s="85">
        <v>3</v>
      </c>
      <c r="C833" s="118">
        <v>0.004969516351814911</v>
      </c>
      <c r="D833" s="85" t="s">
        <v>3882</v>
      </c>
      <c r="E833" s="85" t="b">
        <v>0</v>
      </c>
      <c r="F833" s="85" t="b">
        <v>0</v>
      </c>
      <c r="G833" s="85" t="b">
        <v>0</v>
      </c>
    </row>
    <row r="834" spans="1:7" ht="15">
      <c r="A834" s="85" t="s">
        <v>5186</v>
      </c>
      <c r="B834" s="85">
        <v>3</v>
      </c>
      <c r="C834" s="118">
        <v>0.004969516351814911</v>
      </c>
      <c r="D834" s="85" t="s">
        <v>3882</v>
      </c>
      <c r="E834" s="85" t="b">
        <v>0</v>
      </c>
      <c r="F834" s="85" t="b">
        <v>0</v>
      </c>
      <c r="G834" s="85" t="b">
        <v>0</v>
      </c>
    </row>
    <row r="835" spans="1:7" ht="15">
      <c r="A835" s="85" t="s">
        <v>322</v>
      </c>
      <c r="B835" s="85">
        <v>3</v>
      </c>
      <c r="C835" s="118">
        <v>0.004969516351814911</v>
      </c>
      <c r="D835" s="85" t="s">
        <v>3882</v>
      </c>
      <c r="E835" s="85" t="b">
        <v>0</v>
      </c>
      <c r="F835" s="85" t="b">
        <v>0</v>
      </c>
      <c r="G835" s="85" t="b">
        <v>0</v>
      </c>
    </row>
    <row r="836" spans="1:7" ht="15">
      <c r="A836" s="85" t="s">
        <v>5237</v>
      </c>
      <c r="B836" s="85">
        <v>2</v>
      </c>
      <c r="C836" s="118">
        <v>0.003763948824527946</v>
      </c>
      <c r="D836" s="85" t="s">
        <v>3882</v>
      </c>
      <c r="E836" s="85" t="b">
        <v>0</v>
      </c>
      <c r="F836" s="85" t="b">
        <v>0</v>
      </c>
      <c r="G836" s="85" t="b">
        <v>0</v>
      </c>
    </row>
    <row r="837" spans="1:7" ht="15">
      <c r="A837" s="85" t="s">
        <v>5238</v>
      </c>
      <c r="B837" s="85">
        <v>2</v>
      </c>
      <c r="C837" s="118">
        <v>0.003763948824527946</v>
      </c>
      <c r="D837" s="85" t="s">
        <v>3882</v>
      </c>
      <c r="E837" s="85" t="b">
        <v>0</v>
      </c>
      <c r="F837" s="85" t="b">
        <v>0</v>
      </c>
      <c r="G837" s="85" t="b">
        <v>0</v>
      </c>
    </row>
    <row r="838" spans="1:7" ht="15">
      <c r="A838" s="85" t="s">
        <v>5125</v>
      </c>
      <c r="B838" s="85">
        <v>2</v>
      </c>
      <c r="C838" s="118">
        <v>0.003763948824527946</v>
      </c>
      <c r="D838" s="85" t="s">
        <v>3882</v>
      </c>
      <c r="E838" s="85" t="b">
        <v>0</v>
      </c>
      <c r="F838" s="85" t="b">
        <v>0</v>
      </c>
      <c r="G838" s="85" t="b">
        <v>0</v>
      </c>
    </row>
    <row r="839" spans="1:7" ht="15">
      <c r="A839" s="85" t="s">
        <v>5239</v>
      </c>
      <c r="B839" s="85">
        <v>2</v>
      </c>
      <c r="C839" s="118">
        <v>0.003763948824527946</v>
      </c>
      <c r="D839" s="85" t="s">
        <v>3882</v>
      </c>
      <c r="E839" s="85" t="b">
        <v>0</v>
      </c>
      <c r="F839" s="85" t="b">
        <v>0</v>
      </c>
      <c r="G839" s="85" t="b">
        <v>0</v>
      </c>
    </row>
    <row r="840" spans="1:7" ht="15">
      <c r="A840" s="85" t="s">
        <v>5240</v>
      </c>
      <c r="B840" s="85">
        <v>2</v>
      </c>
      <c r="C840" s="118">
        <v>0.003763948824527946</v>
      </c>
      <c r="D840" s="85" t="s">
        <v>3882</v>
      </c>
      <c r="E840" s="85" t="b">
        <v>0</v>
      </c>
      <c r="F840" s="85" t="b">
        <v>0</v>
      </c>
      <c r="G840" s="85" t="b">
        <v>0</v>
      </c>
    </row>
    <row r="841" spans="1:7" ht="15">
      <c r="A841" s="85" t="s">
        <v>4887</v>
      </c>
      <c r="B841" s="85">
        <v>2</v>
      </c>
      <c r="C841" s="118">
        <v>0.003763948824527946</v>
      </c>
      <c r="D841" s="85" t="s">
        <v>3882</v>
      </c>
      <c r="E841" s="85" t="b">
        <v>0</v>
      </c>
      <c r="F841" s="85" t="b">
        <v>0</v>
      </c>
      <c r="G841" s="85" t="b">
        <v>0</v>
      </c>
    </row>
    <row r="842" spans="1:7" ht="15">
      <c r="A842" s="85" t="s">
        <v>4935</v>
      </c>
      <c r="B842" s="85">
        <v>2</v>
      </c>
      <c r="C842" s="118">
        <v>0.003763948824527946</v>
      </c>
      <c r="D842" s="85" t="s">
        <v>3882</v>
      </c>
      <c r="E842" s="85" t="b">
        <v>0</v>
      </c>
      <c r="F842" s="85" t="b">
        <v>0</v>
      </c>
      <c r="G842" s="85" t="b">
        <v>0</v>
      </c>
    </row>
    <row r="843" spans="1:7" ht="15">
      <c r="A843" s="85" t="s">
        <v>4972</v>
      </c>
      <c r="B843" s="85">
        <v>2</v>
      </c>
      <c r="C843" s="118">
        <v>0.003763948824527946</v>
      </c>
      <c r="D843" s="85" t="s">
        <v>3882</v>
      </c>
      <c r="E843" s="85" t="b">
        <v>0</v>
      </c>
      <c r="F843" s="85" t="b">
        <v>0</v>
      </c>
      <c r="G843" s="85" t="b">
        <v>0</v>
      </c>
    </row>
    <row r="844" spans="1:7" ht="15">
      <c r="A844" s="85" t="s">
        <v>4973</v>
      </c>
      <c r="B844" s="85">
        <v>2</v>
      </c>
      <c r="C844" s="118">
        <v>0.003763948824527946</v>
      </c>
      <c r="D844" s="85" t="s">
        <v>3882</v>
      </c>
      <c r="E844" s="85" t="b">
        <v>0</v>
      </c>
      <c r="F844" s="85" t="b">
        <v>0</v>
      </c>
      <c r="G844" s="85" t="b">
        <v>0</v>
      </c>
    </row>
    <row r="845" spans="1:7" ht="15">
      <c r="A845" s="85" t="s">
        <v>4974</v>
      </c>
      <c r="B845" s="85">
        <v>2</v>
      </c>
      <c r="C845" s="118">
        <v>0.003763948824527946</v>
      </c>
      <c r="D845" s="85" t="s">
        <v>3882</v>
      </c>
      <c r="E845" s="85" t="b">
        <v>0</v>
      </c>
      <c r="F845" s="85" t="b">
        <v>0</v>
      </c>
      <c r="G845" s="85" t="b">
        <v>0</v>
      </c>
    </row>
    <row r="846" spans="1:7" ht="15">
      <c r="A846" s="85" t="s">
        <v>4936</v>
      </c>
      <c r="B846" s="85">
        <v>2</v>
      </c>
      <c r="C846" s="118">
        <v>0.003763948824527946</v>
      </c>
      <c r="D846" s="85" t="s">
        <v>3882</v>
      </c>
      <c r="E846" s="85" t="b">
        <v>0</v>
      </c>
      <c r="F846" s="85" t="b">
        <v>0</v>
      </c>
      <c r="G846" s="85" t="b">
        <v>0</v>
      </c>
    </row>
    <row r="847" spans="1:7" ht="15">
      <c r="A847" s="85" t="s">
        <v>4848</v>
      </c>
      <c r="B847" s="85">
        <v>2</v>
      </c>
      <c r="C847" s="118">
        <v>0.003763948824527946</v>
      </c>
      <c r="D847" s="85" t="s">
        <v>3882</v>
      </c>
      <c r="E847" s="85" t="b">
        <v>0</v>
      </c>
      <c r="F847" s="85" t="b">
        <v>0</v>
      </c>
      <c r="G847" s="85" t="b">
        <v>0</v>
      </c>
    </row>
    <row r="848" spans="1:7" ht="15">
      <c r="A848" s="85" t="s">
        <v>4975</v>
      </c>
      <c r="B848" s="85">
        <v>2</v>
      </c>
      <c r="C848" s="118">
        <v>0.003763948824527946</v>
      </c>
      <c r="D848" s="85" t="s">
        <v>3882</v>
      </c>
      <c r="E848" s="85" t="b">
        <v>0</v>
      </c>
      <c r="F848" s="85" t="b">
        <v>0</v>
      </c>
      <c r="G848" s="85" t="b">
        <v>0</v>
      </c>
    </row>
    <row r="849" spans="1:7" ht="15">
      <c r="A849" s="85" t="s">
        <v>5034</v>
      </c>
      <c r="B849" s="85">
        <v>2</v>
      </c>
      <c r="C849" s="118">
        <v>0.003763948824527946</v>
      </c>
      <c r="D849" s="85" t="s">
        <v>3882</v>
      </c>
      <c r="E849" s="85" t="b">
        <v>0</v>
      </c>
      <c r="F849" s="85" t="b">
        <v>0</v>
      </c>
      <c r="G849" s="85" t="b">
        <v>0</v>
      </c>
    </row>
    <row r="850" spans="1:7" ht="15">
      <c r="A850" s="85" t="s">
        <v>5372</v>
      </c>
      <c r="B850" s="85">
        <v>2</v>
      </c>
      <c r="C850" s="118">
        <v>0.003763948824527946</v>
      </c>
      <c r="D850" s="85" t="s">
        <v>3882</v>
      </c>
      <c r="E850" s="85" t="b">
        <v>0</v>
      </c>
      <c r="F850" s="85" t="b">
        <v>0</v>
      </c>
      <c r="G850" s="85" t="b">
        <v>0</v>
      </c>
    </row>
    <row r="851" spans="1:7" ht="15">
      <c r="A851" s="85" t="s">
        <v>4865</v>
      </c>
      <c r="B851" s="85">
        <v>2</v>
      </c>
      <c r="C851" s="118">
        <v>0.003763948824527946</v>
      </c>
      <c r="D851" s="85" t="s">
        <v>3882</v>
      </c>
      <c r="E851" s="85" t="b">
        <v>0</v>
      </c>
      <c r="F851" s="85" t="b">
        <v>0</v>
      </c>
      <c r="G851" s="85" t="b">
        <v>0</v>
      </c>
    </row>
    <row r="852" spans="1:7" ht="15">
      <c r="A852" s="85" t="s">
        <v>453</v>
      </c>
      <c r="B852" s="85">
        <v>2</v>
      </c>
      <c r="C852" s="118">
        <v>0.003763948824527946</v>
      </c>
      <c r="D852" s="85" t="s">
        <v>3882</v>
      </c>
      <c r="E852" s="85" t="b">
        <v>0</v>
      </c>
      <c r="F852" s="85" t="b">
        <v>0</v>
      </c>
      <c r="G852" s="85" t="b">
        <v>0</v>
      </c>
    </row>
    <row r="853" spans="1:7" ht="15">
      <c r="A853" s="85" t="s">
        <v>328</v>
      </c>
      <c r="B853" s="85">
        <v>2</v>
      </c>
      <c r="C853" s="118">
        <v>0.003763948824527946</v>
      </c>
      <c r="D853" s="85" t="s">
        <v>3882</v>
      </c>
      <c r="E853" s="85" t="b">
        <v>0</v>
      </c>
      <c r="F853" s="85" t="b">
        <v>0</v>
      </c>
      <c r="G853" s="85" t="b">
        <v>0</v>
      </c>
    </row>
    <row r="854" spans="1:7" ht="15">
      <c r="A854" s="85" t="s">
        <v>5373</v>
      </c>
      <c r="B854" s="85">
        <v>2</v>
      </c>
      <c r="C854" s="118">
        <v>0.003763948824527946</v>
      </c>
      <c r="D854" s="85" t="s">
        <v>3882</v>
      </c>
      <c r="E854" s="85" t="b">
        <v>0</v>
      </c>
      <c r="F854" s="85" t="b">
        <v>0</v>
      </c>
      <c r="G854" s="85" t="b">
        <v>0</v>
      </c>
    </row>
    <row r="855" spans="1:7" ht="15">
      <c r="A855" s="85" t="s">
        <v>4853</v>
      </c>
      <c r="B855" s="85">
        <v>2</v>
      </c>
      <c r="C855" s="118">
        <v>0.003763948824527946</v>
      </c>
      <c r="D855" s="85" t="s">
        <v>3882</v>
      </c>
      <c r="E855" s="85" t="b">
        <v>0</v>
      </c>
      <c r="F855" s="85" t="b">
        <v>0</v>
      </c>
      <c r="G855" s="85" t="b">
        <v>0</v>
      </c>
    </row>
    <row r="856" spans="1:7" ht="15">
      <c r="A856" s="85" t="s">
        <v>4116</v>
      </c>
      <c r="B856" s="85">
        <v>2</v>
      </c>
      <c r="C856" s="118">
        <v>0.003763948824527946</v>
      </c>
      <c r="D856" s="85" t="s">
        <v>3882</v>
      </c>
      <c r="E856" s="85" t="b">
        <v>0</v>
      </c>
      <c r="F856" s="85" t="b">
        <v>0</v>
      </c>
      <c r="G856" s="85" t="b">
        <v>0</v>
      </c>
    </row>
    <row r="857" spans="1:7" ht="15">
      <c r="A857" s="85" t="s">
        <v>4914</v>
      </c>
      <c r="B857" s="85">
        <v>2</v>
      </c>
      <c r="C857" s="118">
        <v>0.003763948824527946</v>
      </c>
      <c r="D857" s="85" t="s">
        <v>3882</v>
      </c>
      <c r="E857" s="85" t="b">
        <v>0</v>
      </c>
      <c r="F857" s="85" t="b">
        <v>0</v>
      </c>
      <c r="G857" s="85" t="b">
        <v>0</v>
      </c>
    </row>
    <row r="858" spans="1:7" ht="15">
      <c r="A858" s="85" t="s">
        <v>5155</v>
      </c>
      <c r="B858" s="85">
        <v>2</v>
      </c>
      <c r="C858" s="118">
        <v>0.003763948824527946</v>
      </c>
      <c r="D858" s="85" t="s">
        <v>3882</v>
      </c>
      <c r="E858" s="85" t="b">
        <v>0</v>
      </c>
      <c r="F858" s="85" t="b">
        <v>0</v>
      </c>
      <c r="G858" s="85" t="b">
        <v>0</v>
      </c>
    </row>
    <row r="859" spans="1:7" ht="15">
      <c r="A859" s="85" t="s">
        <v>4084</v>
      </c>
      <c r="B859" s="85">
        <v>20</v>
      </c>
      <c r="C859" s="118">
        <v>0.010682991151045911</v>
      </c>
      <c r="D859" s="85" t="s">
        <v>3883</v>
      </c>
      <c r="E859" s="85" t="b">
        <v>0</v>
      </c>
      <c r="F859" s="85" t="b">
        <v>0</v>
      </c>
      <c r="G859" s="85" t="b">
        <v>0</v>
      </c>
    </row>
    <row r="860" spans="1:7" ht="15">
      <c r="A860" s="85" t="s">
        <v>353</v>
      </c>
      <c r="B860" s="85">
        <v>18</v>
      </c>
      <c r="C860" s="118">
        <v>0.01142487847570429</v>
      </c>
      <c r="D860" s="85" t="s">
        <v>3883</v>
      </c>
      <c r="E860" s="85" t="b">
        <v>0</v>
      </c>
      <c r="F860" s="85" t="b">
        <v>0</v>
      </c>
      <c r="G860" s="85" t="b">
        <v>0</v>
      </c>
    </row>
    <row r="861" spans="1:7" ht="15">
      <c r="A861" s="85" t="s">
        <v>4098</v>
      </c>
      <c r="B861" s="85">
        <v>11</v>
      </c>
      <c r="C861" s="118">
        <v>0.012152591101346278</v>
      </c>
      <c r="D861" s="85" t="s">
        <v>3883</v>
      </c>
      <c r="E861" s="85" t="b">
        <v>0</v>
      </c>
      <c r="F861" s="85" t="b">
        <v>0</v>
      </c>
      <c r="G861" s="85" t="b">
        <v>0</v>
      </c>
    </row>
    <row r="862" spans="1:7" ht="15">
      <c r="A862" s="85" t="s">
        <v>4099</v>
      </c>
      <c r="B862" s="85">
        <v>11</v>
      </c>
      <c r="C862" s="118">
        <v>0.012152591101346278</v>
      </c>
      <c r="D862" s="85" t="s">
        <v>3883</v>
      </c>
      <c r="E862" s="85" t="b">
        <v>0</v>
      </c>
      <c r="F862" s="85" t="b">
        <v>0</v>
      </c>
      <c r="G862" s="85" t="b">
        <v>0</v>
      </c>
    </row>
    <row r="863" spans="1:7" ht="15">
      <c r="A863" s="85" t="s">
        <v>4100</v>
      </c>
      <c r="B863" s="85">
        <v>10</v>
      </c>
      <c r="C863" s="118">
        <v>0.011957539436269796</v>
      </c>
      <c r="D863" s="85" t="s">
        <v>3883</v>
      </c>
      <c r="E863" s="85" t="b">
        <v>0</v>
      </c>
      <c r="F863" s="85" t="b">
        <v>0</v>
      </c>
      <c r="G863" s="85" t="b">
        <v>0</v>
      </c>
    </row>
    <row r="864" spans="1:7" ht="15">
      <c r="A864" s="85" t="s">
        <v>4086</v>
      </c>
      <c r="B864" s="85">
        <v>9</v>
      </c>
      <c r="C864" s="118">
        <v>0.0116668787125243</v>
      </c>
      <c r="D864" s="85" t="s">
        <v>3883</v>
      </c>
      <c r="E864" s="85" t="b">
        <v>0</v>
      </c>
      <c r="F864" s="85" t="b">
        <v>0</v>
      </c>
      <c r="G864" s="85" t="b">
        <v>0</v>
      </c>
    </row>
    <row r="865" spans="1:7" ht="15">
      <c r="A865" s="85" t="s">
        <v>4101</v>
      </c>
      <c r="B865" s="85">
        <v>9</v>
      </c>
      <c r="C865" s="118">
        <v>0.0116668787125243</v>
      </c>
      <c r="D865" s="85" t="s">
        <v>3883</v>
      </c>
      <c r="E865" s="85" t="b">
        <v>0</v>
      </c>
      <c r="F865" s="85" t="b">
        <v>0</v>
      </c>
      <c r="G865" s="85" t="b">
        <v>0</v>
      </c>
    </row>
    <row r="866" spans="1:7" ht="15">
      <c r="A866" s="85" t="s">
        <v>4037</v>
      </c>
      <c r="B866" s="85">
        <v>8</v>
      </c>
      <c r="C866" s="118">
        <v>0.011269943865641003</v>
      </c>
      <c r="D866" s="85" t="s">
        <v>3883</v>
      </c>
      <c r="E866" s="85" t="b">
        <v>0</v>
      </c>
      <c r="F866" s="85" t="b">
        <v>0</v>
      </c>
      <c r="G866" s="85" t="b">
        <v>0</v>
      </c>
    </row>
    <row r="867" spans="1:7" ht="15">
      <c r="A867" s="85" t="s">
        <v>4102</v>
      </c>
      <c r="B867" s="85">
        <v>8</v>
      </c>
      <c r="C867" s="118">
        <v>0.011269943865641003</v>
      </c>
      <c r="D867" s="85" t="s">
        <v>3883</v>
      </c>
      <c r="E867" s="85" t="b">
        <v>0</v>
      </c>
      <c r="F867" s="85" t="b">
        <v>0</v>
      </c>
      <c r="G867" s="85" t="b">
        <v>0</v>
      </c>
    </row>
    <row r="868" spans="1:7" ht="15">
      <c r="A868" s="85" t="s">
        <v>4103</v>
      </c>
      <c r="B868" s="85">
        <v>7</v>
      </c>
      <c r="C868" s="118">
        <v>0.010753384682092599</v>
      </c>
      <c r="D868" s="85" t="s">
        <v>3883</v>
      </c>
      <c r="E868" s="85" t="b">
        <v>1</v>
      </c>
      <c r="F868" s="85" t="b">
        <v>0</v>
      </c>
      <c r="G868" s="85" t="b">
        <v>0</v>
      </c>
    </row>
    <row r="869" spans="1:7" ht="15">
      <c r="A869" s="85" t="s">
        <v>4916</v>
      </c>
      <c r="B869" s="85">
        <v>7</v>
      </c>
      <c r="C869" s="118">
        <v>0.010753384682092599</v>
      </c>
      <c r="D869" s="85" t="s">
        <v>3883</v>
      </c>
      <c r="E869" s="85" t="b">
        <v>0</v>
      </c>
      <c r="F869" s="85" t="b">
        <v>0</v>
      </c>
      <c r="G869" s="85" t="b">
        <v>0</v>
      </c>
    </row>
    <row r="870" spans="1:7" ht="15">
      <c r="A870" s="85" t="s">
        <v>4053</v>
      </c>
      <c r="B870" s="85">
        <v>7</v>
      </c>
      <c r="C870" s="118">
        <v>0.010753384682092599</v>
      </c>
      <c r="D870" s="85" t="s">
        <v>3883</v>
      </c>
      <c r="E870" s="85" t="b">
        <v>0</v>
      </c>
      <c r="F870" s="85" t="b">
        <v>0</v>
      </c>
      <c r="G870" s="85" t="b">
        <v>0</v>
      </c>
    </row>
    <row r="871" spans="1:7" ht="15">
      <c r="A871" s="85" t="s">
        <v>4917</v>
      </c>
      <c r="B871" s="85">
        <v>7</v>
      </c>
      <c r="C871" s="118">
        <v>0.010753384682092599</v>
      </c>
      <c r="D871" s="85" t="s">
        <v>3883</v>
      </c>
      <c r="E871" s="85" t="b">
        <v>0</v>
      </c>
      <c r="F871" s="85" t="b">
        <v>0</v>
      </c>
      <c r="G871" s="85" t="b">
        <v>0</v>
      </c>
    </row>
    <row r="872" spans="1:7" ht="15">
      <c r="A872" s="85" t="s">
        <v>4918</v>
      </c>
      <c r="B872" s="85">
        <v>7</v>
      </c>
      <c r="C872" s="118">
        <v>0.010753384682092599</v>
      </c>
      <c r="D872" s="85" t="s">
        <v>3883</v>
      </c>
      <c r="E872" s="85" t="b">
        <v>0</v>
      </c>
      <c r="F872" s="85" t="b">
        <v>0</v>
      </c>
      <c r="G872" s="85" t="b">
        <v>0</v>
      </c>
    </row>
    <row r="873" spans="1:7" ht="15">
      <c r="A873" s="85" t="s">
        <v>4942</v>
      </c>
      <c r="B873" s="85">
        <v>6</v>
      </c>
      <c r="C873" s="118">
        <v>0.01010000167868086</v>
      </c>
      <c r="D873" s="85" t="s">
        <v>3883</v>
      </c>
      <c r="E873" s="85" t="b">
        <v>0</v>
      </c>
      <c r="F873" s="85" t="b">
        <v>0</v>
      </c>
      <c r="G873" s="85" t="b">
        <v>0</v>
      </c>
    </row>
    <row r="874" spans="1:7" ht="15">
      <c r="A874" s="85" t="s">
        <v>4149</v>
      </c>
      <c r="B874" s="85">
        <v>5</v>
      </c>
      <c r="C874" s="118">
        <v>0.009286791648508317</v>
      </c>
      <c r="D874" s="85" t="s">
        <v>3883</v>
      </c>
      <c r="E874" s="85" t="b">
        <v>0</v>
      </c>
      <c r="F874" s="85" t="b">
        <v>0</v>
      </c>
      <c r="G874" s="85" t="b">
        <v>0</v>
      </c>
    </row>
    <row r="875" spans="1:7" ht="15">
      <c r="A875" s="85" t="s">
        <v>4887</v>
      </c>
      <c r="B875" s="85">
        <v>5</v>
      </c>
      <c r="C875" s="118">
        <v>0.009286791648508317</v>
      </c>
      <c r="D875" s="85" t="s">
        <v>3883</v>
      </c>
      <c r="E875" s="85" t="b">
        <v>0</v>
      </c>
      <c r="F875" s="85" t="b">
        <v>0</v>
      </c>
      <c r="G875" s="85" t="b">
        <v>0</v>
      </c>
    </row>
    <row r="876" spans="1:7" ht="15">
      <c r="A876" s="85" t="s">
        <v>4011</v>
      </c>
      <c r="B876" s="85">
        <v>5</v>
      </c>
      <c r="C876" s="118">
        <v>0.009286791648508317</v>
      </c>
      <c r="D876" s="85" t="s">
        <v>3883</v>
      </c>
      <c r="E876" s="85" t="b">
        <v>0</v>
      </c>
      <c r="F876" s="85" t="b">
        <v>1</v>
      </c>
      <c r="G876" s="85" t="b">
        <v>0</v>
      </c>
    </row>
    <row r="877" spans="1:7" ht="15">
      <c r="A877" s="85" t="s">
        <v>910</v>
      </c>
      <c r="B877" s="85">
        <v>5</v>
      </c>
      <c r="C877" s="118">
        <v>0.009286791648508317</v>
      </c>
      <c r="D877" s="85" t="s">
        <v>3883</v>
      </c>
      <c r="E877" s="85" t="b">
        <v>0</v>
      </c>
      <c r="F877" s="85" t="b">
        <v>0</v>
      </c>
      <c r="G877" s="85" t="b">
        <v>0</v>
      </c>
    </row>
    <row r="878" spans="1:7" ht="15">
      <c r="A878" s="85" t="s">
        <v>4929</v>
      </c>
      <c r="B878" s="85">
        <v>5</v>
      </c>
      <c r="C878" s="118">
        <v>0.011724689995940804</v>
      </c>
      <c r="D878" s="85" t="s">
        <v>3883</v>
      </c>
      <c r="E878" s="85" t="b">
        <v>0</v>
      </c>
      <c r="F878" s="85" t="b">
        <v>0</v>
      </c>
      <c r="G878" s="85" t="b">
        <v>0</v>
      </c>
    </row>
    <row r="879" spans="1:7" ht="15">
      <c r="A879" s="85" t="s">
        <v>4045</v>
      </c>
      <c r="B879" s="85">
        <v>5</v>
      </c>
      <c r="C879" s="118">
        <v>0.009286791648508317</v>
      </c>
      <c r="D879" s="85" t="s">
        <v>3883</v>
      </c>
      <c r="E879" s="85" t="b">
        <v>0</v>
      </c>
      <c r="F879" s="85" t="b">
        <v>0</v>
      </c>
      <c r="G879" s="85" t="b">
        <v>0</v>
      </c>
    </row>
    <row r="880" spans="1:7" ht="15">
      <c r="A880" s="85" t="s">
        <v>4920</v>
      </c>
      <c r="B880" s="85">
        <v>5</v>
      </c>
      <c r="C880" s="118">
        <v>0.009286791648508317</v>
      </c>
      <c r="D880" s="85" t="s">
        <v>3883</v>
      </c>
      <c r="E880" s="85" t="b">
        <v>0</v>
      </c>
      <c r="F880" s="85" t="b">
        <v>0</v>
      </c>
      <c r="G880" s="85" t="b">
        <v>0</v>
      </c>
    </row>
    <row r="881" spans="1:7" ht="15">
      <c r="A881" s="85" t="s">
        <v>4992</v>
      </c>
      <c r="B881" s="85">
        <v>5</v>
      </c>
      <c r="C881" s="118">
        <v>0.009286791648508317</v>
      </c>
      <c r="D881" s="85" t="s">
        <v>3883</v>
      </c>
      <c r="E881" s="85" t="b">
        <v>0</v>
      </c>
      <c r="F881" s="85" t="b">
        <v>0</v>
      </c>
      <c r="G881" s="85" t="b">
        <v>0</v>
      </c>
    </row>
    <row r="882" spans="1:7" ht="15">
      <c r="A882" s="85" t="s">
        <v>429</v>
      </c>
      <c r="B882" s="85">
        <v>5</v>
      </c>
      <c r="C882" s="118">
        <v>0.009286791648508317</v>
      </c>
      <c r="D882" s="85" t="s">
        <v>3883</v>
      </c>
      <c r="E882" s="85" t="b">
        <v>0</v>
      </c>
      <c r="F882" s="85" t="b">
        <v>0</v>
      </c>
      <c r="G882" s="85" t="b">
        <v>0</v>
      </c>
    </row>
    <row r="883" spans="1:7" ht="15">
      <c r="A883" s="85" t="s">
        <v>4993</v>
      </c>
      <c r="B883" s="85">
        <v>5</v>
      </c>
      <c r="C883" s="118">
        <v>0.009286791648508317</v>
      </c>
      <c r="D883" s="85" t="s">
        <v>3883</v>
      </c>
      <c r="E883" s="85" t="b">
        <v>0</v>
      </c>
      <c r="F883" s="85" t="b">
        <v>0</v>
      </c>
      <c r="G883" s="85" t="b">
        <v>0</v>
      </c>
    </row>
    <row r="884" spans="1:7" ht="15">
      <c r="A884" s="85" t="s">
        <v>4994</v>
      </c>
      <c r="B884" s="85">
        <v>5</v>
      </c>
      <c r="C884" s="118">
        <v>0.009286791648508317</v>
      </c>
      <c r="D884" s="85" t="s">
        <v>3883</v>
      </c>
      <c r="E884" s="85" t="b">
        <v>0</v>
      </c>
      <c r="F884" s="85" t="b">
        <v>0</v>
      </c>
      <c r="G884" s="85" t="b">
        <v>0</v>
      </c>
    </row>
    <row r="885" spans="1:7" ht="15">
      <c r="A885" s="85" t="s">
        <v>4913</v>
      </c>
      <c r="B885" s="85">
        <v>5</v>
      </c>
      <c r="C885" s="118">
        <v>0.009286791648508317</v>
      </c>
      <c r="D885" s="85" t="s">
        <v>3883</v>
      </c>
      <c r="E885" s="85" t="b">
        <v>0</v>
      </c>
      <c r="F885" s="85" t="b">
        <v>0</v>
      </c>
      <c r="G885" s="85" t="b">
        <v>0</v>
      </c>
    </row>
    <row r="886" spans="1:7" ht="15">
      <c r="A886" s="85" t="s">
        <v>4033</v>
      </c>
      <c r="B886" s="85">
        <v>5</v>
      </c>
      <c r="C886" s="118">
        <v>0.009286791648508317</v>
      </c>
      <c r="D886" s="85" t="s">
        <v>3883</v>
      </c>
      <c r="E886" s="85" t="b">
        <v>0</v>
      </c>
      <c r="F886" s="85" t="b">
        <v>0</v>
      </c>
      <c r="G886" s="85" t="b">
        <v>0</v>
      </c>
    </row>
    <row r="887" spans="1:7" ht="15">
      <c r="A887" s="85" t="s">
        <v>4995</v>
      </c>
      <c r="B887" s="85">
        <v>5</v>
      </c>
      <c r="C887" s="118">
        <v>0.009286791648508317</v>
      </c>
      <c r="D887" s="85" t="s">
        <v>3883</v>
      </c>
      <c r="E887" s="85" t="b">
        <v>0</v>
      </c>
      <c r="F887" s="85" t="b">
        <v>0</v>
      </c>
      <c r="G887" s="85" t="b">
        <v>0</v>
      </c>
    </row>
    <row r="888" spans="1:7" ht="15">
      <c r="A888" s="85" t="s">
        <v>4996</v>
      </c>
      <c r="B888" s="85">
        <v>5</v>
      </c>
      <c r="C888" s="118">
        <v>0.009286791648508317</v>
      </c>
      <c r="D888" s="85" t="s">
        <v>3883</v>
      </c>
      <c r="E888" s="85" t="b">
        <v>0</v>
      </c>
      <c r="F888" s="85" t="b">
        <v>0</v>
      </c>
      <c r="G888" s="85" t="b">
        <v>0</v>
      </c>
    </row>
    <row r="889" spans="1:7" ht="15">
      <c r="A889" s="85" t="s">
        <v>4988</v>
      </c>
      <c r="B889" s="85">
        <v>4</v>
      </c>
      <c r="C889" s="118">
        <v>0.008281389477119238</v>
      </c>
      <c r="D889" s="85" t="s">
        <v>3883</v>
      </c>
      <c r="E889" s="85" t="b">
        <v>0</v>
      </c>
      <c r="F889" s="85" t="b">
        <v>0</v>
      </c>
      <c r="G889" s="85" t="b">
        <v>0</v>
      </c>
    </row>
    <row r="890" spans="1:7" ht="15">
      <c r="A890" s="85" t="s">
        <v>5050</v>
      </c>
      <c r="B890" s="85">
        <v>4</v>
      </c>
      <c r="C890" s="118">
        <v>0.008281389477119238</v>
      </c>
      <c r="D890" s="85" t="s">
        <v>3883</v>
      </c>
      <c r="E890" s="85" t="b">
        <v>0</v>
      </c>
      <c r="F890" s="85" t="b">
        <v>0</v>
      </c>
      <c r="G890" s="85" t="b">
        <v>0</v>
      </c>
    </row>
    <row r="891" spans="1:7" ht="15">
      <c r="A891" s="85" t="s">
        <v>4846</v>
      </c>
      <c r="B891" s="85">
        <v>4</v>
      </c>
      <c r="C891" s="118">
        <v>0.008281389477119238</v>
      </c>
      <c r="D891" s="85" t="s">
        <v>3883</v>
      </c>
      <c r="E891" s="85" t="b">
        <v>0</v>
      </c>
      <c r="F891" s="85" t="b">
        <v>0</v>
      </c>
      <c r="G891" s="85" t="b">
        <v>0</v>
      </c>
    </row>
    <row r="892" spans="1:7" ht="15">
      <c r="A892" s="85" t="s">
        <v>5049</v>
      </c>
      <c r="B892" s="85">
        <v>4</v>
      </c>
      <c r="C892" s="118">
        <v>0.008281389477119238</v>
      </c>
      <c r="D892" s="85" t="s">
        <v>3883</v>
      </c>
      <c r="E892" s="85" t="b">
        <v>0</v>
      </c>
      <c r="F892" s="85" t="b">
        <v>0</v>
      </c>
      <c r="G892" s="85" t="b">
        <v>0</v>
      </c>
    </row>
    <row r="893" spans="1:7" ht="15">
      <c r="A893" s="85" t="s">
        <v>4990</v>
      </c>
      <c r="B893" s="85">
        <v>4</v>
      </c>
      <c r="C893" s="118">
        <v>0.008281389477119238</v>
      </c>
      <c r="D893" s="85" t="s">
        <v>3883</v>
      </c>
      <c r="E893" s="85" t="b">
        <v>0</v>
      </c>
      <c r="F893" s="85" t="b">
        <v>0</v>
      </c>
      <c r="G893" s="85" t="b">
        <v>0</v>
      </c>
    </row>
    <row r="894" spans="1:7" ht="15">
      <c r="A894" s="85" t="s">
        <v>4989</v>
      </c>
      <c r="B894" s="85">
        <v>4</v>
      </c>
      <c r="C894" s="118">
        <v>0.010927807021417973</v>
      </c>
      <c r="D894" s="85" t="s">
        <v>3883</v>
      </c>
      <c r="E894" s="85" t="b">
        <v>0</v>
      </c>
      <c r="F894" s="85" t="b">
        <v>0</v>
      </c>
      <c r="G894" s="85" t="b">
        <v>0</v>
      </c>
    </row>
    <row r="895" spans="1:7" ht="15">
      <c r="A895" s="85" t="s">
        <v>4871</v>
      </c>
      <c r="B895" s="85">
        <v>4</v>
      </c>
      <c r="C895" s="118">
        <v>0.008281389477119238</v>
      </c>
      <c r="D895" s="85" t="s">
        <v>3883</v>
      </c>
      <c r="E895" s="85" t="b">
        <v>0</v>
      </c>
      <c r="F895" s="85" t="b">
        <v>0</v>
      </c>
      <c r="G895" s="85" t="b">
        <v>0</v>
      </c>
    </row>
    <row r="896" spans="1:7" ht="15">
      <c r="A896" s="85" t="s">
        <v>5077</v>
      </c>
      <c r="B896" s="85">
        <v>4</v>
      </c>
      <c r="C896" s="118">
        <v>0.008281389477119238</v>
      </c>
      <c r="D896" s="85" t="s">
        <v>3883</v>
      </c>
      <c r="E896" s="85" t="b">
        <v>0</v>
      </c>
      <c r="F896" s="85" t="b">
        <v>0</v>
      </c>
      <c r="G896" s="85" t="b">
        <v>0</v>
      </c>
    </row>
    <row r="897" spans="1:7" ht="15">
      <c r="A897" s="85" t="s">
        <v>5175</v>
      </c>
      <c r="B897" s="85">
        <v>3</v>
      </c>
      <c r="C897" s="118">
        <v>0.0070348139975644815</v>
      </c>
      <c r="D897" s="85" t="s">
        <v>3883</v>
      </c>
      <c r="E897" s="85" t="b">
        <v>0</v>
      </c>
      <c r="F897" s="85" t="b">
        <v>0</v>
      </c>
      <c r="G897" s="85" t="b">
        <v>0</v>
      </c>
    </row>
    <row r="898" spans="1:7" ht="15">
      <c r="A898" s="85" t="s">
        <v>4833</v>
      </c>
      <c r="B898" s="85">
        <v>3</v>
      </c>
      <c r="C898" s="118">
        <v>0.0070348139975644815</v>
      </c>
      <c r="D898" s="85" t="s">
        <v>3883</v>
      </c>
      <c r="E898" s="85" t="b">
        <v>0</v>
      </c>
      <c r="F898" s="85" t="b">
        <v>0</v>
      </c>
      <c r="G898" s="85" t="b">
        <v>0</v>
      </c>
    </row>
    <row r="899" spans="1:7" ht="15">
      <c r="A899" s="85" t="s">
        <v>4840</v>
      </c>
      <c r="B899" s="85">
        <v>3</v>
      </c>
      <c r="C899" s="118">
        <v>0.0070348139975644815</v>
      </c>
      <c r="D899" s="85" t="s">
        <v>3883</v>
      </c>
      <c r="E899" s="85" t="b">
        <v>0</v>
      </c>
      <c r="F899" s="85" t="b">
        <v>0</v>
      </c>
      <c r="G899" s="85" t="b">
        <v>0</v>
      </c>
    </row>
    <row r="900" spans="1:7" ht="15">
      <c r="A900" s="85" t="s">
        <v>5176</v>
      </c>
      <c r="B900" s="85">
        <v>3</v>
      </c>
      <c r="C900" s="118">
        <v>0.0070348139975644815</v>
      </c>
      <c r="D900" s="85" t="s">
        <v>3883</v>
      </c>
      <c r="E900" s="85" t="b">
        <v>0</v>
      </c>
      <c r="F900" s="85" t="b">
        <v>0</v>
      </c>
      <c r="G900" s="85" t="b">
        <v>0</v>
      </c>
    </row>
    <row r="901" spans="1:7" ht="15">
      <c r="A901" s="85" t="s">
        <v>5177</v>
      </c>
      <c r="B901" s="85">
        <v>3</v>
      </c>
      <c r="C901" s="118">
        <v>0.0070348139975644815</v>
      </c>
      <c r="D901" s="85" t="s">
        <v>3883</v>
      </c>
      <c r="E901" s="85" t="b">
        <v>0</v>
      </c>
      <c r="F901" s="85" t="b">
        <v>0</v>
      </c>
      <c r="G901" s="85" t="b">
        <v>0</v>
      </c>
    </row>
    <row r="902" spans="1:7" ht="15">
      <c r="A902" s="85" t="s">
        <v>5167</v>
      </c>
      <c r="B902" s="85">
        <v>3</v>
      </c>
      <c r="C902" s="118">
        <v>0.0070348139975644815</v>
      </c>
      <c r="D902" s="85" t="s">
        <v>3883</v>
      </c>
      <c r="E902" s="85" t="b">
        <v>0</v>
      </c>
      <c r="F902" s="85" t="b">
        <v>0</v>
      </c>
      <c r="G902" s="85" t="b">
        <v>0</v>
      </c>
    </row>
    <row r="903" spans="1:7" ht="15">
      <c r="A903" s="85" t="s">
        <v>4907</v>
      </c>
      <c r="B903" s="85">
        <v>3</v>
      </c>
      <c r="C903" s="118">
        <v>0.0070348139975644815</v>
      </c>
      <c r="D903" s="85" t="s">
        <v>3883</v>
      </c>
      <c r="E903" s="85" t="b">
        <v>0</v>
      </c>
      <c r="F903" s="85" t="b">
        <v>0</v>
      </c>
      <c r="G903" s="85" t="b">
        <v>0</v>
      </c>
    </row>
    <row r="904" spans="1:7" ht="15">
      <c r="A904" s="85" t="s">
        <v>4936</v>
      </c>
      <c r="B904" s="85">
        <v>3</v>
      </c>
      <c r="C904" s="118">
        <v>0.0070348139975644815</v>
      </c>
      <c r="D904" s="85" t="s">
        <v>3883</v>
      </c>
      <c r="E904" s="85" t="b">
        <v>0</v>
      </c>
      <c r="F904" s="85" t="b">
        <v>0</v>
      </c>
      <c r="G904" s="85" t="b">
        <v>0</v>
      </c>
    </row>
    <row r="905" spans="1:7" ht="15">
      <c r="A905" s="85" t="s">
        <v>4848</v>
      </c>
      <c r="B905" s="85">
        <v>3</v>
      </c>
      <c r="C905" s="118">
        <v>0.0070348139975644815</v>
      </c>
      <c r="D905" s="85" t="s">
        <v>3883</v>
      </c>
      <c r="E905" s="85" t="b">
        <v>0</v>
      </c>
      <c r="F905" s="85" t="b">
        <v>0</v>
      </c>
      <c r="G905" s="85" t="b">
        <v>0</v>
      </c>
    </row>
    <row r="906" spans="1:7" ht="15">
      <c r="A906" s="85" t="s">
        <v>4085</v>
      </c>
      <c r="B906" s="85">
        <v>3</v>
      </c>
      <c r="C906" s="118">
        <v>0.0070348139975644815</v>
      </c>
      <c r="D906" s="85" t="s">
        <v>3883</v>
      </c>
      <c r="E906" s="85" t="b">
        <v>0</v>
      </c>
      <c r="F906" s="85" t="b">
        <v>0</v>
      </c>
      <c r="G906" s="85" t="b">
        <v>0</v>
      </c>
    </row>
    <row r="907" spans="1:7" ht="15">
      <c r="A907" s="85" t="s">
        <v>930</v>
      </c>
      <c r="B907" s="85">
        <v>2</v>
      </c>
      <c r="C907" s="118">
        <v>0.005463903510708986</v>
      </c>
      <c r="D907" s="85" t="s">
        <v>3883</v>
      </c>
      <c r="E907" s="85" t="b">
        <v>0</v>
      </c>
      <c r="F907" s="85" t="b">
        <v>0</v>
      </c>
      <c r="G907" s="85" t="b">
        <v>0</v>
      </c>
    </row>
    <row r="908" spans="1:7" ht="15">
      <c r="A908" s="85" t="s">
        <v>5337</v>
      </c>
      <c r="B908" s="85">
        <v>2</v>
      </c>
      <c r="C908" s="118">
        <v>0.005463903510708986</v>
      </c>
      <c r="D908" s="85" t="s">
        <v>3883</v>
      </c>
      <c r="E908" s="85" t="b">
        <v>0</v>
      </c>
      <c r="F908" s="85" t="b">
        <v>0</v>
      </c>
      <c r="G908" s="85" t="b">
        <v>0</v>
      </c>
    </row>
    <row r="909" spans="1:7" ht="15">
      <c r="A909" s="85" t="s">
        <v>5336</v>
      </c>
      <c r="B909" s="85">
        <v>2</v>
      </c>
      <c r="C909" s="118">
        <v>0.005463903510708986</v>
      </c>
      <c r="D909" s="85" t="s">
        <v>3883</v>
      </c>
      <c r="E909" s="85" t="b">
        <v>0</v>
      </c>
      <c r="F909" s="85" t="b">
        <v>0</v>
      </c>
      <c r="G909" s="85" t="b">
        <v>0</v>
      </c>
    </row>
    <row r="910" spans="1:7" ht="15">
      <c r="A910" s="85" t="s">
        <v>5365</v>
      </c>
      <c r="B910" s="85">
        <v>2</v>
      </c>
      <c r="C910" s="118">
        <v>0.005463903510708986</v>
      </c>
      <c r="D910" s="85" t="s">
        <v>3883</v>
      </c>
      <c r="E910" s="85" t="b">
        <v>0</v>
      </c>
      <c r="F910" s="85" t="b">
        <v>0</v>
      </c>
      <c r="G910" s="85" t="b">
        <v>0</v>
      </c>
    </row>
    <row r="911" spans="1:7" ht="15">
      <c r="A911" s="85" t="s">
        <v>5065</v>
      </c>
      <c r="B911" s="85">
        <v>2</v>
      </c>
      <c r="C911" s="118">
        <v>0.005463903510708986</v>
      </c>
      <c r="D911" s="85" t="s">
        <v>3883</v>
      </c>
      <c r="E911" s="85" t="b">
        <v>1</v>
      </c>
      <c r="F911" s="85" t="b">
        <v>0</v>
      </c>
      <c r="G911" s="85" t="b">
        <v>0</v>
      </c>
    </row>
    <row r="912" spans="1:7" ht="15">
      <c r="A912" s="85" t="s">
        <v>5366</v>
      </c>
      <c r="B912" s="85">
        <v>2</v>
      </c>
      <c r="C912" s="118">
        <v>0.005463903510708986</v>
      </c>
      <c r="D912" s="85" t="s">
        <v>3883</v>
      </c>
      <c r="E912" s="85" t="b">
        <v>0</v>
      </c>
      <c r="F912" s="85" t="b">
        <v>0</v>
      </c>
      <c r="G912" s="85" t="b">
        <v>0</v>
      </c>
    </row>
    <row r="913" spans="1:7" ht="15">
      <c r="A913" s="85" t="s">
        <v>5367</v>
      </c>
      <c r="B913" s="85">
        <v>2</v>
      </c>
      <c r="C913" s="118">
        <v>0.005463903510708986</v>
      </c>
      <c r="D913" s="85" t="s">
        <v>3883</v>
      </c>
      <c r="E913" s="85" t="b">
        <v>0</v>
      </c>
      <c r="F913" s="85" t="b">
        <v>0</v>
      </c>
      <c r="G913" s="85" t="b">
        <v>0</v>
      </c>
    </row>
    <row r="914" spans="1:7" ht="15">
      <c r="A914" s="85" t="s">
        <v>5368</v>
      </c>
      <c r="B914" s="85">
        <v>2</v>
      </c>
      <c r="C914" s="118">
        <v>0.005463903510708986</v>
      </c>
      <c r="D914" s="85" t="s">
        <v>3883</v>
      </c>
      <c r="E914" s="85" t="b">
        <v>0</v>
      </c>
      <c r="F914" s="85" t="b">
        <v>0</v>
      </c>
      <c r="G914" s="85" t="b">
        <v>0</v>
      </c>
    </row>
    <row r="915" spans="1:7" ht="15">
      <c r="A915" s="85" t="s">
        <v>5341</v>
      </c>
      <c r="B915" s="85">
        <v>2</v>
      </c>
      <c r="C915" s="118">
        <v>0.005463903510708986</v>
      </c>
      <c r="D915" s="85" t="s">
        <v>3883</v>
      </c>
      <c r="E915" s="85" t="b">
        <v>0</v>
      </c>
      <c r="F915" s="85" t="b">
        <v>0</v>
      </c>
      <c r="G915" s="85" t="b">
        <v>0</v>
      </c>
    </row>
    <row r="916" spans="1:7" ht="15">
      <c r="A916" s="85" t="s">
        <v>5151</v>
      </c>
      <c r="B916" s="85">
        <v>2</v>
      </c>
      <c r="C916" s="118">
        <v>0.005463903510708986</v>
      </c>
      <c r="D916" s="85" t="s">
        <v>3883</v>
      </c>
      <c r="E916" s="85" t="b">
        <v>0</v>
      </c>
      <c r="F916" s="85" t="b">
        <v>0</v>
      </c>
      <c r="G916" s="85" t="b">
        <v>0</v>
      </c>
    </row>
    <row r="917" spans="1:7" ht="15">
      <c r="A917" s="85" t="s">
        <v>4013</v>
      </c>
      <c r="B917" s="85">
        <v>2</v>
      </c>
      <c r="C917" s="118">
        <v>0.005463903510708986</v>
      </c>
      <c r="D917" s="85" t="s">
        <v>3883</v>
      </c>
      <c r="E917" s="85" t="b">
        <v>0</v>
      </c>
      <c r="F917" s="85" t="b">
        <v>0</v>
      </c>
      <c r="G917" s="85" t="b">
        <v>0</v>
      </c>
    </row>
    <row r="918" spans="1:7" ht="15">
      <c r="A918" s="85" t="s">
        <v>5342</v>
      </c>
      <c r="B918" s="85">
        <v>2</v>
      </c>
      <c r="C918" s="118">
        <v>0.005463903510708986</v>
      </c>
      <c r="D918" s="85" t="s">
        <v>3883</v>
      </c>
      <c r="E918" s="85" t="b">
        <v>0</v>
      </c>
      <c r="F918" s="85" t="b">
        <v>0</v>
      </c>
      <c r="G918" s="85" t="b">
        <v>0</v>
      </c>
    </row>
    <row r="919" spans="1:7" ht="15">
      <c r="A919" s="85" t="s">
        <v>4087</v>
      </c>
      <c r="B919" s="85">
        <v>2</v>
      </c>
      <c r="C919" s="118">
        <v>0.005463903510708986</v>
      </c>
      <c r="D919" s="85" t="s">
        <v>3883</v>
      </c>
      <c r="E919" s="85" t="b">
        <v>0</v>
      </c>
      <c r="F919" s="85" t="b">
        <v>0</v>
      </c>
      <c r="G919" s="85" t="b">
        <v>0</v>
      </c>
    </row>
    <row r="920" spans="1:7" ht="15">
      <c r="A920" s="85" t="s">
        <v>5343</v>
      </c>
      <c r="B920" s="85">
        <v>2</v>
      </c>
      <c r="C920" s="118">
        <v>0.005463903510708986</v>
      </c>
      <c r="D920" s="85" t="s">
        <v>3883</v>
      </c>
      <c r="E920" s="85" t="b">
        <v>0</v>
      </c>
      <c r="F920" s="85" t="b">
        <v>0</v>
      </c>
      <c r="G920" s="85" t="b">
        <v>0</v>
      </c>
    </row>
    <row r="921" spans="1:7" ht="15">
      <c r="A921" s="85" t="s">
        <v>5344</v>
      </c>
      <c r="B921" s="85">
        <v>2</v>
      </c>
      <c r="C921" s="118">
        <v>0.005463903510708986</v>
      </c>
      <c r="D921" s="85" t="s">
        <v>3883</v>
      </c>
      <c r="E921" s="85" t="b">
        <v>0</v>
      </c>
      <c r="F921" s="85" t="b">
        <v>0</v>
      </c>
      <c r="G921" s="85" t="b">
        <v>0</v>
      </c>
    </row>
    <row r="922" spans="1:7" ht="15">
      <c r="A922" s="85" t="s">
        <v>5328</v>
      </c>
      <c r="B922" s="85">
        <v>2</v>
      </c>
      <c r="C922" s="118">
        <v>0.005463903510708986</v>
      </c>
      <c r="D922" s="85" t="s">
        <v>3883</v>
      </c>
      <c r="E922" s="85" t="b">
        <v>0</v>
      </c>
      <c r="F922" s="85" t="b">
        <v>0</v>
      </c>
      <c r="G922" s="85" t="b">
        <v>0</v>
      </c>
    </row>
    <row r="923" spans="1:7" ht="15">
      <c r="A923" s="85" t="s">
        <v>5329</v>
      </c>
      <c r="B923" s="85">
        <v>2</v>
      </c>
      <c r="C923" s="118">
        <v>0.005463903510708986</v>
      </c>
      <c r="D923" s="85" t="s">
        <v>3883</v>
      </c>
      <c r="E923" s="85" t="b">
        <v>0</v>
      </c>
      <c r="F923" s="85" t="b">
        <v>0</v>
      </c>
      <c r="G923" s="85" t="b">
        <v>0</v>
      </c>
    </row>
    <row r="924" spans="1:7" ht="15">
      <c r="A924" s="85" t="s">
        <v>4933</v>
      </c>
      <c r="B924" s="85">
        <v>2</v>
      </c>
      <c r="C924" s="118">
        <v>0.005463903510708986</v>
      </c>
      <c r="D924" s="85" t="s">
        <v>3883</v>
      </c>
      <c r="E924" s="85" t="b">
        <v>0</v>
      </c>
      <c r="F924" s="85" t="b">
        <v>0</v>
      </c>
      <c r="G924" s="85" t="b">
        <v>0</v>
      </c>
    </row>
    <row r="925" spans="1:7" ht="15">
      <c r="A925" s="85" t="s">
        <v>5330</v>
      </c>
      <c r="B925" s="85">
        <v>2</v>
      </c>
      <c r="C925" s="118">
        <v>0.005463903510708986</v>
      </c>
      <c r="D925" s="85" t="s">
        <v>3883</v>
      </c>
      <c r="E925" s="85" t="b">
        <v>0</v>
      </c>
      <c r="F925" s="85" t="b">
        <v>0</v>
      </c>
      <c r="G925" s="85" t="b">
        <v>0</v>
      </c>
    </row>
    <row r="926" spans="1:7" ht="15">
      <c r="A926" s="85" t="s">
        <v>4027</v>
      </c>
      <c r="B926" s="85">
        <v>2</v>
      </c>
      <c r="C926" s="118">
        <v>0.005463903510708986</v>
      </c>
      <c r="D926" s="85" t="s">
        <v>3883</v>
      </c>
      <c r="E926" s="85" t="b">
        <v>0</v>
      </c>
      <c r="F926" s="85" t="b">
        <v>0</v>
      </c>
      <c r="G926" s="85" t="b">
        <v>0</v>
      </c>
    </row>
    <row r="927" spans="1:7" ht="15">
      <c r="A927" s="85" t="s">
        <v>5024</v>
      </c>
      <c r="B927" s="85">
        <v>2</v>
      </c>
      <c r="C927" s="118">
        <v>0.005463903510708986</v>
      </c>
      <c r="D927" s="85" t="s">
        <v>3883</v>
      </c>
      <c r="E927" s="85" t="b">
        <v>0</v>
      </c>
      <c r="F927" s="85" t="b">
        <v>0</v>
      </c>
      <c r="G927" s="85" t="b">
        <v>0</v>
      </c>
    </row>
    <row r="928" spans="1:7" ht="15">
      <c r="A928" s="85" t="s">
        <v>4038</v>
      </c>
      <c r="B928" s="85">
        <v>2</v>
      </c>
      <c r="C928" s="118">
        <v>0.0067871122828583545</v>
      </c>
      <c r="D928" s="85" t="s">
        <v>3883</v>
      </c>
      <c r="E928" s="85" t="b">
        <v>0</v>
      </c>
      <c r="F928" s="85" t="b">
        <v>0</v>
      </c>
      <c r="G928" s="85" t="b">
        <v>0</v>
      </c>
    </row>
    <row r="929" spans="1:7" ht="15">
      <c r="A929" s="85" t="s">
        <v>4935</v>
      </c>
      <c r="B929" s="85">
        <v>2</v>
      </c>
      <c r="C929" s="118">
        <v>0.005463903510708986</v>
      </c>
      <c r="D929" s="85" t="s">
        <v>3883</v>
      </c>
      <c r="E929" s="85" t="b">
        <v>0</v>
      </c>
      <c r="F929" s="85" t="b">
        <v>0</v>
      </c>
      <c r="G929" s="85" t="b">
        <v>0</v>
      </c>
    </row>
    <row r="930" spans="1:7" ht="15">
      <c r="A930" s="85" t="s">
        <v>4972</v>
      </c>
      <c r="B930" s="85">
        <v>2</v>
      </c>
      <c r="C930" s="118">
        <v>0.005463903510708986</v>
      </c>
      <c r="D930" s="85" t="s">
        <v>3883</v>
      </c>
      <c r="E930" s="85" t="b">
        <v>0</v>
      </c>
      <c r="F930" s="85" t="b">
        <v>0</v>
      </c>
      <c r="G930" s="85" t="b">
        <v>0</v>
      </c>
    </row>
    <row r="931" spans="1:7" ht="15">
      <c r="A931" s="85" t="s">
        <v>4973</v>
      </c>
      <c r="B931" s="85">
        <v>2</v>
      </c>
      <c r="C931" s="118">
        <v>0.005463903510708986</v>
      </c>
      <c r="D931" s="85" t="s">
        <v>3883</v>
      </c>
      <c r="E931" s="85" t="b">
        <v>0</v>
      </c>
      <c r="F931" s="85" t="b">
        <v>0</v>
      </c>
      <c r="G931" s="85" t="b">
        <v>0</v>
      </c>
    </row>
    <row r="932" spans="1:7" ht="15">
      <c r="A932" s="85" t="s">
        <v>4974</v>
      </c>
      <c r="B932" s="85">
        <v>2</v>
      </c>
      <c r="C932" s="118">
        <v>0.005463903510708986</v>
      </c>
      <c r="D932" s="85" t="s">
        <v>3883</v>
      </c>
      <c r="E932" s="85" t="b">
        <v>0</v>
      </c>
      <c r="F932" s="85" t="b">
        <v>0</v>
      </c>
      <c r="G932" s="85" t="b">
        <v>0</v>
      </c>
    </row>
    <row r="933" spans="1:7" ht="15">
      <c r="A933" s="85" t="s">
        <v>4975</v>
      </c>
      <c r="B933" s="85">
        <v>2</v>
      </c>
      <c r="C933" s="118">
        <v>0.005463903510708986</v>
      </c>
      <c r="D933" s="85" t="s">
        <v>3883</v>
      </c>
      <c r="E933" s="85" t="b">
        <v>0</v>
      </c>
      <c r="F933" s="85" t="b">
        <v>0</v>
      </c>
      <c r="G933" s="85" t="b">
        <v>0</v>
      </c>
    </row>
    <row r="934" spans="1:7" ht="15">
      <c r="A934" s="85" t="s">
        <v>5332</v>
      </c>
      <c r="B934" s="85">
        <v>2</v>
      </c>
      <c r="C934" s="118">
        <v>0.005463903510708986</v>
      </c>
      <c r="D934" s="85" t="s">
        <v>3883</v>
      </c>
      <c r="E934" s="85" t="b">
        <v>0</v>
      </c>
      <c r="F934" s="85" t="b">
        <v>0</v>
      </c>
      <c r="G934" s="85" t="b">
        <v>0</v>
      </c>
    </row>
    <row r="935" spans="1:7" ht="15">
      <c r="A935" s="85" t="s">
        <v>5333</v>
      </c>
      <c r="B935" s="85">
        <v>2</v>
      </c>
      <c r="C935" s="118">
        <v>0.005463903510708986</v>
      </c>
      <c r="D935" s="85" t="s">
        <v>3883</v>
      </c>
      <c r="E935" s="85" t="b">
        <v>0</v>
      </c>
      <c r="F935" s="85" t="b">
        <v>0</v>
      </c>
      <c r="G935" s="85" t="b">
        <v>0</v>
      </c>
    </row>
    <row r="936" spans="1:7" ht="15">
      <c r="A936" s="85" t="s">
        <v>5334</v>
      </c>
      <c r="B936" s="85">
        <v>2</v>
      </c>
      <c r="C936" s="118">
        <v>0.005463903510708986</v>
      </c>
      <c r="D936" s="85" t="s">
        <v>3883</v>
      </c>
      <c r="E936" s="85" t="b">
        <v>1</v>
      </c>
      <c r="F936" s="85" t="b">
        <v>0</v>
      </c>
      <c r="G936" s="85" t="b">
        <v>0</v>
      </c>
    </row>
    <row r="937" spans="1:7" ht="15">
      <c r="A937" s="85" t="s">
        <v>5335</v>
      </c>
      <c r="B937" s="85">
        <v>2</v>
      </c>
      <c r="C937" s="118">
        <v>0.005463903510708986</v>
      </c>
      <c r="D937" s="85" t="s">
        <v>3883</v>
      </c>
      <c r="E937" s="85" t="b">
        <v>0</v>
      </c>
      <c r="F937" s="85" t="b">
        <v>0</v>
      </c>
      <c r="G937" s="85" t="b">
        <v>0</v>
      </c>
    </row>
    <row r="938" spans="1:7" ht="15">
      <c r="A938" s="85" t="s">
        <v>5148</v>
      </c>
      <c r="B938" s="85">
        <v>2</v>
      </c>
      <c r="C938" s="118">
        <v>0.005463903510708986</v>
      </c>
      <c r="D938" s="85" t="s">
        <v>3883</v>
      </c>
      <c r="E938" s="85" t="b">
        <v>0</v>
      </c>
      <c r="F938" s="85" t="b">
        <v>0</v>
      </c>
      <c r="G938" s="85" t="b">
        <v>0</v>
      </c>
    </row>
    <row r="939" spans="1:7" ht="15">
      <c r="A939" s="85" t="s">
        <v>5149</v>
      </c>
      <c r="B939" s="85">
        <v>2</v>
      </c>
      <c r="C939" s="118">
        <v>0.005463903510708986</v>
      </c>
      <c r="D939" s="85" t="s">
        <v>3883</v>
      </c>
      <c r="E939" s="85" t="b">
        <v>0</v>
      </c>
      <c r="F939" s="85" t="b">
        <v>0</v>
      </c>
      <c r="G939" s="85" t="b">
        <v>0</v>
      </c>
    </row>
    <row r="940" spans="1:7" ht="15">
      <c r="A940" s="85" t="s">
        <v>4115</v>
      </c>
      <c r="B940" s="85">
        <v>2</v>
      </c>
      <c r="C940" s="118">
        <v>0.005463903510708986</v>
      </c>
      <c r="D940" s="85" t="s">
        <v>3883</v>
      </c>
      <c r="E940" s="85" t="b">
        <v>0</v>
      </c>
      <c r="F940" s="85" t="b">
        <v>0</v>
      </c>
      <c r="G940" s="85" t="b">
        <v>0</v>
      </c>
    </row>
    <row r="941" spans="1:7" ht="15">
      <c r="A941" s="85" t="s">
        <v>4835</v>
      </c>
      <c r="B941" s="85">
        <v>2</v>
      </c>
      <c r="C941" s="118">
        <v>0.005463903510708986</v>
      </c>
      <c r="D941" s="85" t="s">
        <v>3883</v>
      </c>
      <c r="E941" s="85" t="b">
        <v>0</v>
      </c>
      <c r="F941" s="85" t="b">
        <v>0</v>
      </c>
      <c r="G941" s="85" t="b">
        <v>0</v>
      </c>
    </row>
    <row r="942" spans="1:7" ht="15">
      <c r="A942" s="85" t="s">
        <v>401</v>
      </c>
      <c r="B942" s="85">
        <v>2</v>
      </c>
      <c r="C942" s="118">
        <v>0.005463903510708986</v>
      </c>
      <c r="D942" s="85" t="s">
        <v>3883</v>
      </c>
      <c r="E942" s="85" t="b">
        <v>0</v>
      </c>
      <c r="F942" s="85" t="b">
        <v>0</v>
      </c>
      <c r="G942" s="85" t="b">
        <v>0</v>
      </c>
    </row>
    <row r="943" spans="1:7" ht="15">
      <c r="A943" s="85" t="s">
        <v>4084</v>
      </c>
      <c r="B943" s="85">
        <v>29</v>
      </c>
      <c r="C943" s="118">
        <v>0</v>
      </c>
      <c r="D943" s="85" t="s">
        <v>3884</v>
      </c>
      <c r="E943" s="85" t="b">
        <v>0</v>
      </c>
      <c r="F943" s="85" t="b">
        <v>0</v>
      </c>
      <c r="G943" s="85" t="b">
        <v>0</v>
      </c>
    </row>
    <row r="944" spans="1:7" ht="15">
      <c r="A944" s="85" t="s">
        <v>4105</v>
      </c>
      <c r="B944" s="85">
        <v>13</v>
      </c>
      <c r="C944" s="118">
        <v>0.008677989258041285</v>
      </c>
      <c r="D944" s="85" t="s">
        <v>3884</v>
      </c>
      <c r="E944" s="85" t="b">
        <v>0</v>
      </c>
      <c r="F944" s="85" t="b">
        <v>0</v>
      </c>
      <c r="G944" s="85" t="b">
        <v>0</v>
      </c>
    </row>
    <row r="945" spans="1:7" ht="15">
      <c r="A945" s="85" t="s">
        <v>910</v>
      </c>
      <c r="B945" s="85">
        <v>11</v>
      </c>
      <c r="C945" s="118">
        <v>0.01300823666040554</v>
      </c>
      <c r="D945" s="85" t="s">
        <v>3884</v>
      </c>
      <c r="E945" s="85" t="b">
        <v>0</v>
      </c>
      <c r="F945" s="85" t="b">
        <v>0</v>
      </c>
      <c r="G945" s="85" t="b">
        <v>0</v>
      </c>
    </row>
    <row r="946" spans="1:7" ht="15">
      <c r="A946" s="85" t="s">
        <v>4106</v>
      </c>
      <c r="B946" s="85">
        <v>9</v>
      </c>
      <c r="C946" s="118">
        <v>0.01316255161315409</v>
      </c>
      <c r="D946" s="85" t="s">
        <v>3884</v>
      </c>
      <c r="E946" s="85" t="b">
        <v>0</v>
      </c>
      <c r="F946" s="85" t="b">
        <v>0</v>
      </c>
      <c r="G946" s="85" t="b">
        <v>0</v>
      </c>
    </row>
    <row r="947" spans="1:7" ht="15">
      <c r="A947" s="85" t="s">
        <v>4085</v>
      </c>
      <c r="B947" s="85">
        <v>8</v>
      </c>
      <c r="C947" s="118">
        <v>0.008571770282099808</v>
      </c>
      <c r="D947" s="85" t="s">
        <v>3884</v>
      </c>
      <c r="E947" s="85" t="b">
        <v>0</v>
      </c>
      <c r="F947" s="85" t="b">
        <v>0</v>
      </c>
      <c r="G947" s="85" t="b">
        <v>0</v>
      </c>
    </row>
    <row r="948" spans="1:7" ht="15">
      <c r="A948" s="85" t="s">
        <v>4107</v>
      </c>
      <c r="B948" s="85">
        <v>8</v>
      </c>
      <c r="C948" s="118">
        <v>0.013185256805685726</v>
      </c>
      <c r="D948" s="85" t="s">
        <v>3884</v>
      </c>
      <c r="E948" s="85" t="b">
        <v>0</v>
      </c>
      <c r="F948" s="85" t="b">
        <v>0</v>
      </c>
      <c r="G948" s="85" t="b">
        <v>0</v>
      </c>
    </row>
    <row r="949" spans="1:7" ht="15">
      <c r="A949" s="85" t="s">
        <v>4013</v>
      </c>
      <c r="B949" s="85">
        <v>7</v>
      </c>
      <c r="C949" s="118">
        <v>0.008277968783894436</v>
      </c>
      <c r="D949" s="85" t="s">
        <v>3884</v>
      </c>
      <c r="E949" s="85" t="b">
        <v>0</v>
      </c>
      <c r="F949" s="85" t="b">
        <v>0</v>
      </c>
      <c r="G949" s="85" t="b">
        <v>0</v>
      </c>
    </row>
    <row r="950" spans="1:7" ht="15">
      <c r="A950" s="85" t="s">
        <v>4108</v>
      </c>
      <c r="B950" s="85">
        <v>6</v>
      </c>
      <c r="C950" s="118">
        <v>0.008775034408769393</v>
      </c>
      <c r="D950" s="85" t="s">
        <v>3884</v>
      </c>
      <c r="E950" s="85" t="b">
        <v>1</v>
      </c>
      <c r="F950" s="85" t="b">
        <v>0</v>
      </c>
      <c r="G950" s="85" t="b">
        <v>0</v>
      </c>
    </row>
    <row r="951" spans="1:7" ht="15">
      <c r="A951" s="85" t="s">
        <v>4109</v>
      </c>
      <c r="B951" s="85">
        <v>5</v>
      </c>
      <c r="C951" s="118">
        <v>0.007312528673974494</v>
      </c>
      <c r="D951" s="85" t="s">
        <v>3884</v>
      </c>
      <c r="E951" s="85" t="b">
        <v>0</v>
      </c>
      <c r="F951" s="85" t="b">
        <v>0</v>
      </c>
      <c r="G951" s="85" t="b">
        <v>0</v>
      </c>
    </row>
    <row r="952" spans="1:7" ht="15">
      <c r="A952" s="85" t="s">
        <v>4086</v>
      </c>
      <c r="B952" s="85">
        <v>5</v>
      </c>
      <c r="C952" s="118">
        <v>0.007312528673974494</v>
      </c>
      <c r="D952" s="85" t="s">
        <v>3884</v>
      </c>
      <c r="E952" s="85" t="b">
        <v>0</v>
      </c>
      <c r="F952" s="85" t="b">
        <v>0</v>
      </c>
      <c r="G952" s="85" t="b">
        <v>0</v>
      </c>
    </row>
    <row r="953" spans="1:7" ht="15">
      <c r="A953" s="85" t="s">
        <v>4868</v>
      </c>
      <c r="B953" s="85">
        <v>4</v>
      </c>
      <c r="C953" s="118">
        <v>0.007550013357695736</v>
      </c>
      <c r="D953" s="85" t="s">
        <v>3884</v>
      </c>
      <c r="E953" s="85" t="b">
        <v>0</v>
      </c>
      <c r="F953" s="85" t="b">
        <v>0</v>
      </c>
      <c r="G953" s="85" t="b">
        <v>0</v>
      </c>
    </row>
    <row r="954" spans="1:7" ht="15">
      <c r="A954" s="85" t="s">
        <v>5051</v>
      </c>
      <c r="B954" s="85">
        <v>4</v>
      </c>
      <c r="C954" s="118">
        <v>0.006592628402842863</v>
      </c>
      <c r="D954" s="85" t="s">
        <v>3884</v>
      </c>
      <c r="E954" s="85" t="b">
        <v>0</v>
      </c>
      <c r="F954" s="85" t="b">
        <v>0</v>
      </c>
      <c r="G954" s="85" t="b">
        <v>0</v>
      </c>
    </row>
    <row r="955" spans="1:7" ht="15">
      <c r="A955" s="85" t="s">
        <v>4911</v>
      </c>
      <c r="B955" s="85">
        <v>4</v>
      </c>
      <c r="C955" s="118">
        <v>0.006592628402842863</v>
      </c>
      <c r="D955" s="85" t="s">
        <v>3884</v>
      </c>
      <c r="E955" s="85" t="b">
        <v>0</v>
      </c>
      <c r="F955" s="85" t="b">
        <v>0</v>
      </c>
      <c r="G955" s="85" t="b">
        <v>0</v>
      </c>
    </row>
    <row r="956" spans="1:7" ht="15">
      <c r="A956" s="85" t="s">
        <v>5052</v>
      </c>
      <c r="B956" s="85">
        <v>4</v>
      </c>
      <c r="C956" s="118">
        <v>0.006592628402842863</v>
      </c>
      <c r="D956" s="85" t="s">
        <v>3884</v>
      </c>
      <c r="E956" s="85" t="b">
        <v>0</v>
      </c>
      <c r="F956" s="85" t="b">
        <v>0</v>
      </c>
      <c r="G956" s="85" t="b">
        <v>0</v>
      </c>
    </row>
    <row r="957" spans="1:7" ht="15">
      <c r="A957" s="85" t="s">
        <v>5053</v>
      </c>
      <c r="B957" s="85">
        <v>4</v>
      </c>
      <c r="C957" s="118">
        <v>0.006592628402842863</v>
      </c>
      <c r="D957" s="85" t="s">
        <v>3884</v>
      </c>
      <c r="E957" s="85" t="b">
        <v>0</v>
      </c>
      <c r="F957" s="85" t="b">
        <v>0</v>
      </c>
      <c r="G957" s="85" t="b">
        <v>0</v>
      </c>
    </row>
    <row r="958" spans="1:7" ht="15">
      <c r="A958" s="85" t="s">
        <v>5054</v>
      </c>
      <c r="B958" s="85">
        <v>4</v>
      </c>
      <c r="C958" s="118">
        <v>0.006592628402842863</v>
      </c>
      <c r="D958" s="85" t="s">
        <v>3884</v>
      </c>
      <c r="E958" s="85" t="b">
        <v>0</v>
      </c>
      <c r="F958" s="85" t="b">
        <v>0</v>
      </c>
      <c r="G958" s="85" t="b">
        <v>0</v>
      </c>
    </row>
    <row r="959" spans="1:7" ht="15">
      <c r="A959" s="85" t="s">
        <v>4034</v>
      </c>
      <c r="B959" s="85">
        <v>4</v>
      </c>
      <c r="C959" s="118">
        <v>0.006592628402842863</v>
      </c>
      <c r="D959" s="85" t="s">
        <v>3884</v>
      </c>
      <c r="E959" s="85" t="b">
        <v>0</v>
      </c>
      <c r="F959" s="85" t="b">
        <v>1</v>
      </c>
      <c r="G959" s="85" t="b">
        <v>0</v>
      </c>
    </row>
    <row r="960" spans="1:7" ht="15">
      <c r="A960" s="85" t="s">
        <v>4997</v>
      </c>
      <c r="B960" s="85">
        <v>4</v>
      </c>
      <c r="C960" s="118">
        <v>0.006592628402842863</v>
      </c>
      <c r="D960" s="85" t="s">
        <v>3884</v>
      </c>
      <c r="E960" s="85" t="b">
        <v>0</v>
      </c>
      <c r="F960" s="85" t="b">
        <v>0</v>
      </c>
      <c r="G960" s="85" t="b">
        <v>0</v>
      </c>
    </row>
    <row r="961" spans="1:7" ht="15">
      <c r="A961" s="85" t="s">
        <v>5055</v>
      </c>
      <c r="B961" s="85">
        <v>4</v>
      </c>
      <c r="C961" s="118">
        <v>0.006592628402842863</v>
      </c>
      <c r="D961" s="85" t="s">
        <v>3884</v>
      </c>
      <c r="E961" s="85" t="b">
        <v>0</v>
      </c>
      <c r="F961" s="85" t="b">
        <v>0</v>
      </c>
      <c r="G961" s="85" t="b">
        <v>0</v>
      </c>
    </row>
    <row r="962" spans="1:7" ht="15">
      <c r="A962" s="85" t="s">
        <v>4928</v>
      </c>
      <c r="B962" s="85">
        <v>4</v>
      </c>
      <c r="C962" s="118">
        <v>0.006592628402842863</v>
      </c>
      <c r="D962" s="85" t="s">
        <v>3884</v>
      </c>
      <c r="E962" s="85" t="b">
        <v>0</v>
      </c>
      <c r="F962" s="85" t="b">
        <v>0</v>
      </c>
      <c r="G962" s="85" t="b">
        <v>0</v>
      </c>
    </row>
    <row r="963" spans="1:7" ht="15">
      <c r="A963" s="85" t="s">
        <v>4926</v>
      </c>
      <c r="B963" s="85">
        <v>4</v>
      </c>
      <c r="C963" s="118">
        <v>0.006592628402842863</v>
      </c>
      <c r="D963" s="85" t="s">
        <v>3884</v>
      </c>
      <c r="E963" s="85" t="b">
        <v>0</v>
      </c>
      <c r="F963" s="85" t="b">
        <v>0</v>
      </c>
      <c r="G963" s="85" t="b">
        <v>0</v>
      </c>
    </row>
    <row r="964" spans="1:7" ht="15">
      <c r="A964" s="85" t="s">
        <v>5056</v>
      </c>
      <c r="B964" s="85">
        <v>4</v>
      </c>
      <c r="C964" s="118">
        <v>0.006592628402842863</v>
      </c>
      <c r="D964" s="85" t="s">
        <v>3884</v>
      </c>
      <c r="E964" s="85" t="b">
        <v>0</v>
      </c>
      <c r="F964" s="85" t="b">
        <v>0</v>
      </c>
      <c r="G964" s="85" t="b">
        <v>0</v>
      </c>
    </row>
    <row r="965" spans="1:7" ht="15">
      <c r="A965" s="85" t="s">
        <v>4129</v>
      </c>
      <c r="B965" s="85">
        <v>4</v>
      </c>
      <c r="C965" s="118">
        <v>0.006592628402842863</v>
      </c>
      <c r="D965" s="85" t="s">
        <v>3884</v>
      </c>
      <c r="E965" s="85" t="b">
        <v>0</v>
      </c>
      <c r="F965" s="85" t="b">
        <v>0</v>
      </c>
      <c r="G965" s="85" t="b">
        <v>0</v>
      </c>
    </row>
    <row r="966" spans="1:7" ht="15">
      <c r="A966" s="85" t="s">
        <v>4857</v>
      </c>
      <c r="B966" s="85">
        <v>4</v>
      </c>
      <c r="C966" s="118">
        <v>0.007550013357695736</v>
      </c>
      <c r="D966" s="85" t="s">
        <v>3884</v>
      </c>
      <c r="E966" s="85" t="b">
        <v>0</v>
      </c>
      <c r="F966" s="85" t="b">
        <v>0</v>
      </c>
      <c r="G966" s="85" t="b">
        <v>0</v>
      </c>
    </row>
    <row r="967" spans="1:7" ht="15">
      <c r="A967" s="85" t="s">
        <v>4845</v>
      </c>
      <c r="B967" s="85">
        <v>3</v>
      </c>
      <c r="C967" s="118">
        <v>0.005662510018271802</v>
      </c>
      <c r="D967" s="85" t="s">
        <v>3884</v>
      </c>
      <c r="E967" s="85" t="b">
        <v>0</v>
      </c>
      <c r="F967" s="85" t="b">
        <v>0</v>
      </c>
      <c r="G967" s="85" t="b">
        <v>0</v>
      </c>
    </row>
    <row r="968" spans="1:7" ht="15">
      <c r="A968" s="85" t="s">
        <v>4909</v>
      </c>
      <c r="B968" s="85">
        <v>3</v>
      </c>
      <c r="C968" s="118">
        <v>0.005662510018271802</v>
      </c>
      <c r="D968" s="85" t="s">
        <v>3884</v>
      </c>
      <c r="E968" s="85" t="b">
        <v>0</v>
      </c>
      <c r="F968" s="85" t="b">
        <v>0</v>
      </c>
      <c r="G968" s="85" t="b">
        <v>0</v>
      </c>
    </row>
    <row r="969" spans="1:7" ht="15">
      <c r="A969" s="85" t="s">
        <v>4837</v>
      </c>
      <c r="B969" s="85">
        <v>3</v>
      </c>
      <c r="C969" s="118">
        <v>0.005662510018271802</v>
      </c>
      <c r="D969" s="85" t="s">
        <v>3884</v>
      </c>
      <c r="E969" s="85" t="b">
        <v>0</v>
      </c>
      <c r="F969" s="85" t="b">
        <v>0</v>
      </c>
      <c r="G969" s="85" t="b">
        <v>0</v>
      </c>
    </row>
    <row r="970" spans="1:7" ht="15">
      <c r="A970" s="85" t="s">
        <v>4985</v>
      </c>
      <c r="B970" s="85">
        <v>3</v>
      </c>
      <c r="C970" s="118">
        <v>0.005662510018271802</v>
      </c>
      <c r="D970" s="85" t="s">
        <v>3884</v>
      </c>
      <c r="E970" s="85" t="b">
        <v>0</v>
      </c>
      <c r="F970" s="85" t="b">
        <v>0</v>
      </c>
      <c r="G970" s="85" t="b">
        <v>0</v>
      </c>
    </row>
    <row r="971" spans="1:7" ht="15">
      <c r="A971" s="85" t="s">
        <v>4984</v>
      </c>
      <c r="B971" s="85">
        <v>3</v>
      </c>
      <c r="C971" s="118">
        <v>0.005662510018271802</v>
      </c>
      <c r="D971" s="85" t="s">
        <v>3884</v>
      </c>
      <c r="E971" s="85" t="b">
        <v>0</v>
      </c>
      <c r="F971" s="85" t="b">
        <v>0</v>
      </c>
      <c r="G971" s="85" t="b">
        <v>0</v>
      </c>
    </row>
    <row r="972" spans="1:7" ht="15">
      <c r="A972" s="85" t="s">
        <v>5128</v>
      </c>
      <c r="B972" s="85">
        <v>3</v>
      </c>
      <c r="C972" s="118">
        <v>0.005662510018271802</v>
      </c>
      <c r="D972" s="85" t="s">
        <v>3884</v>
      </c>
      <c r="E972" s="85" t="b">
        <v>0</v>
      </c>
      <c r="F972" s="85" t="b">
        <v>0</v>
      </c>
      <c r="G972" s="85" t="b">
        <v>0</v>
      </c>
    </row>
    <row r="973" spans="1:7" ht="15">
      <c r="A973" s="85" t="s">
        <v>4856</v>
      </c>
      <c r="B973" s="85">
        <v>3</v>
      </c>
      <c r="C973" s="118">
        <v>0.005662510018271802</v>
      </c>
      <c r="D973" s="85" t="s">
        <v>3884</v>
      </c>
      <c r="E973" s="85" t="b">
        <v>0</v>
      </c>
      <c r="F973" s="85" t="b">
        <v>0</v>
      </c>
      <c r="G973" s="85" t="b">
        <v>0</v>
      </c>
    </row>
    <row r="974" spans="1:7" ht="15">
      <c r="A974" s="85" t="s">
        <v>5047</v>
      </c>
      <c r="B974" s="85">
        <v>3</v>
      </c>
      <c r="C974" s="118">
        <v>0.005662510018271802</v>
      </c>
      <c r="D974" s="85" t="s">
        <v>3884</v>
      </c>
      <c r="E974" s="85" t="b">
        <v>0</v>
      </c>
      <c r="F974" s="85" t="b">
        <v>0</v>
      </c>
      <c r="G974" s="85" t="b">
        <v>0</v>
      </c>
    </row>
    <row r="975" spans="1:7" ht="15">
      <c r="A975" s="85" t="s">
        <v>4838</v>
      </c>
      <c r="B975" s="85">
        <v>3</v>
      </c>
      <c r="C975" s="118">
        <v>0.005662510018271802</v>
      </c>
      <c r="D975" s="85" t="s">
        <v>3884</v>
      </c>
      <c r="E975" s="85" t="b">
        <v>0</v>
      </c>
      <c r="F975" s="85" t="b">
        <v>0</v>
      </c>
      <c r="G975" s="85" t="b">
        <v>0</v>
      </c>
    </row>
    <row r="976" spans="1:7" ht="15">
      <c r="A976" s="85" t="s">
        <v>5133</v>
      </c>
      <c r="B976" s="85">
        <v>3</v>
      </c>
      <c r="C976" s="118">
        <v>0.005662510018271802</v>
      </c>
      <c r="D976" s="85" t="s">
        <v>3884</v>
      </c>
      <c r="E976" s="85" t="b">
        <v>1</v>
      </c>
      <c r="F976" s="85" t="b">
        <v>0</v>
      </c>
      <c r="G976" s="85" t="b">
        <v>0</v>
      </c>
    </row>
    <row r="977" spans="1:7" ht="15">
      <c r="A977" s="85" t="s">
        <v>5126</v>
      </c>
      <c r="B977" s="85">
        <v>3</v>
      </c>
      <c r="C977" s="118">
        <v>0.005662510018271802</v>
      </c>
      <c r="D977" s="85" t="s">
        <v>3884</v>
      </c>
      <c r="E977" s="85" t="b">
        <v>0</v>
      </c>
      <c r="F977" s="85" t="b">
        <v>0</v>
      </c>
      <c r="G977" s="85" t="b">
        <v>0</v>
      </c>
    </row>
    <row r="978" spans="1:7" ht="15">
      <c r="A978" s="85" t="s">
        <v>5127</v>
      </c>
      <c r="B978" s="85">
        <v>3</v>
      </c>
      <c r="C978" s="118">
        <v>0.005662510018271802</v>
      </c>
      <c r="D978" s="85" t="s">
        <v>3884</v>
      </c>
      <c r="E978" s="85" t="b">
        <v>0</v>
      </c>
      <c r="F978" s="85" t="b">
        <v>0</v>
      </c>
      <c r="G978" s="85" t="b">
        <v>0</v>
      </c>
    </row>
    <row r="979" spans="1:7" ht="15">
      <c r="A979" s="85" t="s">
        <v>4116</v>
      </c>
      <c r="B979" s="85">
        <v>2</v>
      </c>
      <c r="C979" s="118">
        <v>0.004449685832317911</v>
      </c>
      <c r="D979" s="85" t="s">
        <v>3884</v>
      </c>
      <c r="E979" s="85" t="b">
        <v>0</v>
      </c>
      <c r="F979" s="85" t="b">
        <v>0</v>
      </c>
      <c r="G979" s="85" t="b">
        <v>0</v>
      </c>
    </row>
    <row r="980" spans="1:7" ht="15">
      <c r="A980" s="85" t="s">
        <v>4915</v>
      </c>
      <c r="B980" s="85">
        <v>2</v>
      </c>
      <c r="C980" s="118">
        <v>0.004449685832317911</v>
      </c>
      <c r="D980" s="85" t="s">
        <v>3884</v>
      </c>
      <c r="E980" s="85" t="b">
        <v>0</v>
      </c>
      <c r="F980" s="85" t="b">
        <v>0</v>
      </c>
      <c r="G980" s="85" t="b">
        <v>0</v>
      </c>
    </row>
    <row r="981" spans="1:7" ht="15">
      <c r="A981" s="85" t="s">
        <v>4855</v>
      </c>
      <c r="B981" s="85">
        <v>2</v>
      </c>
      <c r="C981" s="118">
        <v>0.004449685832317911</v>
      </c>
      <c r="D981" s="85" t="s">
        <v>3884</v>
      </c>
      <c r="E981" s="85" t="b">
        <v>0</v>
      </c>
      <c r="F981" s="85" t="b">
        <v>0</v>
      </c>
      <c r="G981" s="85" t="b">
        <v>0</v>
      </c>
    </row>
    <row r="982" spans="1:7" ht="15">
      <c r="A982" s="85" t="s">
        <v>5288</v>
      </c>
      <c r="B982" s="85">
        <v>2</v>
      </c>
      <c r="C982" s="118">
        <v>0.004449685832317911</v>
      </c>
      <c r="D982" s="85" t="s">
        <v>3884</v>
      </c>
      <c r="E982" s="85" t="b">
        <v>1</v>
      </c>
      <c r="F982" s="85" t="b">
        <v>0</v>
      </c>
      <c r="G982" s="85" t="b">
        <v>0</v>
      </c>
    </row>
    <row r="983" spans="1:7" ht="15">
      <c r="A983" s="85" t="s">
        <v>4159</v>
      </c>
      <c r="B983" s="85">
        <v>2</v>
      </c>
      <c r="C983" s="118">
        <v>0.005603057463214391</v>
      </c>
      <c r="D983" s="85" t="s">
        <v>3884</v>
      </c>
      <c r="E983" s="85" t="b">
        <v>0</v>
      </c>
      <c r="F983" s="85" t="b">
        <v>0</v>
      </c>
      <c r="G983" s="85" t="b">
        <v>0</v>
      </c>
    </row>
    <row r="984" spans="1:7" ht="15">
      <c r="A984" s="85" t="s">
        <v>4864</v>
      </c>
      <c r="B984" s="85">
        <v>2</v>
      </c>
      <c r="C984" s="118">
        <v>0.004449685832317911</v>
      </c>
      <c r="D984" s="85" t="s">
        <v>3884</v>
      </c>
      <c r="E984" s="85" t="b">
        <v>0</v>
      </c>
      <c r="F984" s="85" t="b">
        <v>0</v>
      </c>
      <c r="G984" s="85" t="b">
        <v>0</v>
      </c>
    </row>
    <row r="985" spans="1:7" ht="15">
      <c r="A985" s="85" t="s">
        <v>5012</v>
      </c>
      <c r="B985" s="85">
        <v>2</v>
      </c>
      <c r="C985" s="118">
        <v>0.004449685832317911</v>
      </c>
      <c r="D985" s="85" t="s">
        <v>3884</v>
      </c>
      <c r="E985" s="85" t="b">
        <v>0</v>
      </c>
      <c r="F985" s="85" t="b">
        <v>0</v>
      </c>
      <c r="G985" s="85" t="b">
        <v>0</v>
      </c>
    </row>
    <row r="986" spans="1:7" ht="15">
      <c r="A986" s="85" t="s">
        <v>4986</v>
      </c>
      <c r="B986" s="85">
        <v>2</v>
      </c>
      <c r="C986" s="118">
        <v>0.004449685832317911</v>
      </c>
      <c r="D986" s="85" t="s">
        <v>3884</v>
      </c>
      <c r="E986" s="85" t="b">
        <v>0</v>
      </c>
      <c r="F986" s="85" t="b">
        <v>0</v>
      </c>
      <c r="G986" s="85" t="b">
        <v>0</v>
      </c>
    </row>
    <row r="987" spans="1:7" ht="15">
      <c r="A987" s="85" t="s">
        <v>4920</v>
      </c>
      <c r="B987" s="85">
        <v>2</v>
      </c>
      <c r="C987" s="118">
        <v>0.004449685832317911</v>
      </c>
      <c r="D987" s="85" t="s">
        <v>3884</v>
      </c>
      <c r="E987" s="85" t="b">
        <v>0</v>
      </c>
      <c r="F987" s="85" t="b">
        <v>0</v>
      </c>
      <c r="G987" s="85" t="b">
        <v>0</v>
      </c>
    </row>
    <row r="988" spans="1:7" ht="15">
      <c r="A988" s="85" t="s">
        <v>5286</v>
      </c>
      <c r="B988" s="85">
        <v>2</v>
      </c>
      <c r="C988" s="118">
        <v>0.004449685832317911</v>
      </c>
      <c r="D988" s="85" t="s">
        <v>3884</v>
      </c>
      <c r="E988" s="85" t="b">
        <v>0</v>
      </c>
      <c r="F988" s="85" t="b">
        <v>0</v>
      </c>
      <c r="G988" s="85" t="b">
        <v>0</v>
      </c>
    </row>
    <row r="989" spans="1:7" ht="15">
      <c r="A989" s="85" t="s">
        <v>4873</v>
      </c>
      <c r="B989" s="85">
        <v>2</v>
      </c>
      <c r="C989" s="118">
        <v>0.004449685832317911</v>
      </c>
      <c r="D989" s="85" t="s">
        <v>3884</v>
      </c>
      <c r="E989" s="85" t="b">
        <v>0</v>
      </c>
      <c r="F989" s="85" t="b">
        <v>0</v>
      </c>
      <c r="G989" s="85" t="b">
        <v>0</v>
      </c>
    </row>
    <row r="990" spans="1:7" ht="15">
      <c r="A990" s="85" t="s">
        <v>5287</v>
      </c>
      <c r="B990" s="85">
        <v>2</v>
      </c>
      <c r="C990" s="118">
        <v>0.004449685832317911</v>
      </c>
      <c r="D990" s="85" t="s">
        <v>3884</v>
      </c>
      <c r="E990" s="85" t="b">
        <v>0</v>
      </c>
      <c r="F990" s="85" t="b">
        <v>0</v>
      </c>
      <c r="G990" s="85" t="b">
        <v>0</v>
      </c>
    </row>
    <row r="991" spans="1:7" ht="15">
      <c r="A991" s="85" t="s">
        <v>4834</v>
      </c>
      <c r="B991" s="85">
        <v>2</v>
      </c>
      <c r="C991" s="118">
        <v>0.004449685832317911</v>
      </c>
      <c r="D991" s="85" t="s">
        <v>3884</v>
      </c>
      <c r="E991" s="85" t="b">
        <v>0</v>
      </c>
      <c r="F991" s="85" t="b">
        <v>0</v>
      </c>
      <c r="G991" s="85" t="b">
        <v>0</v>
      </c>
    </row>
    <row r="992" spans="1:7" ht="15">
      <c r="A992" s="85" t="s">
        <v>5139</v>
      </c>
      <c r="B992" s="85">
        <v>2</v>
      </c>
      <c r="C992" s="118">
        <v>0.004449685832317911</v>
      </c>
      <c r="D992" s="85" t="s">
        <v>3884</v>
      </c>
      <c r="E992" s="85" t="b">
        <v>0</v>
      </c>
      <c r="F992" s="85" t="b">
        <v>0</v>
      </c>
      <c r="G992" s="85" t="b">
        <v>0</v>
      </c>
    </row>
    <row r="993" spans="1:7" ht="15">
      <c r="A993" s="85" t="s">
        <v>5058</v>
      </c>
      <c r="B993" s="85">
        <v>2</v>
      </c>
      <c r="C993" s="118">
        <v>0.005603057463214391</v>
      </c>
      <c r="D993" s="85" t="s">
        <v>3884</v>
      </c>
      <c r="E993" s="85" t="b">
        <v>0</v>
      </c>
      <c r="F993" s="85" t="b">
        <v>0</v>
      </c>
      <c r="G993" s="85" t="b">
        <v>0</v>
      </c>
    </row>
    <row r="994" spans="1:7" ht="15">
      <c r="A994" s="85" t="s">
        <v>4833</v>
      </c>
      <c r="B994" s="85">
        <v>2</v>
      </c>
      <c r="C994" s="118">
        <v>0.004449685832317911</v>
      </c>
      <c r="D994" s="85" t="s">
        <v>3884</v>
      </c>
      <c r="E994" s="85" t="b">
        <v>0</v>
      </c>
      <c r="F994" s="85" t="b">
        <v>0</v>
      </c>
      <c r="G994" s="85" t="b">
        <v>0</v>
      </c>
    </row>
    <row r="995" spans="1:7" ht="15">
      <c r="A995" s="85" t="s">
        <v>5339</v>
      </c>
      <c r="B995" s="85">
        <v>2</v>
      </c>
      <c r="C995" s="118">
        <v>0.004449685832317911</v>
      </c>
      <c r="D995" s="85" t="s">
        <v>3884</v>
      </c>
      <c r="E995" s="85" t="b">
        <v>0</v>
      </c>
      <c r="F995" s="85" t="b">
        <v>0</v>
      </c>
      <c r="G995" s="85" t="b">
        <v>0</v>
      </c>
    </row>
    <row r="996" spans="1:7" ht="15">
      <c r="A996" s="85" t="s">
        <v>5340</v>
      </c>
      <c r="B996" s="85">
        <v>2</v>
      </c>
      <c r="C996" s="118">
        <v>0.004449685832317911</v>
      </c>
      <c r="D996" s="85" t="s">
        <v>3884</v>
      </c>
      <c r="E996" s="85" t="b">
        <v>0</v>
      </c>
      <c r="F996" s="85" t="b">
        <v>0</v>
      </c>
      <c r="G996" s="85" t="b">
        <v>0</v>
      </c>
    </row>
    <row r="997" spans="1:7" ht="15">
      <c r="A997" s="85" t="s">
        <v>4101</v>
      </c>
      <c r="B997" s="85">
        <v>2</v>
      </c>
      <c r="C997" s="118">
        <v>0.004449685832317911</v>
      </c>
      <c r="D997" s="85" t="s">
        <v>3884</v>
      </c>
      <c r="E997" s="85" t="b">
        <v>0</v>
      </c>
      <c r="F997" s="85" t="b">
        <v>0</v>
      </c>
      <c r="G997" s="85" t="b">
        <v>0</v>
      </c>
    </row>
    <row r="998" spans="1:7" ht="15">
      <c r="A998" s="85" t="s">
        <v>5321</v>
      </c>
      <c r="B998" s="85">
        <v>2</v>
      </c>
      <c r="C998" s="118">
        <v>0.004449685832317911</v>
      </c>
      <c r="D998" s="85" t="s">
        <v>3884</v>
      </c>
      <c r="E998" s="85" t="b">
        <v>0</v>
      </c>
      <c r="F998" s="85" t="b">
        <v>0</v>
      </c>
      <c r="G998" s="85" t="b">
        <v>0</v>
      </c>
    </row>
    <row r="999" spans="1:7" ht="15">
      <c r="A999" s="85" t="s">
        <v>5322</v>
      </c>
      <c r="B999" s="85">
        <v>2</v>
      </c>
      <c r="C999" s="118">
        <v>0.004449685832317911</v>
      </c>
      <c r="D999" s="85" t="s">
        <v>3884</v>
      </c>
      <c r="E999" s="85" t="b">
        <v>0</v>
      </c>
      <c r="F999" s="85" t="b">
        <v>0</v>
      </c>
      <c r="G999" s="85" t="b">
        <v>0</v>
      </c>
    </row>
    <row r="1000" spans="1:7" ht="15">
      <c r="A1000" s="85" t="s">
        <v>5323</v>
      </c>
      <c r="B1000" s="85">
        <v>2</v>
      </c>
      <c r="C1000" s="118">
        <v>0.004449685832317911</v>
      </c>
      <c r="D1000" s="85" t="s">
        <v>3884</v>
      </c>
      <c r="E1000" s="85" t="b">
        <v>0</v>
      </c>
      <c r="F1000" s="85" t="b">
        <v>0</v>
      </c>
      <c r="G1000" s="85" t="b">
        <v>0</v>
      </c>
    </row>
    <row r="1001" spans="1:7" ht="15">
      <c r="A1001" s="85" t="s">
        <v>5324</v>
      </c>
      <c r="B1001" s="85">
        <v>2</v>
      </c>
      <c r="C1001" s="118">
        <v>0.004449685832317911</v>
      </c>
      <c r="D1001" s="85" t="s">
        <v>3884</v>
      </c>
      <c r="E1001" s="85" t="b">
        <v>0</v>
      </c>
      <c r="F1001" s="85" t="b">
        <v>0</v>
      </c>
      <c r="G1001" s="85" t="b">
        <v>0</v>
      </c>
    </row>
    <row r="1002" spans="1:7" ht="15">
      <c r="A1002" s="85" t="s">
        <v>5325</v>
      </c>
      <c r="B1002" s="85">
        <v>2</v>
      </c>
      <c r="C1002" s="118">
        <v>0.004449685832317911</v>
      </c>
      <c r="D1002" s="85" t="s">
        <v>3884</v>
      </c>
      <c r="E1002" s="85" t="b">
        <v>0</v>
      </c>
      <c r="F1002" s="85" t="b">
        <v>0</v>
      </c>
      <c r="G1002" s="85" t="b">
        <v>0</v>
      </c>
    </row>
    <row r="1003" spans="1:7" ht="15">
      <c r="A1003" s="85" t="s">
        <v>5326</v>
      </c>
      <c r="B1003" s="85">
        <v>2</v>
      </c>
      <c r="C1003" s="118">
        <v>0.004449685832317911</v>
      </c>
      <c r="D1003" s="85" t="s">
        <v>3884</v>
      </c>
      <c r="E1003" s="85" t="b">
        <v>0</v>
      </c>
      <c r="F1003" s="85" t="b">
        <v>0</v>
      </c>
      <c r="G1003" s="85" t="b">
        <v>0</v>
      </c>
    </row>
    <row r="1004" spans="1:7" ht="15">
      <c r="A1004" s="85" t="s">
        <v>5310</v>
      </c>
      <c r="B1004" s="85">
        <v>2</v>
      </c>
      <c r="C1004" s="118">
        <v>0.004449685832317911</v>
      </c>
      <c r="D1004" s="85" t="s">
        <v>3884</v>
      </c>
      <c r="E1004" s="85" t="b">
        <v>0</v>
      </c>
      <c r="F1004" s="85" t="b">
        <v>0</v>
      </c>
      <c r="G1004" s="85" t="b">
        <v>0</v>
      </c>
    </row>
    <row r="1005" spans="1:7" ht="15">
      <c r="A1005" s="85" t="s">
        <v>4940</v>
      </c>
      <c r="B1005" s="85">
        <v>2</v>
      </c>
      <c r="C1005" s="118">
        <v>0.005603057463214391</v>
      </c>
      <c r="D1005" s="85" t="s">
        <v>3884</v>
      </c>
      <c r="E1005" s="85" t="b">
        <v>1</v>
      </c>
      <c r="F1005" s="85" t="b">
        <v>0</v>
      </c>
      <c r="G1005" s="85" t="b">
        <v>0</v>
      </c>
    </row>
    <row r="1006" spans="1:7" ht="15">
      <c r="A1006" s="85" t="s">
        <v>4908</v>
      </c>
      <c r="B1006" s="85">
        <v>2</v>
      </c>
      <c r="C1006" s="118">
        <v>0.004449685832317911</v>
      </c>
      <c r="D1006" s="85" t="s">
        <v>3884</v>
      </c>
      <c r="E1006" s="85" t="b">
        <v>0</v>
      </c>
      <c r="F1006" s="85" t="b">
        <v>0</v>
      </c>
      <c r="G1006" s="85" t="b">
        <v>0</v>
      </c>
    </row>
    <row r="1007" spans="1:7" ht="15">
      <c r="A1007" s="85" t="s">
        <v>4853</v>
      </c>
      <c r="B1007" s="85">
        <v>2</v>
      </c>
      <c r="C1007" s="118">
        <v>0.004449685832317911</v>
      </c>
      <c r="D1007" s="85" t="s">
        <v>3884</v>
      </c>
      <c r="E1007" s="85" t="b">
        <v>0</v>
      </c>
      <c r="F1007" s="85" t="b">
        <v>0</v>
      </c>
      <c r="G1007" s="85" t="b">
        <v>0</v>
      </c>
    </row>
    <row r="1008" spans="1:7" ht="15">
      <c r="A1008" s="85" t="s">
        <v>5266</v>
      </c>
      <c r="B1008" s="85">
        <v>2</v>
      </c>
      <c r="C1008" s="118">
        <v>0.004449685832317911</v>
      </c>
      <c r="D1008" s="85" t="s">
        <v>3884</v>
      </c>
      <c r="E1008" s="85" t="b">
        <v>0</v>
      </c>
      <c r="F1008" s="85" t="b">
        <v>0</v>
      </c>
      <c r="G1008" s="85" t="b">
        <v>0</v>
      </c>
    </row>
    <row r="1009" spans="1:7" ht="15">
      <c r="A1009" s="85" t="s">
        <v>5270</v>
      </c>
      <c r="B1009" s="85">
        <v>2</v>
      </c>
      <c r="C1009" s="118">
        <v>0.004449685832317911</v>
      </c>
      <c r="D1009" s="85" t="s">
        <v>3884</v>
      </c>
      <c r="E1009" s="85" t="b">
        <v>0</v>
      </c>
      <c r="F1009" s="85" t="b">
        <v>0</v>
      </c>
      <c r="G1009" s="85" t="b">
        <v>0</v>
      </c>
    </row>
    <row r="1010" spans="1:7" ht="15">
      <c r="A1010" s="85" t="s">
        <v>5037</v>
      </c>
      <c r="B1010" s="85">
        <v>2</v>
      </c>
      <c r="C1010" s="118">
        <v>0.004449685832317911</v>
      </c>
      <c r="D1010" s="85" t="s">
        <v>3884</v>
      </c>
      <c r="E1010" s="85" t="b">
        <v>0</v>
      </c>
      <c r="F1010" s="85" t="b">
        <v>0</v>
      </c>
      <c r="G1010" s="85" t="b">
        <v>0</v>
      </c>
    </row>
    <row r="1011" spans="1:7" ht="15">
      <c r="A1011" s="85" t="s">
        <v>5038</v>
      </c>
      <c r="B1011" s="85">
        <v>2</v>
      </c>
      <c r="C1011" s="118">
        <v>0.004449685832317911</v>
      </c>
      <c r="D1011" s="85" t="s">
        <v>3884</v>
      </c>
      <c r="E1011" s="85" t="b">
        <v>0</v>
      </c>
      <c r="F1011" s="85" t="b">
        <v>0</v>
      </c>
      <c r="G1011" s="85" t="b">
        <v>0</v>
      </c>
    </row>
    <row r="1012" spans="1:7" ht="15">
      <c r="A1012" s="85" t="s">
        <v>5271</v>
      </c>
      <c r="B1012" s="85">
        <v>2</v>
      </c>
      <c r="C1012" s="118">
        <v>0.004449685832317911</v>
      </c>
      <c r="D1012" s="85" t="s">
        <v>3884</v>
      </c>
      <c r="E1012" s="85" t="b">
        <v>0</v>
      </c>
      <c r="F1012" s="85" t="b">
        <v>0</v>
      </c>
      <c r="G1012" s="85" t="b">
        <v>0</v>
      </c>
    </row>
    <row r="1013" spans="1:7" ht="15">
      <c r="A1013" s="85" t="s">
        <v>5272</v>
      </c>
      <c r="B1013" s="85">
        <v>2</v>
      </c>
      <c r="C1013" s="118">
        <v>0.004449685832317911</v>
      </c>
      <c r="D1013" s="85" t="s">
        <v>3884</v>
      </c>
      <c r="E1013" s="85" t="b">
        <v>0</v>
      </c>
      <c r="F1013" s="85" t="b">
        <v>0</v>
      </c>
      <c r="G1013" s="85" t="b">
        <v>0</v>
      </c>
    </row>
    <row r="1014" spans="1:7" ht="15">
      <c r="A1014" s="85" t="s">
        <v>5273</v>
      </c>
      <c r="B1014" s="85">
        <v>2</v>
      </c>
      <c r="C1014" s="118">
        <v>0.004449685832317911</v>
      </c>
      <c r="D1014" s="85" t="s">
        <v>3884</v>
      </c>
      <c r="E1014" s="85" t="b">
        <v>0</v>
      </c>
      <c r="F1014" s="85" t="b">
        <v>1</v>
      </c>
      <c r="G1014" s="85" t="b">
        <v>0</v>
      </c>
    </row>
    <row r="1015" spans="1:7" ht="15">
      <c r="A1015" s="85" t="s">
        <v>4912</v>
      </c>
      <c r="B1015" s="85">
        <v>2</v>
      </c>
      <c r="C1015" s="118">
        <v>0.004449685832317911</v>
      </c>
      <c r="D1015" s="85" t="s">
        <v>3884</v>
      </c>
      <c r="E1015" s="85" t="b">
        <v>0</v>
      </c>
      <c r="F1015" s="85" t="b">
        <v>0</v>
      </c>
      <c r="G1015" s="85" t="b">
        <v>0</v>
      </c>
    </row>
    <row r="1016" spans="1:7" ht="15">
      <c r="A1016" s="85" t="s">
        <v>5274</v>
      </c>
      <c r="B1016" s="85">
        <v>2</v>
      </c>
      <c r="C1016" s="118">
        <v>0.004449685832317911</v>
      </c>
      <c r="D1016" s="85" t="s">
        <v>3884</v>
      </c>
      <c r="E1016" s="85" t="b">
        <v>0</v>
      </c>
      <c r="F1016" s="85" t="b">
        <v>0</v>
      </c>
      <c r="G1016" s="85" t="b">
        <v>0</v>
      </c>
    </row>
    <row r="1017" spans="1:7" ht="15">
      <c r="A1017" s="85" t="s">
        <v>5109</v>
      </c>
      <c r="B1017" s="85">
        <v>2</v>
      </c>
      <c r="C1017" s="118">
        <v>0.004449685832317911</v>
      </c>
      <c r="D1017" s="85" t="s">
        <v>3884</v>
      </c>
      <c r="E1017" s="85" t="b">
        <v>0</v>
      </c>
      <c r="F1017" s="85" t="b">
        <v>0</v>
      </c>
      <c r="G1017" s="85" t="b">
        <v>0</v>
      </c>
    </row>
    <row r="1018" spans="1:7" ht="15">
      <c r="A1018" s="85" t="s">
        <v>5275</v>
      </c>
      <c r="B1018" s="85">
        <v>2</v>
      </c>
      <c r="C1018" s="118">
        <v>0.004449685832317911</v>
      </c>
      <c r="D1018" s="85" t="s">
        <v>3884</v>
      </c>
      <c r="E1018" s="85" t="b">
        <v>0</v>
      </c>
      <c r="F1018" s="85" t="b">
        <v>0</v>
      </c>
      <c r="G1018" s="85" t="b">
        <v>0</v>
      </c>
    </row>
    <row r="1019" spans="1:7" ht="15">
      <c r="A1019" s="85" t="s">
        <v>5276</v>
      </c>
      <c r="B1019" s="85">
        <v>2</v>
      </c>
      <c r="C1019" s="118">
        <v>0.004449685832317911</v>
      </c>
      <c r="D1019" s="85" t="s">
        <v>3884</v>
      </c>
      <c r="E1019" s="85" t="b">
        <v>0</v>
      </c>
      <c r="F1019" s="85" t="b">
        <v>0</v>
      </c>
      <c r="G1019" s="85" t="b">
        <v>0</v>
      </c>
    </row>
    <row r="1020" spans="1:7" ht="15">
      <c r="A1020" s="85" t="s">
        <v>5277</v>
      </c>
      <c r="B1020" s="85">
        <v>2</v>
      </c>
      <c r="C1020" s="118">
        <v>0.004449685832317911</v>
      </c>
      <c r="D1020" s="85" t="s">
        <v>3884</v>
      </c>
      <c r="E1020" s="85" t="b">
        <v>0</v>
      </c>
      <c r="F1020" s="85" t="b">
        <v>0</v>
      </c>
      <c r="G1020" s="85" t="b">
        <v>0</v>
      </c>
    </row>
    <row r="1021" spans="1:7" ht="15">
      <c r="A1021" s="85" t="s">
        <v>5278</v>
      </c>
      <c r="B1021" s="85">
        <v>2</v>
      </c>
      <c r="C1021" s="118">
        <v>0.004449685832317911</v>
      </c>
      <c r="D1021" s="85" t="s">
        <v>3884</v>
      </c>
      <c r="E1021" s="85" t="b">
        <v>0</v>
      </c>
      <c r="F1021" s="85" t="b">
        <v>0</v>
      </c>
      <c r="G1021" s="85" t="b">
        <v>0</v>
      </c>
    </row>
    <row r="1022" spans="1:7" ht="15">
      <c r="A1022" s="85" t="s">
        <v>5279</v>
      </c>
      <c r="B1022" s="85">
        <v>2</v>
      </c>
      <c r="C1022" s="118">
        <v>0.004449685832317911</v>
      </c>
      <c r="D1022" s="85" t="s">
        <v>3884</v>
      </c>
      <c r="E1022" s="85" t="b">
        <v>0</v>
      </c>
      <c r="F1022" s="85" t="b">
        <v>0</v>
      </c>
      <c r="G1022" s="85" t="b">
        <v>0</v>
      </c>
    </row>
    <row r="1023" spans="1:7" ht="15">
      <c r="A1023" s="85" t="s">
        <v>4967</v>
      </c>
      <c r="B1023" s="85">
        <v>2</v>
      </c>
      <c r="C1023" s="118">
        <v>0.004449685832317911</v>
      </c>
      <c r="D1023" s="85" t="s">
        <v>3884</v>
      </c>
      <c r="E1023" s="85" t="b">
        <v>0</v>
      </c>
      <c r="F1023" s="85" t="b">
        <v>0</v>
      </c>
      <c r="G1023" s="85" t="b">
        <v>0</v>
      </c>
    </row>
    <row r="1024" spans="1:7" ht="15">
      <c r="A1024" s="85" t="s">
        <v>5268</v>
      </c>
      <c r="B1024" s="85">
        <v>2</v>
      </c>
      <c r="C1024" s="118">
        <v>0.004449685832317911</v>
      </c>
      <c r="D1024" s="85" t="s">
        <v>3884</v>
      </c>
      <c r="E1024" s="85" t="b">
        <v>0</v>
      </c>
      <c r="F1024" s="85" t="b">
        <v>0</v>
      </c>
      <c r="G1024" s="85" t="b">
        <v>0</v>
      </c>
    </row>
    <row r="1025" spans="1:7" ht="15">
      <c r="A1025" s="85" t="s">
        <v>5241</v>
      </c>
      <c r="B1025" s="85">
        <v>2</v>
      </c>
      <c r="C1025" s="118">
        <v>0.005603057463214391</v>
      </c>
      <c r="D1025" s="85" t="s">
        <v>3884</v>
      </c>
      <c r="E1025" s="85" t="b">
        <v>0</v>
      </c>
      <c r="F1025" s="85" t="b">
        <v>0</v>
      </c>
      <c r="G1025" s="85" t="b">
        <v>0</v>
      </c>
    </row>
    <row r="1026" spans="1:7" ht="15">
      <c r="A1026" s="85" t="s">
        <v>5242</v>
      </c>
      <c r="B1026" s="85">
        <v>2</v>
      </c>
      <c r="C1026" s="118">
        <v>0.005603057463214391</v>
      </c>
      <c r="D1026" s="85" t="s">
        <v>3884</v>
      </c>
      <c r="E1026" s="85" t="b">
        <v>0</v>
      </c>
      <c r="F1026" s="85" t="b">
        <v>0</v>
      </c>
      <c r="G1026" s="85" t="b">
        <v>0</v>
      </c>
    </row>
    <row r="1027" spans="1:7" ht="15">
      <c r="A1027" s="85" t="s">
        <v>5243</v>
      </c>
      <c r="B1027" s="85">
        <v>2</v>
      </c>
      <c r="C1027" s="118">
        <v>0.004449685832317911</v>
      </c>
      <c r="D1027" s="85" t="s">
        <v>3884</v>
      </c>
      <c r="E1027" s="85" t="b">
        <v>0</v>
      </c>
      <c r="F1027" s="85" t="b">
        <v>0</v>
      </c>
      <c r="G1027" s="85" t="b">
        <v>0</v>
      </c>
    </row>
    <row r="1028" spans="1:7" ht="15">
      <c r="A1028" s="85" t="s">
        <v>4877</v>
      </c>
      <c r="B1028" s="85">
        <v>2</v>
      </c>
      <c r="C1028" s="118">
        <v>0.004449685832317911</v>
      </c>
      <c r="D1028" s="85" t="s">
        <v>3884</v>
      </c>
      <c r="E1028" s="85" t="b">
        <v>1</v>
      </c>
      <c r="F1028" s="85" t="b">
        <v>0</v>
      </c>
      <c r="G1028" s="85" t="b">
        <v>0</v>
      </c>
    </row>
    <row r="1029" spans="1:7" ht="15">
      <c r="A1029" s="85" t="s">
        <v>4084</v>
      </c>
      <c r="B1029" s="85">
        <v>12</v>
      </c>
      <c r="C1029" s="118">
        <v>0.008627376792976123</v>
      </c>
      <c r="D1029" s="85" t="s">
        <v>3885</v>
      </c>
      <c r="E1029" s="85" t="b">
        <v>0</v>
      </c>
      <c r="F1029" s="85" t="b">
        <v>0</v>
      </c>
      <c r="G1029" s="85" t="b">
        <v>0</v>
      </c>
    </row>
    <row r="1030" spans="1:7" ht="15">
      <c r="A1030" s="85" t="s">
        <v>4111</v>
      </c>
      <c r="B1030" s="85">
        <v>10</v>
      </c>
      <c r="C1030" s="118">
        <v>0.016864066963907735</v>
      </c>
      <c r="D1030" s="85" t="s">
        <v>3885</v>
      </c>
      <c r="E1030" s="85" t="b">
        <v>0</v>
      </c>
      <c r="F1030" s="85" t="b">
        <v>0</v>
      </c>
      <c r="G1030" s="85" t="b">
        <v>0</v>
      </c>
    </row>
    <row r="1031" spans="1:7" ht="15">
      <c r="A1031" s="85" t="s">
        <v>4086</v>
      </c>
      <c r="B1031" s="85">
        <v>8</v>
      </c>
      <c r="C1031" s="118">
        <v>0.009336139420369451</v>
      </c>
      <c r="D1031" s="85" t="s">
        <v>3885</v>
      </c>
      <c r="E1031" s="85" t="b">
        <v>0</v>
      </c>
      <c r="F1031" s="85" t="b">
        <v>0</v>
      </c>
      <c r="G1031" s="85" t="b">
        <v>0</v>
      </c>
    </row>
    <row r="1032" spans="1:7" ht="15">
      <c r="A1032" s="85" t="s">
        <v>4112</v>
      </c>
      <c r="B1032" s="85">
        <v>7</v>
      </c>
      <c r="C1032" s="118">
        <v>0.009202057435173924</v>
      </c>
      <c r="D1032" s="85" t="s">
        <v>3885</v>
      </c>
      <c r="E1032" s="85" t="b">
        <v>1</v>
      </c>
      <c r="F1032" s="85" t="b">
        <v>0</v>
      </c>
      <c r="G1032" s="85" t="b">
        <v>0</v>
      </c>
    </row>
    <row r="1033" spans="1:7" ht="15">
      <c r="A1033" s="85" t="s">
        <v>398</v>
      </c>
      <c r="B1033" s="85">
        <v>6</v>
      </c>
      <c r="C1033" s="118">
        <v>0.008909566192884723</v>
      </c>
      <c r="D1033" s="85" t="s">
        <v>3885</v>
      </c>
      <c r="E1033" s="85" t="b">
        <v>0</v>
      </c>
      <c r="F1033" s="85" t="b">
        <v>0</v>
      </c>
      <c r="G1033" s="85" t="b">
        <v>0</v>
      </c>
    </row>
    <row r="1034" spans="1:7" ht="15">
      <c r="A1034" s="85" t="s">
        <v>4113</v>
      </c>
      <c r="B1034" s="85">
        <v>6</v>
      </c>
      <c r="C1034" s="118">
        <v>0.008909566192884723</v>
      </c>
      <c r="D1034" s="85" t="s">
        <v>3885</v>
      </c>
      <c r="E1034" s="85" t="b">
        <v>0</v>
      </c>
      <c r="F1034" s="85" t="b">
        <v>0</v>
      </c>
      <c r="G1034" s="85" t="b">
        <v>0</v>
      </c>
    </row>
    <row r="1035" spans="1:7" ht="15">
      <c r="A1035" s="85" t="s">
        <v>4114</v>
      </c>
      <c r="B1035" s="85">
        <v>6</v>
      </c>
      <c r="C1035" s="118">
        <v>0.008909566192884723</v>
      </c>
      <c r="D1035" s="85" t="s">
        <v>3885</v>
      </c>
      <c r="E1035" s="85" t="b">
        <v>0</v>
      </c>
      <c r="F1035" s="85" t="b">
        <v>1</v>
      </c>
      <c r="G1035" s="85" t="b">
        <v>0</v>
      </c>
    </row>
    <row r="1036" spans="1:7" ht="15">
      <c r="A1036" s="85" t="s">
        <v>4115</v>
      </c>
      <c r="B1036" s="85">
        <v>6</v>
      </c>
      <c r="C1036" s="118">
        <v>0.008909566192884723</v>
      </c>
      <c r="D1036" s="85" t="s">
        <v>3885</v>
      </c>
      <c r="E1036" s="85" t="b">
        <v>0</v>
      </c>
      <c r="F1036" s="85" t="b">
        <v>0</v>
      </c>
      <c r="G1036" s="85" t="b">
        <v>0</v>
      </c>
    </row>
    <row r="1037" spans="1:7" ht="15">
      <c r="A1037" s="85" t="s">
        <v>4116</v>
      </c>
      <c r="B1037" s="85">
        <v>6</v>
      </c>
      <c r="C1037" s="118">
        <v>0.008909566192884723</v>
      </c>
      <c r="D1037" s="85" t="s">
        <v>3885</v>
      </c>
      <c r="E1037" s="85" t="b">
        <v>0</v>
      </c>
      <c r="F1037" s="85" t="b">
        <v>0</v>
      </c>
      <c r="G1037" s="85" t="b">
        <v>0</v>
      </c>
    </row>
    <row r="1038" spans="1:7" ht="15">
      <c r="A1038" s="85" t="s">
        <v>4117</v>
      </c>
      <c r="B1038" s="85">
        <v>6</v>
      </c>
      <c r="C1038" s="118">
        <v>0.008909566192884723</v>
      </c>
      <c r="D1038" s="85" t="s">
        <v>3885</v>
      </c>
      <c r="E1038" s="85" t="b">
        <v>0</v>
      </c>
      <c r="F1038" s="85" t="b">
        <v>0</v>
      </c>
      <c r="G1038" s="85" t="b">
        <v>0</v>
      </c>
    </row>
    <row r="1039" spans="1:7" ht="15">
      <c r="A1039" s="85" t="s">
        <v>4011</v>
      </c>
      <c r="B1039" s="85">
        <v>6</v>
      </c>
      <c r="C1039" s="118">
        <v>0.008909566192884723</v>
      </c>
      <c r="D1039" s="85" t="s">
        <v>3885</v>
      </c>
      <c r="E1039" s="85" t="b">
        <v>0</v>
      </c>
      <c r="F1039" s="85" t="b">
        <v>1</v>
      </c>
      <c r="G1039" s="85" t="b">
        <v>0</v>
      </c>
    </row>
    <row r="1040" spans="1:7" ht="15">
      <c r="A1040" s="85" t="s">
        <v>4968</v>
      </c>
      <c r="B1040" s="85">
        <v>5</v>
      </c>
      <c r="C1040" s="118">
        <v>0.008432033481953868</v>
      </c>
      <c r="D1040" s="85" t="s">
        <v>3885</v>
      </c>
      <c r="E1040" s="85" t="b">
        <v>0</v>
      </c>
      <c r="F1040" s="85" t="b">
        <v>0</v>
      </c>
      <c r="G1040" s="85" t="b">
        <v>0</v>
      </c>
    </row>
    <row r="1041" spans="1:7" ht="15">
      <c r="A1041" s="85" t="s">
        <v>4931</v>
      </c>
      <c r="B1041" s="85">
        <v>5</v>
      </c>
      <c r="C1041" s="118">
        <v>0.008432033481953868</v>
      </c>
      <c r="D1041" s="85" t="s">
        <v>3885</v>
      </c>
      <c r="E1041" s="85" t="b">
        <v>0</v>
      </c>
      <c r="F1041" s="85" t="b">
        <v>0</v>
      </c>
      <c r="G1041" s="85" t="b">
        <v>0</v>
      </c>
    </row>
    <row r="1042" spans="1:7" ht="15">
      <c r="A1042" s="85" t="s">
        <v>4969</v>
      </c>
      <c r="B1042" s="85">
        <v>5</v>
      </c>
      <c r="C1042" s="118">
        <v>0.008432033481953868</v>
      </c>
      <c r="D1042" s="85" t="s">
        <v>3885</v>
      </c>
      <c r="E1042" s="85" t="b">
        <v>0</v>
      </c>
      <c r="F1042" s="85" t="b">
        <v>0</v>
      </c>
      <c r="G1042" s="85" t="b">
        <v>0</v>
      </c>
    </row>
    <row r="1043" spans="1:7" ht="15">
      <c r="A1043" s="85" t="s">
        <v>4932</v>
      </c>
      <c r="B1043" s="85">
        <v>5</v>
      </c>
      <c r="C1043" s="118">
        <v>0.008432033481953868</v>
      </c>
      <c r="D1043" s="85" t="s">
        <v>3885</v>
      </c>
      <c r="E1043" s="85" t="b">
        <v>0</v>
      </c>
      <c r="F1043" s="85" t="b">
        <v>0</v>
      </c>
      <c r="G1043" s="85" t="b">
        <v>0</v>
      </c>
    </row>
    <row r="1044" spans="1:7" ht="15">
      <c r="A1044" s="85" t="s">
        <v>4970</v>
      </c>
      <c r="B1044" s="85">
        <v>5</v>
      </c>
      <c r="C1044" s="118">
        <v>0.008432033481953868</v>
      </c>
      <c r="D1044" s="85" t="s">
        <v>3885</v>
      </c>
      <c r="E1044" s="85" t="b">
        <v>0</v>
      </c>
      <c r="F1044" s="85" t="b">
        <v>0</v>
      </c>
      <c r="G1044" s="85" t="b">
        <v>0</v>
      </c>
    </row>
    <row r="1045" spans="1:7" ht="15">
      <c r="A1045" s="85" t="s">
        <v>5010</v>
      </c>
      <c r="B1045" s="85">
        <v>5</v>
      </c>
      <c r="C1045" s="118">
        <v>0.009664985301394789</v>
      </c>
      <c r="D1045" s="85" t="s">
        <v>3885</v>
      </c>
      <c r="E1045" s="85" t="b">
        <v>0</v>
      </c>
      <c r="F1045" s="85" t="b">
        <v>0</v>
      </c>
      <c r="G1045" s="85" t="b">
        <v>0</v>
      </c>
    </row>
    <row r="1046" spans="1:7" ht="15">
      <c r="A1046" s="85" t="s">
        <v>4889</v>
      </c>
      <c r="B1046" s="85">
        <v>5</v>
      </c>
      <c r="C1046" s="118">
        <v>0.008432033481953868</v>
      </c>
      <c r="D1046" s="85" t="s">
        <v>3885</v>
      </c>
      <c r="E1046" s="85" t="b">
        <v>1</v>
      </c>
      <c r="F1046" s="85" t="b">
        <v>0</v>
      </c>
      <c r="G1046" s="85" t="b">
        <v>0</v>
      </c>
    </row>
    <row r="1047" spans="1:7" ht="15">
      <c r="A1047" s="85" t="s">
        <v>443</v>
      </c>
      <c r="B1047" s="85">
        <v>5</v>
      </c>
      <c r="C1047" s="118">
        <v>0.008432033481953868</v>
      </c>
      <c r="D1047" s="85" t="s">
        <v>3885</v>
      </c>
      <c r="E1047" s="85" t="b">
        <v>0</v>
      </c>
      <c r="F1047" s="85" t="b">
        <v>0</v>
      </c>
      <c r="G1047" s="85" t="b">
        <v>0</v>
      </c>
    </row>
    <row r="1048" spans="1:7" ht="15">
      <c r="A1048" s="85" t="s">
        <v>442</v>
      </c>
      <c r="B1048" s="85">
        <v>5</v>
      </c>
      <c r="C1048" s="118">
        <v>0.008432033481953868</v>
      </c>
      <c r="D1048" s="85" t="s">
        <v>3885</v>
      </c>
      <c r="E1048" s="85" t="b">
        <v>0</v>
      </c>
      <c r="F1048" s="85" t="b">
        <v>0</v>
      </c>
      <c r="G1048" s="85" t="b">
        <v>0</v>
      </c>
    </row>
    <row r="1049" spans="1:7" ht="15">
      <c r="A1049" s="85" t="s">
        <v>399</v>
      </c>
      <c r="B1049" s="85">
        <v>4</v>
      </c>
      <c r="C1049" s="118">
        <v>0.007731988241115832</v>
      </c>
      <c r="D1049" s="85" t="s">
        <v>3885</v>
      </c>
      <c r="E1049" s="85" t="b">
        <v>0</v>
      </c>
      <c r="F1049" s="85" t="b">
        <v>0</v>
      </c>
      <c r="G1049" s="85" t="b">
        <v>0</v>
      </c>
    </row>
    <row r="1050" spans="1:7" ht="15">
      <c r="A1050" s="85" t="s">
        <v>5029</v>
      </c>
      <c r="B1050" s="85">
        <v>4</v>
      </c>
      <c r="C1050" s="118">
        <v>0.007731988241115832</v>
      </c>
      <c r="D1050" s="85" t="s">
        <v>3885</v>
      </c>
      <c r="E1050" s="85" t="b">
        <v>0</v>
      </c>
      <c r="F1050" s="85" t="b">
        <v>0</v>
      </c>
      <c r="G1050" s="85" t="b">
        <v>0</v>
      </c>
    </row>
    <row r="1051" spans="1:7" ht="15">
      <c r="A1051" s="85" t="s">
        <v>5078</v>
      </c>
      <c r="B1051" s="85">
        <v>4</v>
      </c>
      <c r="C1051" s="118">
        <v>0.007731988241115832</v>
      </c>
      <c r="D1051" s="85" t="s">
        <v>3885</v>
      </c>
      <c r="E1051" s="85" t="b">
        <v>0</v>
      </c>
      <c r="F1051" s="85" t="b">
        <v>0</v>
      </c>
      <c r="G1051" s="85" t="b">
        <v>0</v>
      </c>
    </row>
    <row r="1052" spans="1:7" ht="15">
      <c r="A1052" s="85" t="s">
        <v>5079</v>
      </c>
      <c r="B1052" s="85">
        <v>4</v>
      </c>
      <c r="C1052" s="118">
        <v>0.007731988241115832</v>
      </c>
      <c r="D1052" s="85" t="s">
        <v>3885</v>
      </c>
      <c r="E1052" s="85" t="b">
        <v>0</v>
      </c>
      <c r="F1052" s="85" t="b">
        <v>0</v>
      </c>
      <c r="G1052" s="85" t="b">
        <v>0</v>
      </c>
    </row>
    <row r="1053" spans="1:7" ht="15">
      <c r="A1053" s="85" t="s">
        <v>4952</v>
      </c>
      <c r="B1053" s="85">
        <v>4</v>
      </c>
      <c r="C1053" s="118">
        <v>0.007731988241115832</v>
      </c>
      <c r="D1053" s="85" t="s">
        <v>3885</v>
      </c>
      <c r="E1053" s="85" t="b">
        <v>0</v>
      </c>
      <c r="F1053" s="85" t="b">
        <v>0</v>
      </c>
      <c r="G1053" s="85" t="b">
        <v>0</v>
      </c>
    </row>
    <row r="1054" spans="1:7" ht="15">
      <c r="A1054" s="85" t="s">
        <v>5009</v>
      </c>
      <c r="B1054" s="85">
        <v>4</v>
      </c>
      <c r="C1054" s="118">
        <v>0.007731988241115832</v>
      </c>
      <c r="D1054" s="85" t="s">
        <v>3885</v>
      </c>
      <c r="E1054" s="85" t="b">
        <v>0</v>
      </c>
      <c r="F1054" s="85" t="b">
        <v>0</v>
      </c>
      <c r="G1054" s="85" t="b">
        <v>0</v>
      </c>
    </row>
    <row r="1055" spans="1:7" ht="15">
      <c r="A1055" s="85" t="s">
        <v>5080</v>
      </c>
      <c r="B1055" s="85">
        <v>4</v>
      </c>
      <c r="C1055" s="118">
        <v>0.007731988241115832</v>
      </c>
      <c r="D1055" s="85" t="s">
        <v>3885</v>
      </c>
      <c r="E1055" s="85" t="b">
        <v>0</v>
      </c>
      <c r="F1055" s="85" t="b">
        <v>0</v>
      </c>
      <c r="G1055" s="85" t="b">
        <v>0</v>
      </c>
    </row>
    <row r="1056" spans="1:7" ht="15">
      <c r="A1056" s="85" t="s">
        <v>4939</v>
      </c>
      <c r="B1056" s="85">
        <v>4</v>
      </c>
      <c r="C1056" s="118">
        <v>0.007731988241115832</v>
      </c>
      <c r="D1056" s="85" t="s">
        <v>3885</v>
      </c>
      <c r="E1056" s="85" t="b">
        <v>0</v>
      </c>
      <c r="F1056" s="85" t="b">
        <v>0</v>
      </c>
      <c r="G1056" s="85" t="b">
        <v>0</v>
      </c>
    </row>
    <row r="1057" spans="1:7" ht="15">
      <c r="A1057" s="85" t="s">
        <v>5081</v>
      </c>
      <c r="B1057" s="85">
        <v>4</v>
      </c>
      <c r="C1057" s="118">
        <v>0.007731988241115832</v>
      </c>
      <c r="D1057" s="85" t="s">
        <v>3885</v>
      </c>
      <c r="E1057" s="85" t="b">
        <v>0</v>
      </c>
      <c r="F1057" s="85" t="b">
        <v>0</v>
      </c>
      <c r="G1057" s="85" t="b">
        <v>0</v>
      </c>
    </row>
    <row r="1058" spans="1:7" ht="15">
      <c r="A1058" s="85" t="s">
        <v>5082</v>
      </c>
      <c r="B1058" s="85">
        <v>4</v>
      </c>
      <c r="C1058" s="118">
        <v>0.007731988241115832</v>
      </c>
      <c r="D1058" s="85" t="s">
        <v>3885</v>
      </c>
      <c r="E1058" s="85" t="b">
        <v>0</v>
      </c>
      <c r="F1058" s="85" t="b">
        <v>0</v>
      </c>
      <c r="G1058" s="85" t="b">
        <v>0</v>
      </c>
    </row>
    <row r="1059" spans="1:7" ht="15">
      <c r="A1059" s="85" t="s">
        <v>5083</v>
      </c>
      <c r="B1059" s="85">
        <v>4</v>
      </c>
      <c r="C1059" s="118">
        <v>0.007731988241115832</v>
      </c>
      <c r="D1059" s="85" t="s">
        <v>3885</v>
      </c>
      <c r="E1059" s="85" t="b">
        <v>0</v>
      </c>
      <c r="F1059" s="85" t="b">
        <v>0</v>
      </c>
      <c r="G1059" s="85" t="b">
        <v>0</v>
      </c>
    </row>
    <row r="1060" spans="1:7" ht="15">
      <c r="A1060" s="85" t="s">
        <v>4919</v>
      </c>
      <c r="B1060" s="85">
        <v>4</v>
      </c>
      <c r="C1060" s="118">
        <v>0.007731988241115832</v>
      </c>
      <c r="D1060" s="85" t="s">
        <v>3885</v>
      </c>
      <c r="E1060" s="85" t="b">
        <v>0</v>
      </c>
      <c r="F1060" s="85" t="b">
        <v>0</v>
      </c>
      <c r="G1060" s="85" t="b">
        <v>0</v>
      </c>
    </row>
    <row r="1061" spans="1:7" ht="15">
      <c r="A1061" s="85" t="s">
        <v>5084</v>
      </c>
      <c r="B1061" s="85">
        <v>4</v>
      </c>
      <c r="C1061" s="118">
        <v>0.007731988241115832</v>
      </c>
      <c r="D1061" s="85" t="s">
        <v>3885</v>
      </c>
      <c r="E1061" s="85" t="b">
        <v>0</v>
      </c>
      <c r="F1061" s="85" t="b">
        <v>0</v>
      </c>
      <c r="G1061" s="85" t="b">
        <v>0</v>
      </c>
    </row>
    <row r="1062" spans="1:7" ht="15">
      <c r="A1062" s="85" t="s">
        <v>4873</v>
      </c>
      <c r="B1062" s="85">
        <v>3</v>
      </c>
      <c r="C1062" s="118">
        <v>0.00675272199464069</v>
      </c>
      <c r="D1062" s="85" t="s">
        <v>3885</v>
      </c>
      <c r="E1062" s="85" t="b">
        <v>0</v>
      </c>
      <c r="F1062" s="85" t="b">
        <v>0</v>
      </c>
      <c r="G1062" s="85" t="b">
        <v>0</v>
      </c>
    </row>
    <row r="1063" spans="1:7" ht="15">
      <c r="A1063" s="85" t="s">
        <v>4840</v>
      </c>
      <c r="B1063" s="85">
        <v>3</v>
      </c>
      <c r="C1063" s="118">
        <v>0.00675272199464069</v>
      </c>
      <c r="D1063" s="85" t="s">
        <v>3885</v>
      </c>
      <c r="E1063" s="85" t="b">
        <v>0</v>
      </c>
      <c r="F1063" s="85" t="b">
        <v>0</v>
      </c>
      <c r="G1063" s="85" t="b">
        <v>0</v>
      </c>
    </row>
    <row r="1064" spans="1:7" ht="15">
      <c r="A1064" s="85" t="s">
        <v>5120</v>
      </c>
      <c r="B1064" s="85">
        <v>3</v>
      </c>
      <c r="C1064" s="118">
        <v>0.008096930079035202</v>
      </c>
      <c r="D1064" s="85" t="s">
        <v>3885</v>
      </c>
      <c r="E1064" s="85" t="b">
        <v>0</v>
      </c>
      <c r="F1064" s="85" t="b">
        <v>0</v>
      </c>
      <c r="G1064" s="85" t="b">
        <v>0</v>
      </c>
    </row>
    <row r="1065" spans="1:7" ht="15">
      <c r="A1065" s="85" t="s">
        <v>281</v>
      </c>
      <c r="B1065" s="85">
        <v>3</v>
      </c>
      <c r="C1065" s="118">
        <v>0.00675272199464069</v>
      </c>
      <c r="D1065" s="85" t="s">
        <v>3885</v>
      </c>
      <c r="E1065" s="85" t="b">
        <v>0</v>
      </c>
      <c r="F1065" s="85" t="b">
        <v>0</v>
      </c>
      <c r="G1065" s="85" t="b">
        <v>0</v>
      </c>
    </row>
    <row r="1066" spans="1:7" ht="15">
      <c r="A1066" s="85" t="s">
        <v>5013</v>
      </c>
      <c r="B1066" s="85">
        <v>3</v>
      </c>
      <c r="C1066" s="118">
        <v>0.00675272199464069</v>
      </c>
      <c r="D1066" s="85" t="s">
        <v>3885</v>
      </c>
      <c r="E1066" s="85" t="b">
        <v>0</v>
      </c>
      <c r="F1066" s="85" t="b">
        <v>0</v>
      </c>
      <c r="G1066" s="85" t="b">
        <v>0</v>
      </c>
    </row>
    <row r="1067" spans="1:7" ht="15">
      <c r="A1067" s="85" t="s">
        <v>4964</v>
      </c>
      <c r="B1067" s="85">
        <v>3</v>
      </c>
      <c r="C1067" s="118">
        <v>0.00675272199464069</v>
      </c>
      <c r="D1067" s="85" t="s">
        <v>3885</v>
      </c>
      <c r="E1067" s="85" t="b">
        <v>0</v>
      </c>
      <c r="F1067" s="85" t="b">
        <v>0</v>
      </c>
      <c r="G1067" s="85" t="b">
        <v>0</v>
      </c>
    </row>
    <row r="1068" spans="1:7" ht="15">
      <c r="A1068" s="85" t="s">
        <v>4937</v>
      </c>
      <c r="B1068" s="85">
        <v>3</v>
      </c>
      <c r="C1068" s="118">
        <v>0.00675272199464069</v>
      </c>
      <c r="D1068" s="85" t="s">
        <v>3885</v>
      </c>
      <c r="E1068" s="85" t="b">
        <v>0</v>
      </c>
      <c r="F1068" s="85" t="b">
        <v>0</v>
      </c>
      <c r="G1068" s="85" t="b">
        <v>0</v>
      </c>
    </row>
    <row r="1069" spans="1:7" ht="15">
      <c r="A1069" s="85" t="s">
        <v>5088</v>
      </c>
      <c r="B1069" s="85">
        <v>3</v>
      </c>
      <c r="C1069" s="118">
        <v>0.00675272199464069</v>
      </c>
      <c r="D1069" s="85" t="s">
        <v>3885</v>
      </c>
      <c r="E1069" s="85" t="b">
        <v>0</v>
      </c>
      <c r="F1069" s="85" t="b">
        <v>0</v>
      </c>
      <c r="G1069" s="85" t="b">
        <v>0</v>
      </c>
    </row>
    <row r="1070" spans="1:7" ht="15">
      <c r="A1070" s="85" t="s">
        <v>5195</v>
      </c>
      <c r="B1070" s="85">
        <v>3</v>
      </c>
      <c r="C1070" s="118">
        <v>0.00675272199464069</v>
      </c>
      <c r="D1070" s="85" t="s">
        <v>3885</v>
      </c>
      <c r="E1070" s="85" t="b">
        <v>0</v>
      </c>
      <c r="F1070" s="85" t="b">
        <v>0</v>
      </c>
      <c r="G1070" s="85" t="b">
        <v>0</v>
      </c>
    </row>
    <row r="1071" spans="1:7" ht="15">
      <c r="A1071" s="85" t="s">
        <v>4940</v>
      </c>
      <c r="B1071" s="85">
        <v>3</v>
      </c>
      <c r="C1071" s="118">
        <v>0.00675272199464069</v>
      </c>
      <c r="D1071" s="85" t="s">
        <v>3885</v>
      </c>
      <c r="E1071" s="85" t="b">
        <v>1</v>
      </c>
      <c r="F1071" s="85" t="b">
        <v>0</v>
      </c>
      <c r="G1071" s="85" t="b">
        <v>0</v>
      </c>
    </row>
    <row r="1072" spans="1:7" ht="15">
      <c r="A1072" s="85" t="s">
        <v>5089</v>
      </c>
      <c r="B1072" s="85">
        <v>3</v>
      </c>
      <c r="C1072" s="118">
        <v>0.00675272199464069</v>
      </c>
      <c r="D1072" s="85" t="s">
        <v>3885</v>
      </c>
      <c r="E1072" s="85" t="b">
        <v>0</v>
      </c>
      <c r="F1072" s="85" t="b">
        <v>0</v>
      </c>
      <c r="G1072" s="85" t="b">
        <v>0</v>
      </c>
    </row>
    <row r="1073" spans="1:7" ht="15">
      <c r="A1073" s="85" t="s">
        <v>5196</v>
      </c>
      <c r="B1073" s="85">
        <v>3</v>
      </c>
      <c r="C1073" s="118">
        <v>0.00675272199464069</v>
      </c>
      <c r="D1073" s="85" t="s">
        <v>3885</v>
      </c>
      <c r="E1073" s="85" t="b">
        <v>0</v>
      </c>
      <c r="F1073" s="85" t="b">
        <v>0</v>
      </c>
      <c r="G1073" s="85" t="b">
        <v>0</v>
      </c>
    </row>
    <row r="1074" spans="1:7" ht="15">
      <c r="A1074" s="85" t="s">
        <v>5027</v>
      </c>
      <c r="B1074" s="85">
        <v>2</v>
      </c>
      <c r="C1074" s="118">
        <v>0.005397953386023469</v>
      </c>
      <c r="D1074" s="85" t="s">
        <v>3885</v>
      </c>
      <c r="E1074" s="85" t="b">
        <v>0</v>
      </c>
      <c r="F1074" s="85" t="b">
        <v>0</v>
      </c>
      <c r="G1074" s="85" t="b">
        <v>0</v>
      </c>
    </row>
    <row r="1075" spans="1:7" ht="15">
      <c r="A1075" s="85" t="s">
        <v>4930</v>
      </c>
      <c r="B1075" s="85">
        <v>2</v>
      </c>
      <c r="C1075" s="118">
        <v>0.005397953386023469</v>
      </c>
      <c r="D1075" s="85" t="s">
        <v>3885</v>
      </c>
      <c r="E1075" s="85" t="b">
        <v>0</v>
      </c>
      <c r="F1075" s="85" t="b">
        <v>0</v>
      </c>
      <c r="G1075" s="85" t="b">
        <v>0</v>
      </c>
    </row>
    <row r="1076" spans="1:7" ht="15">
      <c r="A1076" s="85" t="s">
        <v>5112</v>
      </c>
      <c r="B1076" s="85">
        <v>2</v>
      </c>
      <c r="C1076" s="118">
        <v>0.005397953386023469</v>
      </c>
      <c r="D1076" s="85" t="s">
        <v>3885</v>
      </c>
      <c r="E1076" s="85" t="b">
        <v>0</v>
      </c>
      <c r="F1076" s="85" t="b">
        <v>0</v>
      </c>
      <c r="G1076" s="85" t="b">
        <v>0</v>
      </c>
    </row>
    <row r="1077" spans="1:7" ht="15">
      <c r="A1077" s="85" t="s">
        <v>5129</v>
      </c>
      <c r="B1077" s="85">
        <v>2</v>
      </c>
      <c r="C1077" s="118">
        <v>0.005397953386023469</v>
      </c>
      <c r="D1077" s="85" t="s">
        <v>3885</v>
      </c>
      <c r="E1077" s="85" t="b">
        <v>0</v>
      </c>
      <c r="F1077" s="85" t="b">
        <v>0</v>
      </c>
      <c r="G1077" s="85" t="b">
        <v>0</v>
      </c>
    </row>
    <row r="1078" spans="1:7" ht="15">
      <c r="A1078" s="85" t="s">
        <v>5246</v>
      </c>
      <c r="B1078" s="85">
        <v>2</v>
      </c>
      <c r="C1078" s="118">
        <v>0.005397953386023469</v>
      </c>
      <c r="D1078" s="85" t="s">
        <v>3885</v>
      </c>
      <c r="E1078" s="85" t="b">
        <v>0</v>
      </c>
      <c r="F1078" s="85" t="b">
        <v>0</v>
      </c>
      <c r="G1078" s="85" t="b">
        <v>0</v>
      </c>
    </row>
    <row r="1079" spans="1:7" ht="15">
      <c r="A1079" s="85" t="s">
        <v>5247</v>
      </c>
      <c r="B1079" s="85">
        <v>2</v>
      </c>
      <c r="C1079" s="118">
        <v>0.005397953386023469</v>
      </c>
      <c r="D1079" s="85" t="s">
        <v>3885</v>
      </c>
      <c r="E1079" s="85" t="b">
        <v>0</v>
      </c>
      <c r="F1079" s="85" t="b">
        <v>0</v>
      </c>
      <c r="G1079" s="85" t="b">
        <v>0</v>
      </c>
    </row>
    <row r="1080" spans="1:7" ht="15">
      <c r="A1080" s="85" t="s">
        <v>5248</v>
      </c>
      <c r="B1080" s="85">
        <v>2</v>
      </c>
      <c r="C1080" s="118">
        <v>0.005397953386023469</v>
      </c>
      <c r="D1080" s="85" t="s">
        <v>3885</v>
      </c>
      <c r="E1080" s="85" t="b">
        <v>0</v>
      </c>
      <c r="F1080" s="85" t="b">
        <v>0</v>
      </c>
      <c r="G1080" s="85" t="b">
        <v>0</v>
      </c>
    </row>
    <row r="1081" spans="1:7" ht="15">
      <c r="A1081" s="85" t="s">
        <v>5249</v>
      </c>
      <c r="B1081" s="85">
        <v>2</v>
      </c>
      <c r="C1081" s="118">
        <v>0.005397953386023469</v>
      </c>
      <c r="D1081" s="85" t="s">
        <v>3885</v>
      </c>
      <c r="E1081" s="85" t="b">
        <v>0</v>
      </c>
      <c r="F1081" s="85" t="b">
        <v>0</v>
      </c>
      <c r="G1081" s="85" t="b">
        <v>0</v>
      </c>
    </row>
    <row r="1082" spans="1:7" ht="15">
      <c r="A1082" s="85" t="s">
        <v>5130</v>
      </c>
      <c r="B1082" s="85">
        <v>2</v>
      </c>
      <c r="C1082" s="118">
        <v>0.005397953386023469</v>
      </c>
      <c r="D1082" s="85" t="s">
        <v>3885</v>
      </c>
      <c r="E1082" s="85" t="b">
        <v>0</v>
      </c>
      <c r="F1082" s="85" t="b">
        <v>0</v>
      </c>
      <c r="G1082" s="85" t="b">
        <v>0</v>
      </c>
    </row>
    <row r="1083" spans="1:7" ht="15">
      <c r="A1083" s="85" t="s">
        <v>5250</v>
      </c>
      <c r="B1083" s="85">
        <v>2</v>
      </c>
      <c r="C1083" s="118">
        <v>0.005397953386023469</v>
      </c>
      <c r="D1083" s="85" t="s">
        <v>3885</v>
      </c>
      <c r="E1083" s="85" t="b">
        <v>0</v>
      </c>
      <c r="F1083" s="85" t="b">
        <v>0</v>
      </c>
      <c r="G1083" s="85" t="b">
        <v>0</v>
      </c>
    </row>
    <row r="1084" spans="1:7" ht="15">
      <c r="A1084" s="85" t="s">
        <v>5251</v>
      </c>
      <c r="B1084" s="85">
        <v>2</v>
      </c>
      <c r="C1084" s="118">
        <v>0.005397953386023469</v>
      </c>
      <c r="D1084" s="85" t="s">
        <v>3885</v>
      </c>
      <c r="E1084" s="85" t="b">
        <v>0</v>
      </c>
      <c r="F1084" s="85" t="b">
        <v>0</v>
      </c>
      <c r="G1084" s="85" t="b">
        <v>0</v>
      </c>
    </row>
    <row r="1085" spans="1:7" ht="15">
      <c r="A1085" s="85" t="s">
        <v>5131</v>
      </c>
      <c r="B1085" s="85">
        <v>2</v>
      </c>
      <c r="C1085" s="118">
        <v>0.005397953386023469</v>
      </c>
      <c r="D1085" s="85" t="s">
        <v>3885</v>
      </c>
      <c r="E1085" s="85" t="b">
        <v>0</v>
      </c>
      <c r="F1085" s="85" t="b">
        <v>0</v>
      </c>
      <c r="G1085" s="85" t="b">
        <v>0</v>
      </c>
    </row>
    <row r="1086" spans="1:7" ht="15">
      <c r="A1086" s="85" t="s">
        <v>5132</v>
      </c>
      <c r="B1086" s="85">
        <v>2</v>
      </c>
      <c r="C1086" s="118">
        <v>0.005397953386023469</v>
      </c>
      <c r="D1086" s="85" t="s">
        <v>3885</v>
      </c>
      <c r="E1086" s="85" t="b">
        <v>0</v>
      </c>
      <c r="F1086" s="85" t="b">
        <v>0</v>
      </c>
      <c r="G1086" s="85" t="b">
        <v>0</v>
      </c>
    </row>
    <row r="1087" spans="1:7" ht="15">
      <c r="A1087" s="85" t="s">
        <v>5252</v>
      </c>
      <c r="B1087" s="85">
        <v>2</v>
      </c>
      <c r="C1087" s="118">
        <v>0.005397953386023469</v>
      </c>
      <c r="D1087" s="85" t="s">
        <v>3885</v>
      </c>
      <c r="E1087" s="85" t="b">
        <v>0</v>
      </c>
      <c r="F1087" s="85" t="b">
        <v>0</v>
      </c>
      <c r="G1087" s="85" t="b">
        <v>0</v>
      </c>
    </row>
    <row r="1088" spans="1:7" ht="15">
      <c r="A1088" s="85" t="s">
        <v>4108</v>
      </c>
      <c r="B1088" s="85">
        <v>2</v>
      </c>
      <c r="C1088" s="118">
        <v>0.005397953386023469</v>
      </c>
      <c r="D1088" s="85" t="s">
        <v>3885</v>
      </c>
      <c r="E1088" s="85" t="b">
        <v>1</v>
      </c>
      <c r="F1088" s="85" t="b">
        <v>0</v>
      </c>
      <c r="G1088" s="85" t="b">
        <v>0</v>
      </c>
    </row>
    <row r="1089" spans="1:7" ht="15">
      <c r="A1089" s="85" t="s">
        <v>5038</v>
      </c>
      <c r="B1089" s="85">
        <v>2</v>
      </c>
      <c r="C1089" s="118">
        <v>0.006929912651489022</v>
      </c>
      <c r="D1089" s="85" t="s">
        <v>3885</v>
      </c>
      <c r="E1089" s="85" t="b">
        <v>0</v>
      </c>
      <c r="F1089" s="85" t="b">
        <v>0</v>
      </c>
      <c r="G1089" s="85" t="b">
        <v>0</v>
      </c>
    </row>
    <row r="1090" spans="1:7" ht="15">
      <c r="A1090" s="85" t="s">
        <v>4853</v>
      </c>
      <c r="B1090" s="85">
        <v>2</v>
      </c>
      <c r="C1090" s="118">
        <v>0.005397953386023469</v>
      </c>
      <c r="D1090" s="85" t="s">
        <v>3885</v>
      </c>
      <c r="E1090" s="85" t="b">
        <v>0</v>
      </c>
      <c r="F1090" s="85" t="b">
        <v>0</v>
      </c>
      <c r="G1090" s="85" t="b">
        <v>0</v>
      </c>
    </row>
    <row r="1091" spans="1:7" ht="15">
      <c r="A1091" s="85" t="s">
        <v>4105</v>
      </c>
      <c r="B1091" s="85">
        <v>2</v>
      </c>
      <c r="C1091" s="118">
        <v>0.005397953386023469</v>
      </c>
      <c r="D1091" s="85" t="s">
        <v>3885</v>
      </c>
      <c r="E1091" s="85" t="b">
        <v>0</v>
      </c>
      <c r="F1091" s="85" t="b">
        <v>0</v>
      </c>
      <c r="G1091" s="85" t="b">
        <v>0</v>
      </c>
    </row>
    <row r="1092" spans="1:7" ht="15">
      <c r="A1092" s="85" t="s">
        <v>5183</v>
      </c>
      <c r="B1092" s="85">
        <v>2</v>
      </c>
      <c r="C1092" s="118">
        <v>0.005397953386023469</v>
      </c>
      <c r="D1092" s="85" t="s">
        <v>3885</v>
      </c>
      <c r="E1092" s="85" t="b">
        <v>0</v>
      </c>
      <c r="F1092" s="85" t="b">
        <v>0</v>
      </c>
      <c r="G1092" s="85" t="b">
        <v>0</v>
      </c>
    </row>
    <row r="1093" spans="1:7" ht="15">
      <c r="A1093" s="85" t="s">
        <v>4987</v>
      </c>
      <c r="B1093" s="85">
        <v>2</v>
      </c>
      <c r="C1093" s="118">
        <v>0.005397953386023469</v>
      </c>
      <c r="D1093" s="85" t="s">
        <v>3885</v>
      </c>
      <c r="E1093" s="85" t="b">
        <v>0</v>
      </c>
      <c r="F1093" s="85" t="b">
        <v>0</v>
      </c>
      <c r="G1093" s="85" t="b">
        <v>0</v>
      </c>
    </row>
    <row r="1094" spans="1:7" ht="15">
      <c r="A1094" s="85" t="s">
        <v>5230</v>
      </c>
      <c r="B1094" s="85">
        <v>2</v>
      </c>
      <c r="C1094" s="118">
        <v>0.005397953386023469</v>
      </c>
      <c r="D1094" s="85" t="s">
        <v>3885</v>
      </c>
      <c r="E1094" s="85" t="b">
        <v>0</v>
      </c>
      <c r="F1094" s="85" t="b">
        <v>0</v>
      </c>
      <c r="G1094" s="85" t="b">
        <v>0</v>
      </c>
    </row>
    <row r="1095" spans="1:7" ht="15">
      <c r="A1095" s="85" t="s">
        <v>4846</v>
      </c>
      <c r="B1095" s="85">
        <v>2</v>
      </c>
      <c r="C1095" s="118">
        <v>0.005397953386023469</v>
      </c>
      <c r="D1095" s="85" t="s">
        <v>3885</v>
      </c>
      <c r="E1095" s="85" t="b">
        <v>0</v>
      </c>
      <c r="F1095" s="85" t="b">
        <v>0</v>
      </c>
      <c r="G1095" s="85" t="b">
        <v>0</v>
      </c>
    </row>
    <row r="1096" spans="1:7" ht="15">
      <c r="A1096" s="85" t="s">
        <v>5231</v>
      </c>
      <c r="B1096" s="85">
        <v>2</v>
      </c>
      <c r="C1096" s="118">
        <v>0.005397953386023469</v>
      </c>
      <c r="D1096" s="85" t="s">
        <v>3885</v>
      </c>
      <c r="E1096" s="85" t="b">
        <v>0</v>
      </c>
      <c r="F1096" s="85" t="b">
        <v>0</v>
      </c>
      <c r="G1096" s="85" t="b">
        <v>0</v>
      </c>
    </row>
    <row r="1097" spans="1:7" ht="15">
      <c r="A1097" s="85" t="s">
        <v>5232</v>
      </c>
      <c r="B1097" s="85">
        <v>2</v>
      </c>
      <c r="C1097" s="118">
        <v>0.005397953386023469</v>
      </c>
      <c r="D1097" s="85" t="s">
        <v>3885</v>
      </c>
      <c r="E1097" s="85" t="b">
        <v>0</v>
      </c>
      <c r="F1097" s="85" t="b">
        <v>0</v>
      </c>
      <c r="G1097" s="85" t="b">
        <v>0</v>
      </c>
    </row>
    <row r="1098" spans="1:7" ht="15">
      <c r="A1098" s="85" t="s">
        <v>5403</v>
      </c>
      <c r="B1098" s="85">
        <v>2</v>
      </c>
      <c r="C1098" s="118">
        <v>0.005397953386023469</v>
      </c>
      <c r="D1098" s="85" t="s">
        <v>3885</v>
      </c>
      <c r="E1098" s="85" t="b">
        <v>0</v>
      </c>
      <c r="F1098" s="85" t="b">
        <v>0</v>
      </c>
      <c r="G1098" s="85" t="b">
        <v>0</v>
      </c>
    </row>
    <row r="1099" spans="1:7" ht="15">
      <c r="A1099" s="85" t="s">
        <v>4935</v>
      </c>
      <c r="B1099" s="85">
        <v>2</v>
      </c>
      <c r="C1099" s="118">
        <v>0.005397953386023469</v>
      </c>
      <c r="D1099" s="85" t="s">
        <v>3885</v>
      </c>
      <c r="E1099" s="85" t="b">
        <v>0</v>
      </c>
      <c r="F1099" s="85" t="b">
        <v>0</v>
      </c>
      <c r="G1099" s="85" t="b">
        <v>0</v>
      </c>
    </row>
    <row r="1100" spans="1:7" ht="15">
      <c r="A1100" s="85" t="s">
        <v>5429</v>
      </c>
      <c r="B1100" s="85">
        <v>2</v>
      </c>
      <c r="C1100" s="118">
        <v>0.005397953386023469</v>
      </c>
      <c r="D1100" s="85" t="s">
        <v>3885</v>
      </c>
      <c r="E1100" s="85" t="b">
        <v>0</v>
      </c>
      <c r="F1100" s="85" t="b">
        <v>0</v>
      </c>
      <c r="G1100" s="85" t="b">
        <v>0</v>
      </c>
    </row>
    <row r="1101" spans="1:7" ht="15">
      <c r="A1101" s="85" t="s">
        <v>4140</v>
      </c>
      <c r="B1101" s="85">
        <v>2</v>
      </c>
      <c r="C1101" s="118">
        <v>0.005397953386023469</v>
      </c>
      <c r="D1101" s="85" t="s">
        <v>3885</v>
      </c>
      <c r="E1101" s="85" t="b">
        <v>0</v>
      </c>
      <c r="F1101" s="85" t="b">
        <v>0</v>
      </c>
      <c r="G1101" s="85" t="b">
        <v>0</v>
      </c>
    </row>
    <row r="1102" spans="1:7" ht="15">
      <c r="A1102" s="85" t="s">
        <v>4861</v>
      </c>
      <c r="B1102" s="85">
        <v>2</v>
      </c>
      <c r="C1102" s="118">
        <v>0.005397953386023469</v>
      </c>
      <c r="D1102" s="85" t="s">
        <v>3885</v>
      </c>
      <c r="E1102" s="85" t="b">
        <v>0</v>
      </c>
      <c r="F1102" s="85" t="b">
        <v>0</v>
      </c>
      <c r="G1102" s="85" t="b">
        <v>0</v>
      </c>
    </row>
    <row r="1103" spans="1:7" ht="15">
      <c r="A1103" s="85" t="s">
        <v>5430</v>
      </c>
      <c r="B1103" s="85">
        <v>2</v>
      </c>
      <c r="C1103" s="118">
        <v>0.005397953386023469</v>
      </c>
      <c r="D1103" s="85" t="s">
        <v>3885</v>
      </c>
      <c r="E1103" s="85" t="b">
        <v>0</v>
      </c>
      <c r="F1103" s="85" t="b">
        <v>0</v>
      </c>
      <c r="G1103" s="85" t="b">
        <v>0</v>
      </c>
    </row>
    <row r="1104" spans="1:7" ht="15">
      <c r="A1104" s="85" t="s">
        <v>373</v>
      </c>
      <c r="B1104" s="85">
        <v>11</v>
      </c>
      <c r="C1104" s="118">
        <v>0.004613048200200746</v>
      </c>
      <c r="D1104" s="85" t="s">
        <v>3886</v>
      </c>
      <c r="E1104" s="85" t="b">
        <v>0</v>
      </c>
      <c r="F1104" s="85" t="b">
        <v>0</v>
      </c>
      <c r="G1104" s="85" t="b">
        <v>0</v>
      </c>
    </row>
    <row r="1105" spans="1:7" ht="15">
      <c r="A1105" s="85" t="s">
        <v>4119</v>
      </c>
      <c r="B1105" s="85">
        <v>10</v>
      </c>
      <c r="C1105" s="118">
        <v>0.006586320942591722</v>
      </c>
      <c r="D1105" s="85" t="s">
        <v>3886</v>
      </c>
      <c r="E1105" s="85" t="b">
        <v>0</v>
      </c>
      <c r="F1105" s="85" t="b">
        <v>0</v>
      </c>
      <c r="G1105" s="85" t="b">
        <v>0</v>
      </c>
    </row>
    <row r="1106" spans="1:7" ht="15">
      <c r="A1106" s="85" t="s">
        <v>4120</v>
      </c>
      <c r="B1106" s="85">
        <v>10</v>
      </c>
      <c r="C1106" s="118">
        <v>0.006586320942591722</v>
      </c>
      <c r="D1106" s="85" t="s">
        <v>3886</v>
      </c>
      <c r="E1106" s="85" t="b">
        <v>0</v>
      </c>
      <c r="F1106" s="85" t="b">
        <v>0</v>
      </c>
      <c r="G1106" s="85" t="b">
        <v>0</v>
      </c>
    </row>
    <row r="1107" spans="1:7" ht="15">
      <c r="A1107" s="85" t="s">
        <v>390</v>
      </c>
      <c r="B1107" s="85">
        <v>10</v>
      </c>
      <c r="C1107" s="118">
        <v>0.006586320942591722</v>
      </c>
      <c r="D1107" s="85" t="s">
        <v>3886</v>
      </c>
      <c r="E1107" s="85" t="b">
        <v>0</v>
      </c>
      <c r="F1107" s="85" t="b">
        <v>0</v>
      </c>
      <c r="G1107" s="85" t="b">
        <v>0</v>
      </c>
    </row>
    <row r="1108" spans="1:7" ht="15">
      <c r="A1108" s="85" t="s">
        <v>389</v>
      </c>
      <c r="B1108" s="85">
        <v>10</v>
      </c>
      <c r="C1108" s="118">
        <v>0.006586320942591722</v>
      </c>
      <c r="D1108" s="85" t="s">
        <v>3886</v>
      </c>
      <c r="E1108" s="85" t="b">
        <v>0</v>
      </c>
      <c r="F1108" s="85" t="b">
        <v>0</v>
      </c>
      <c r="G1108" s="85" t="b">
        <v>0</v>
      </c>
    </row>
    <row r="1109" spans="1:7" ht="15">
      <c r="A1109" s="85" t="s">
        <v>4121</v>
      </c>
      <c r="B1109" s="85">
        <v>10</v>
      </c>
      <c r="C1109" s="118">
        <v>0.006586320942591722</v>
      </c>
      <c r="D1109" s="85" t="s">
        <v>3886</v>
      </c>
      <c r="E1109" s="85" t="b">
        <v>0</v>
      </c>
      <c r="F1109" s="85" t="b">
        <v>0</v>
      </c>
      <c r="G1109" s="85" t="b">
        <v>0</v>
      </c>
    </row>
    <row r="1110" spans="1:7" ht="15">
      <c r="A1110" s="85" t="s">
        <v>4122</v>
      </c>
      <c r="B1110" s="85">
        <v>10</v>
      </c>
      <c r="C1110" s="118">
        <v>0.006586320942591722</v>
      </c>
      <c r="D1110" s="85" t="s">
        <v>3886</v>
      </c>
      <c r="E1110" s="85" t="b">
        <v>0</v>
      </c>
      <c r="F1110" s="85" t="b">
        <v>1</v>
      </c>
      <c r="G1110" s="85" t="b">
        <v>0</v>
      </c>
    </row>
    <row r="1111" spans="1:7" ht="15">
      <c r="A1111" s="85" t="s">
        <v>4123</v>
      </c>
      <c r="B1111" s="85">
        <v>10</v>
      </c>
      <c r="C1111" s="118">
        <v>0.006586320942591722</v>
      </c>
      <c r="D1111" s="85" t="s">
        <v>3886</v>
      </c>
      <c r="E1111" s="85" t="b">
        <v>0</v>
      </c>
      <c r="F1111" s="85" t="b">
        <v>1</v>
      </c>
      <c r="G1111" s="85" t="b">
        <v>0</v>
      </c>
    </row>
    <row r="1112" spans="1:7" ht="15">
      <c r="A1112" s="85" t="s">
        <v>910</v>
      </c>
      <c r="B1112" s="85">
        <v>10</v>
      </c>
      <c r="C1112" s="118">
        <v>0.006586320942591722</v>
      </c>
      <c r="D1112" s="85" t="s">
        <v>3886</v>
      </c>
      <c r="E1112" s="85" t="b">
        <v>0</v>
      </c>
      <c r="F1112" s="85" t="b">
        <v>0</v>
      </c>
      <c r="G1112" s="85" t="b">
        <v>0</v>
      </c>
    </row>
    <row r="1113" spans="1:7" ht="15">
      <c r="A1113" s="85" t="s">
        <v>4124</v>
      </c>
      <c r="B1113" s="85">
        <v>10</v>
      </c>
      <c r="C1113" s="118">
        <v>0.006586320942591722</v>
      </c>
      <c r="D1113" s="85" t="s">
        <v>3886</v>
      </c>
      <c r="E1113" s="85" t="b">
        <v>0</v>
      </c>
      <c r="F1113" s="85" t="b">
        <v>0</v>
      </c>
      <c r="G1113" s="85" t="b">
        <v>0</v>
      </c>
    </row>
    <row r="1114" spans="1:7" ht="15">
      <c r="A1114" s="85" t="s">
        <v>4838</v>
      </c>
      <c r="B1114" s="85">
        <v>10</v>
      </c>
      <c r="C1114" s="118">
        <v>0.006586320942591722</v>
      </c>
      <c r="D1114" s="85" t="s">
        <v>3886</v>
      </c>
      <c r="E1114" s="85" t="b">
        <v>0</v>
      </c>
      <c r="F1114" s="85" t="b">
        <v>0</v>
      </c>
      <c r="G1114" s="85" t="b">
        <v>0</v>
      </c>
    </row>
    <row r="1115" spans="1:7" ht="15">
      <c r="A1115" s="85" t="s">
        <v>4863</v>
      </c>
      <c r="B1115" s="85">
        <v>10</v>
      </c>
      <c r="C1115" s="118">
        <v>0.006586320942591722</v>
      </c>
      <c r="D1115" s="85" t="s">
        <v>3886</v>
      </c>
      <c r="E1115" s="85" t="b">
        <v>0</v>
      </c>
      <c r="F1115" s="85" t="b">
        <v>0</v>
      </c>
      <c r="G1115" s="85" t="b">
        <v>0</v>
      </c>
    </row>
    <row r="1116" spans="1:7" ht="15">
      <c r="A1116" s="85" t="s">
        <v>5168</v>
      </c>
      <c r="B1116" s="85">
        <v>3</v>
      </c>
      <c r="C1116" s="118">
        <v>0.011043157761627299</v>
      </c>
      <c r="D1116" s="85" t="s">
        <v>3886</v>
      </c>
      <c r="E1116" s="85" t="b">
        <v>0</v>
      </c>
      <c r="F1116" s="85" t="b">
        <v>0</v>
      </c>
      <c r="G1116" s="85" t="b">
        <v>0</v>
      </c>
    </row>
    <row r="1117" spans="1:7" ht="15">
      <c r="A1117" s="85" t="s">
        <v>4949</v>
      </c>
      <c r="B1117" s="85">
        <v>3</v>
      </c>
      <c r="C1117" s="118">
        <v>0.011043157761627299</v>
      </c>
      <c r="D1117" s="85" t="s">
        <v>3886</v>
      </c>
      <c r="E1117" s="85" t="b">
        <v>0</v>
      </c>
      <c r="F1117" s="85" t="b">
        <v>0</v>
      </c>
      <c r="G1117" s="85" t="b">
        <v>0</v>
      </c>
    </row>
    <row r="1118" spans="1:7" ht="15">
      <c r="A1118" s="85" t="s">
        <v>5169</v>
      </c>
      <c r="B1118" s="85">
        <v>3</v>
      </c>
      <c r="C1118" s="118">
        <v>0.011043157761627299</v>
      </c>
      <c r="D1118" s="85" t="s">
        <v>3886</v>
      </c>
      <c r="E1118" s="85" t="b">
        <v>0</v>
      </c>
      <c r="F1118" s="85" t="b">
        <v>0</v>
      </c>
      <c r="G1118" s="85" t="b">
        <v>0</v>
      </c>
    </row>
    <row r="1119" spans="1:7" ht="15">
      <c r="A1119" s="85" t="s">
        <v>445</v>
      </c>
      <c r="B1119" s="85">
        <v>3</v>
      </c>
      <c r="C1119" s="118">
        <v>0.011043157761627299</v>
      </c>
      <c r="D1119" s="85" t="s">
        <v>3886</v>
      </c>
      <c r="E1119" s="85" t="b">
        <v>0</v>
      </c>
      <c r="F1119" s="85" t="b">
        <v>0</v>
      </c>
      <c r="G1119" s="85" t="b">
        <v>0</v>
      </c>
    </row>
    <row r="1120" spans="1:7" ht="15">
      <c r="A1120" s="85" t="s">
        <v>5170</v>
      </c>
      <c r="B1120" s="85">
        <v>3</v>
      </c>
      <c r="C1120" s="118">
        <v>0.011043157761627299</v>
      </c>
      <c r="D1120" s="85" t="s">
        <v>3886</v>
      </c>
      <c r="E1120" s="85" t="b">
        <v>0</v>
      </c>
      <c r="F1120" s="85" t="b">
        <v>0</v>
      </c>
      <c r="G1120" s="85" t="b">
        <v>0</v>
      </c>
    </row>
    <row r="1121" spans="1:7" ht="15">
      <c r="A1121" s="85" t="s">
        <v>5171</v>
      </c>
      <c r="B1121" s="85">
        <v>3</v>
      </c>
      <c r="C1121" s="118">
        <v>0.011043157761627299</v>
      </c>
      <c r="D1121" s="85" t="s">
        <v>3886</v>
      </c>
      <c r="E1121" s="85" t="b">
        <v>0</v>
      </c>
      <c r="F1121" s="85" t="b">
        <v>0</v>
      </c>
      <c r="G1121" s="85" t="b">
        <v>0</v>
      </c>
    </row>
    <row r="1122" spans="1:7" ht="15">
      <c r="A1122" s="85" t="s">
        <v>5172</v>
      </c>
      <c r="B1122" s="85">
        <v>3</v>
      </c>
      <c r="C1122" s="118">
        <v>0.011043157761627299</v>
      </c>
      <c r="D1122" s="85" t="s">
        <v>3886</v>
      </c>
      <c r="E1122" s="85" t="b">
        <v>0</v>
      </c>
      <c r="F1122" s="85" t="b">
        <v>0</v>
      </c>
      <c r="G1122" s="85" t="b">
        <v>0</v>
      </c>
    </row>
    <row r="1123" spans="1:7" ht="15">
      <c r="A1123" s="85" t="s">
        <v>5173</v>
      </c>
      <c r="B1123" s="85">
        <v>3</v>
      </c>
      <c r="C1123" s="118">
        <v>0.011043157761627299</v>
      </c>
      <c r="D1123" s="85" t="s">
        <v>3886</v>
      </c>
      <c r="E1123" s="85" t="b">
        <v>0</v>
      </c>
      <c r="F1123" s="85" t="b">
        <v>0</v>
      </c>
      <c r="G1123" s="85" t="b">
        <v>0</v>
      </c>
    </row>
    <row r="1124" spans="1:7" ht="15">
      <c r="A1124" s="85" t="s">
        <v>930</v>
      </c>
      <c r="B1124" s="85">
        <v>3</v>
      </c>
      <c r="C1124" s="118">
        <v>0.011043157761627299</v>
      </c>
      <c r="D1124" s="85" t="s">
        <v>3886</v>
      </c>
      <c r="E1124" s="85" t="b">
        <v>0</v>
      </c>
      <c r="F1124" s="85" t="b">
        <v>0</v>
      </c>
      <c r="G1124" s="85" t="b">
        <v>0</v>
      </c>
    </row>
    <row r="1125" spans="1:7" ht="15">
      <c r="A1125" s="85" t="s">
        <v>4087</v>
      </c>
      <c r="B1125" s="85">
        <v>3</v>
      </c>
      <c r="C1125" s="118">
        <v>0.011043157761627299</v>
      </c>
      <c r="D1125" s="85" t="s">
        <v>3886</v>
      </c>
      <c r="E1125" s="85" t="b">
        <v>0</v>
      </c>
      <c r="F1125" s="85" t="b">
        <v>0</v>
      </c>
      <c r="G1125" s="85" t="b">
        <v>0</v>
      </c>
    </row>
    <row r="1126" spans="1:7" ht="15">
      <c r="A1126" s="85" t="s">
        <v>4084</v>
      </c>
      <c r="B1126" s="85">
        <v>2</v>
      </c>
      <c r="C1126" s="118">
        <v>0.00939784227332781</v>
      </c>
      <c r="D1126" s="85" t="s">
        <v>3886</v>
      </c>
      <c r="E1126" s="85" t="b">
        <v>0</v>
      </c>
      <c r="F1126" s="85" t="b">
        <v>0</v>
      </c>
      <c r="G1126" s="85" t="b">
        <v>0</v>
      </c>
    </row>
    <row r="1127" spans="1:7" ht="15">
      <c r="A1127" s="85" t="s">
        <v>4953</v>
      </c>
      <c r="B1127" s="85">
        <v>2</v>
      </c>
      <c r="C1127" s="118">
        <v>0.01287795783013684</v>
      </c>
      <c r="D1127" s="85" t="s">
        <v>3886</v>
      </c>
      <c r="E1127" s="85" t="b">
        <v>0</v>
      </c>
      <c r="F1127" s="85" t="b">
        <v>0</v>
      </c>
      <c r="G1127" s="85" t="b">
        <v>0</v>
      </c>
    </row>
    <row r="1128" spans="1:7" ht="15">
      <c r="A1128" s="85" t="s">
        <v>5369</v>
      </c>
      <c r="B1128" s="85">
        <v>2</v>
      </c>
      <c r="C1128" s="118">
        <v>0.00939784227332781</v>
      </c>
      <c r="D1128" s="85" t="s">
        <v>3886</v>
      </c>
      <c r="E1128" s="85" t="b">
        <v>0</v>
      </c>
      <c r="F1128" s="85" t="b">
        <v>0</v>
      </c>
      <c r="G1128" s="85" t="b">
        <v>0</v>
      </c>
    </row>
    <row r="1129" spans="1:7" ht="15">
      <c r="A1129" s="85" t="s">
        <v>4084</v>
      </c>
      <c r="B1129" s="85">
        <v>23</v>
      </c>
      <c r="C1129" s="118">
        <v>0.003497000758192299</v>
      </c>
      <c r="D1129" s="85" t="s">
        <v>3887</v>
      </c>
      <c r="E1129" s="85" t="b">
        <v>0</v>
      </c>
      <c r="F1129" s="85" t="b">
        <v>0</v>
      </c>
      <c r="G1129" s="85" t="b">
        <v>0</v>
      </c>
    </row>
    <row r="1130" spans="1:7" ht="15">
      <c r="A1130" s="85" t="s">
        <v>4126</v>
      </c>
      <c r="B1130" s="85">
        <v>18</v>
      </c>
      <c r="C1130" s="118">
        <v>0.013841234336254421</v>
      </c>
      <c r="D1130" s="85" t="s">
        <v>3887</v>
      </c>
      <c r="E1130" s="85" t="b">
        <v>0</v>
      </c>
      <c r="F1130" s="85" t="b">
        <v>0</v>
      </c>
      <c r="G1130" s="85" t="b">
        <v>0</v>
      </c>
    </row>
    <row r="1131" spans="1:7" ht="15">
      <c r="A1131" s="85" t="s">
        <v>4127</v>
      </c>
      <c r="B1131" s="85">
        <v>13</v>
      </c>
      <c r="C1131" s="118">
        <v>0.00900974968139292</v>
      </c>
      <c r="D1131" s="85" t="s">
        <v>3887</v>
      </c>
      <c r="E1131" s="85" t="b">
        <v>0</v>
      </c>
      <c r="F1131" s="85" t="b">
        <v>0</v>
      </c>
      <c r="G1131" s="85" t="b">
        <v>0</v>
      </c>
    </row>
    <row r="1132" spans="1:7" ht="15">
      <c r="A1132" s="85" t="s">
        <v>4128</v>
      </c>
      <c r="B1132" s="85">
        <v>12</v>
      </c>
      <c r="C1132" s="118">
        <v>0.009227489557502947</v>
      </c>
      <c r="D1132" s="85" t="s">
        <v>3887</v>
      </c>
      <c r="E1132" s="85" t="b">
        <v>0</v>
      </c>
      <c r="F1132" s="85" t="b">
        <v>0</v>
      </c>
      <c r="G1132" s="85" t="b">
        <v>0</v>
      </c>
    </row>
    <row r="1133" spans="1:7" ht="15">
      <c r="A1133" s="85" t="s">
        <v>4129</v>
      </c>
      <c r="B1133" s="85">
        <v>12</v>
      </c>
      <c r="C1133" s="118">
        <v>0.009227489557502947</v>
      </c>
      <c r="D1133" s="85" t="s">
        <v>3887</v>
      </c>
      <c r="E1133" s="85" t="b">
        <v>0</v>
      </c>
      <c r="F1133" s="85" t="b">
        <v>0</v>
      </c>
      <c r="G1133" s="85" t="b">
        <v>0</v>
      </c>
    </row>
    <row r="1134" spans="1:7" ht="15">
      <c r="A1134" s="85" t="s">
        <v>4130</v>
      </c>
      <c r="B1134" s="85">
        <v>11</v>
      </c>
      <c r="C1134" s="118">
        <v>0.009366117617922238</v>
      </c>
      <c r="D1134" s="85" t="s">
        <v>3887</v>
      </c>
      <c r="E1134" s="85" t="b">
        <v>0</v>
      </c>
      <c r="F1134" s="85" t="b">
        <v>0</v>
      </c>
      <c r="G1134" s="85" t="b">
        <v>0</v>
      </c>
    </row>
    <row r="1135" spans="1:7" ht="15">
      <c r="A1135" s="85" t="s">
        <v>4085</v>
      </c>
      <c r="B1135" s="85">
        <v>11</v>
      </c>
      <c r="C1135" s="118">
        <v>0.010360265078054282</v>
      </c>
      <c r="D1135" s="85" t="s">
        <v>3887</v>
      </c>
      <c r="E1135" s="85" t="b">
        <v>0</v>
      </c>
      <c r="F1135" s="85" t="b">
        <v>0</v>
      </c>
      <c r="G1135" s="85" t="b">
        <v>0</v>
      </c>
    </row>
    <row r="1136" spans="1:7" ht="15">
      <c r="A1136" s="85" t="s">
        <v>4131</v>
      </c>
      <c r="B1136" s="85">
        <v>10</v>
      </c>
      <c r="C1136" s="118">
        <v>0.009418422798231164</v>
      </c>
      <c r="D1136" s="85" t="s">
        <v>3887</v>
      </c>
      <c r="E1136" s="85" t="b">
        <v>1</v>
      </c>
      <c r="F1136" s="85" t="b">
        <v>0</v>
      </c>
      <c r="G1136" s="85" t="b">
        <v>0</v>
      </c>
    </row>
    <row r="1137" spans="1:7" ht="15">
      <c r="A1137" s="85" t="s">
        <v>4132</v>
      </c>
      <c r="B1137" s="85">
        <v>10</v>
      </c>
      <c r="C1137" s="118">
        <v>0.009418422798231164</v>
      </c>
      <c r="D1137" s="85" t="s">
        <v>3887</v>
      </c>
      <c r="E1137" s="85" t="b">
        <v>0</v>
      </c>
      <c r="F1137" s="85" t="b">
        <v>0</v>
      </c>
      <c r="G1137" s="85" t="b">
        <v>0</v>
      </c>
    </row>
    <row r="1138" spans="1:7" ht="15">
      <c r="A1138" s="85" t="s">
        <v>910</v>
      </c>
      <c r="B1138" s="85">
        <v>10</v>
      </c>
      <c r="C1138" s="118">
        <v>0.012800561662548698</v>
      </c>
      <c r="D1138" s="85" t="s">
        <v>3887</v>
      </c>
      <c r="E1138" s="85" t="b">
        <v>0</v>
      </c>
      <c r="F1138" s="85" t="b">
        <v>0</v>
      </c>
      <c r="G1138" s="85" t="b">
        <v>0</v>
      </c>
    </row>
    <row r="1139" spans="1:7" ht="15">
      <c r="A1139" s="85" t="s">
        <v>4867</v>
      </c>
      <c r="B1139" s="85">
        <v>9</v>
      </c>
      <c r="C1139" s="118">
        <v>0.009375745180080703</v>
      </c>
      <c r="D1139" s="85" t="s">
        <v>3887</v>
      </c>
      <c r="E1139" s="85" t="b">
        <v>0</v>
      </c>
      <c r="F1139" s="85" t="b">
        <v>0</v>
      </c>
      <c r="G1139" s="85" t="b">
        <v>0</v>
      </c>
    </row>
    <row r="1140" spans="1:7" ht="15">
      <c r="A1140" s="85" t="s">
        <v>417</v>
      </c>
      <c r="B1140" s="85">
        <v>8</v>
      </c>
      <c r="C1140" s="118">
        <v>0.009227489557502947</v>
      </c>
      <c r="D1140" s="85" t="s">
        <v>3887</v>
      </c>
      <c r="E1140" s="85" t="b">
        <v>0</v>
      </c>
      <c r="F1140" s="85" t="b">
        <v>0</v>
      </c>
      <c r="G1140" s="85" t="b">
        <v>0</v>
      </c>
    </row>
    <row r="1141" spans="1:7" ht="15">
      <c r="A1141" s="85" t="s">
        <v>4844</v>
      </c>
      <c r="B1141" s="85">
        <v>8</v>
      </c>
      <c r="C1141" s="118">
        <v>0.009227489557502947</v>
      </c>
      <c r="D1141" s="85" t="s">
        <v>3887</v>
      </c>
      <c r="E1141" s="85" t="b">
        <v>0</v>
      </c>
      <c r="F1141" s="85" t="b">
        <v>0</v>
      </c>
      <c r="G1141" s="85" t="b">
        <v>0</v>
      </c>
    </row>
    <row r="1142" spans="1:7" ht="15">
      <c r="A1142" s="85" t="s">
        <v>4888</v>
      </c>
      <c r="B1142" s="85">
        <v>8</v>
      </c>
      <c r="C1142" s="118">
        <v>0.009227489557502947</v>
      </c>
      <c r="D1142" s="85" t="s">
        <v>3887</v>
      </c>
      <c r="E1142" s="85" t="b">
        <v>0</v>
      </c>
      <c r="F1142" s="85" t="b">
        <v>0</v>
      </c>
      <c r="G1142" s="85" t="b">
        <v>0</v>
      </c>
    </row>
    <row r="1143" spans="1:7" ht="15">
      <c r="A1143" s="85" t="s">
        <v>4905</v>
      </c>
      <c r="B1143" s="85">
        <v>7</v>
      </c>
      <c r="C1143" s="118">
        <v>0.00896039316378409</v>
      </c>
      <c r="D1143" s="85" t="s">
        <v>3887</v>
      </c>
      <c r="E1143" s="85" t="b">
        <v>0</v>
      </c>
      <c r="F1143" s="85" t="b">
        <v>0</v>
      </c>
      <c r="G1143" s="85" t="b">
        <v>0</v>
      </c>
    </row>
    <row r="1144" spans="1:7" ht="15">
      <c r="A1144" s="85" t="s">
        <v>4906</v>
      </c>
      <c r="B1144" s="85">
        <v>7</v>
      </c>
      <c r="C1144" s="118">
        <v>0.00896039316378409</v>
      </c>
      <c r="D1144" s="85" t="s">
        <v>3887</v>
      </c>
      <c r="E1144" s="85" t="b">
        <v>0</v>
      </c>
      <c r="F1144" s="85" t="b">
        <v>0</v>
      </c>
      <c r="G1144" s="85" t="b">
        <v>0</v>
      </c>
    </row>
    <row r="1145" spans="1:7" ht="15">
      <c r="A1145" s="85" t="s">
        <v>4833</v>
      </c>
      <c r="B1145" s="85">
        <v>7</v>
      </c>
      <c r="C1145" s="118">
        <v>0.011193791088997335</v>
      </c>
      <c r="D1145" s="85" t="s">
        <v>3887</v>
      </c>
      <c r="E1145" s="85" t="b">
        <v>0</v>
      </c>
      <c r="F1145" s="85" t="b">
        <v>0</v>
      </c>
      <c r="G1145" s="85" t="b">
        <v>0</v>
      </c>
    </row>
    <row r="1146" spans="1:7" ht="15">
      <c r="A1146" s="85" t="s">
        <v>4956</v>
      </c>
      <c r="B1146" s="85">
        <v>6</v>
      </c>
      <c r="C1146" s="118">
        <v>0.008557369176096206</v>
      </c>
      <c r="D1146" s="85" t="s">
        <v>3887</v>
      </c>
      <c r="E1146" s="85" t="b">
        <v>0</v>
      </c>
      <c r="F1146" s="85" t="b">
        <v>0</v>
      </c>
      <c r="G1146" s="85" t="b">
        <v>0</v>
      </c>
    </row>
    <row r="1147" spans="1:7" ht="15">
      <c r="A1147" s="85" t="s">
        <v>4957</v>
      </c>
      <c r="B1147" s="85">
        <v>6</v>
      </c>
      <c r="C1147" s="118">
        <v>0.008557369176096206</v>
      </c>
      <c r="D1147" s="85" t="s">
        <v>3887</v>
      </c>
      <c r="E1147" s="85" t="b">
        <v>0</v>
      </c>
      <c r="F1147" s="85" t="b">
        <v>0</v>
      </c>
      <c r="G1147" s="85" t="b">
        <v>0</v>
      </c>
    </row>
    <row r="1148" spans="1:7" ht="15">
      <c r="A1148" s="85" t="s">
        <v>4958</v>
      </c>
      <c r="B1148" s="85">
        <v>6</v>
      </c>
      <c r="C1148" s="118">
        <v>0.008557369176096206</v>
      </c>
      <c r="D1148" s="85" t="s">
        <v>3887</v>
      </c>
      <c r="E1148" s="85" t="b">
        <v>0</v>
      </c>
      <c r="F1148" s="85" t="b">
        <v>0</v>
      </c>
      <c r="G1148" s="85" t="b">
        <v>0</v>
      </c>
    </row>
    <row r="1149" spans="1:7" ht="15">
      <c r="A1149" s="85" t="s">
        <v>4959</v>
      </c>
      <c r="B1149" s="85">
        <v>6</v>
      </c>
      <c r="C1149" s="118">
        <v>0.008557369176096206</v>
      </c>
      <c r="D1149" s="85" t="s">
        <v>3887</v>
      </c>
      <c r="E1149" s="85" t="b">
        <v>0</v>
      </c>
      <c r="F1149" s="85" t="b">
        <v>0</v>
      </c>
      <c r="G1149" s="85" t="b">
        <v>0</v>
      </c>
    </row>
    <row r="1150" spans="1:7" ht="15">
      <c r="A1150" s="85" t="s">
        <v>4960</v>
      </c>
      <c r="B1150" s="85">
        <v>6</v>
      </c>
      <c r="C1150" s="118">
        <v>0.008557369176096206</v>
      </c>
      <c r="D1150" s="85" t="s">
        <v>3887</v>
      </c>
      <c r="E1150" s="85" t="b">
        <v>0</v>
      </c>
      <c r="F1150" s="85" t="b">
        <v>0</v>
      </c>
      <c r="G1150" s="85" t="b">
        <v>0</v>
      </c>
    </row>
    <row r="1151" spans="1:7" ht="15">
      <c r="A1151" s="85" t="s">
        <v>4961</v>
      </c>
      <c r="B1151" s="85">
        <v>6</v>
      </c>
      <c r="C1151" s="118">
        <v>0.008557369176096206</v>
      </c>
      <c r="D1151" s="85" t="s">
        <v>3887</v>
      </c>
      <c r="E1151" s="85" t="b">
        <v>0</v>
      </c>
      <c r="F1151" s="85" t="b">
        <v>0</v>
      </c>
      <c r="G1151" s="85" t="b">
        <v>0</v>
      </c>
    </row>
    <row r="1152" spans="1:7" ht="15">
      <c r="A1152" s="85" t="s">
        <v>4845</v>
      </c>
      <c r="B1152" s="85">
        <v>6</v>
      </c>
      <c r="C1152" s="118">
        <v>0.008557369176096206</v>
      </c>
      <c r="D1152" s="85" t="s">
        <v>3887</v>
      </c>
      <c r="E1152" s="85" t="b">
        <v>0</v>
      </c>
      <c r="F1152" s="85" t="b">
        <v>0</v>
      </c>
      <c r="G1152" s="85" t="b">
        <v>0</v>
      </c>
    </row>
    <row r="1153" spans="1:7" ht="15">
      <c r="A1153" s="85" t="s">
        <v>4105</v>
      </c>
      <c r="B1153" s="85">
        <v>6</v>
      </c>
      <c r="C1153" s="118">
        <v>0.008557369176096206</v>
      </c>
      <c r="D1153" s="85" t="s">
        <v>3887</v>
      </c>
      <c r="E1153" s="85" t="b">
        <v>0</v>
      </c>
      <c r="F1153" s="85" t="b">
        <v>0</v>
      </c>
      <c r="G1153" s="85" t="b">
        <v>0</v>
      </c>
    </row>
    <row r="1154" spans="1:7" ht="15">
      <c r="A1154" s="85" t="s">
        <v>4976</v>
      </c>
      <c r="B1154" s="85">
        <v>5</v>
      </c>
      <c r="C1154" s="118">
        <v>0.010417494644534113</v>
      </c>
      <c r="D1154" s="85" t="s">
        <v>3887</v>
      </c>
      <c r="E1154" s="85" t="b">
        <v>0</v>
      </c>
      <c r="F1154" s="85" t="b">
        <v>0</v>
      </c>
      <c r="G1154" s="85" t="b">
        <v>0</v>
      </c>
    </row>
    <row r="1155" spans="1:7" ht="15">
      <c r="A1155" s="85" t="s">
        <v>5103</v>
      </c>
      <c r="B1155" s="85">
        <v>3</v>
      </c>
      <c r="C1155" s="118">
        <v>0.006250496786720469</v>
      </c>
      <c r="D1155" s="85" t="s">
        <v>3887</v>
      </c>
      <c r="E1155" s="85" t="b">
        <v>0</v>
      </c>
      <c r="F1155" s="85" t="b">
        <v>0</v>
      </c>
      <c r="G1155" s="85" t="b">
        <v>0</v>
      </c>
    </row>
    <row r="1156" spans="1:7" ht="15">
      <c r="A1156" s="85" t="s">
        <v>4843</v>
      </c>
      <c r="B1156" s="85">
        <v>3</v>
      </c>
      <c r="C1156" s="118">
        <v>0.006250496786720469</v>
      </c>
      <c r="D1156" s="85" t="s">
        <v>3887</v>
      </c>
      <c r="E1156" s="85" t="b">
        <v>0</v>
      </c>
      <c r="F1156" s="85" t="b">
        <v>0</v>
      </c>
      <c r="G1156" s="85" t="b">
        <v>0</v>
      </c>
    </row>
    <row r="1157" spans="1:7" ht="15">
      <c r="A1157" s="85" t="s">
        <v>4840</v>
      </c>
      <c r="B1157" s="85">
        <v>3</v>
      </c>
      <c r="C1157" s="118">
        <v>0.006250496786720469</v>
      </c>
      <c r="D1157" s="85" t="s">
        <v>3887</v>
      </c>
      <c r="E1157" s="85" t="b">
        <v>0</v>
      </c>
      <c r="F1157" s="85" t="b">
        <v>0</v>
      </c>
      <c r="G1157" s="85" t="b">
        <v>0</v>
      </c>
    </row>
    <row r="1158" spans="1:7" ht="15">
      <c r="A1158" s="85" t="s">
        <v>5020</v>
      </c>
      <c r="B1158" s="85">
        <v>3</v>
      </c>
      <c r="C1158" s="118">
        <v>0.006250496786720469</v>
      </c>
      <c r="D1158" s="85" t="s">
        <v>3887</v>
      </c>
      <c r="E1158" s="85" t="b">
        <v>0</v>
      </c>
      <c r="F1158" s="85" t="b">
        <v>1</v>
      </c>
      <c r="G1158" s="85" t="b">
        <v>0</v>
      </c>
    </row>
    <row r="1159" spans="1:7" ht="15">
      <c r="A1159" s="85" t="s">
        <v>5198</v>
      </c>
      <c r="B1159" s="85">
        <v>3</v>
      </c>
      <c r="C1159" s="118">
        <v>0.006250496786720469</v>
      </c>
      <c r="D1159" s="85" t="s">
        <v>3887</v>
      </c>
      <c r="E1159" s="85" t="b">
        <v>0</v>
      </c>
      <c r="F1159" s="85" t="b">
        <v>0</v>
      </c>
      <c r="G1159" s="85" t="b">
        <v>0</v>
      </c>
    </row>
    <row r="1160" spans="1:7" ht="15">
      <c r="A1160" s="85" t="s">
        <v>5117</v>
      </c>
      <c r="B1160" s="85">
        <v>3</v>
      </c>
      <c r="C1160" s="118">
        <v>0.007403932981408337</v>
      </c>
      <c r="D1160" s="85" t="s">
        <v>3887</v>
      </c>
      <c r="E1160" s="85" t="b">
        <v>0</v>
      </c>
      <c r="F1160" s="85" t="b">
        <v>0</v>
      </c>
      <c r="G1160" s="85" t="b">
        <v>0</v>
      </c>
    </row>
    <row r="1161" spans="1:7" ht="15">
      <c r="A1161" s="85" t="s">
        <v>4086</v>
      </c>
      <c r="B1161" s="85">
        <v>3</v>
      </c>
      <c r="C1161" s="118">
        <v>0.006250496786720469</v>
      </c>
      <c r="D1161" s="85" t="s">
        <v>3887</v>
      </c>
      <c r="E1161" s="85" t="b">
        <v>0</v>
      </c>
      <c r="F1161" s="85" t="b">
        <v>0</v>
      </c>
      <c r="G1161" s="85" t="b">
        <v>0</v>
      </c>
    </row>
    <row r="1162" spans="1:7" ht="15">
      <c r="A1162" s="85" t="s">
        <v>5021</v>
      </c>
      <c r="B1162" s="85">
        <v>3</v>
      </c>
      <c r="C1162" s="118">
        <v>0.006250496786720469</v>
      </c>
      <c r="D1162" s="85" t="s">
        <v>3887</v>
      </c>
      <c r="E1162" s="85" t="b">
        <v>0</v>
      </c>
      <c r="F1162" s="85" t="b">
        <v>0</v>
      </c>
      <c r="G1162" s="85" t="b">
        <v>0</v>
      </c>
    </row>
    <row r="1163" spans="1:7" ht="15">
      <c r="A1163" s="85" t="s">
        <v>4904</v>
      </c>
      <c r="B1163" s="85">
        <v>3</v>
      </c>
      <c r="C1163" s="118">
        <v>0.006250496786720469</v>
      </c>
      <c r="D1163" s="85" t="s">
        <v>3887</v>
      </c>
      <c r="E1163" s="85" t="b">
        <v>0</v>
      </c>
      <c r="F1163" s="85" t="b">
        <v>0</v>
      </c>
      <c r="G1163" s="85" t="b">
        <v>0</v>
      </c>
    </row>
    <row r="1164" spans="1:7" ht="15">
      <c r="A1164" s="85" t="s">
        <v>4868</v>
      </c>
      <c r="B1164" s="85">
        <v>3</v>
      </c>
      <c r="C1164" s="118">
        <v>0.006250496786720469</v>
      </c>
      <c r="D1164" s="85" t="s">
        <v>3887</v>
      </c>
      <c r="E1164" s="85" t="b">
        <v>0</v>
      </c>
      <c r="F1164" s="85" t="b">
        <v>0</v>
      </c>
      <c r="G1164" s="85" t="b">
        <v>0</v>
      </c>
    </row>
    <row r="1165" spans="1:7" ht="15">
      <c r="A1165" s="85" t="s">
        <v>4927</v>
      </c>
      <c r="B1165" s="85">
        <v>3</v>
      </c>
      <c r="C1165" s="118">
        <v>0.006250496786720469</v>
      </c>
      <c r="D1165" s="85" t="s">
        <v>3887</v>
      </c>
      <c r="E1165" s="85" t="b">
        <v>0</v>
      </c>
      <c r="F1165" s="85" t="b">
        <v>0</v>
      </c>
      <c r="G1165" s="85" t="b">
        <v>0</v>
      </c>
    </row>
    <row r="1166" spans="1:7" ht="15">
      <c r="A1166" s="85" t="s">
        <v>4834</v>
      </c>
      <c r="B1166" s="85">
        <v>3</v>
      </c>
      <c r="C1166" s="118">
        <v>0.006250496786720469</v>
      </c>
      <c r="D1166" s="85" t="s">
        <v>3887</v>
      </c>
      <c r="E1166" s="85" t="b">
        <v>0</v>
      </c>
      <c r="F1166" s="85" t="b">
        <v>0</v>
      </c>
      <c r="G1166" s="85" t="b">
        <v>0</v>
      </c>
    </row>
    <row r="1167" spans="1:7" ht="15">
      <c r="A1167" s="85" t="s">
        <v>5110</v>
      </c>
      <c r="B1167" s="85">
        <v>3</v>
      </c>
      <c r="C1167" s="118">
        <v>0.006250496786720469</v>
      </c>
      <c r="D1167" s="85" t="s">
        <v>3887</v>
      </c>
      <c r="E1167" s="85" t="b">
        <v>0</v>
      </c>
      <c r="F1167" s="85" t="b">
        <v>0</v>
      </c>
      <c r="G1167" s="85" t="b">
        <v>0</v>
      </c>
    </row>
    <row r="1168" spans="1:7" ht="15">
      <c r="A1168" s="85" t="s">
        <v>5202</v>
      </c>
      <c r="B1168" s="85">
        <v>2</v>
      </c>
      <c r="C1168" s="118">
        <v>0.0049359553209388915</v>
      </c>
      <c r="D1168" s="85" t="s">
        <v>3887</v>
      </c>
      <c r="E1168" s="85" t="b">
        <v>0</v>
      </c>
      <c r="F1168" s="85" t="b">
        <v>0</v>
      </c>
      <c r="G1168" s="85" t="b">
        <v>0</v>
      </c>
    </row>
    <row r="1169" spans="1:7" ht="15">
      <c r="A1169" s="85" t="s">
        <v>5019</v>
      </c>
      <c r="B1169" s="85">
        <v>2</v>
      </c>
      <c r="C1169" s="118">
        <v>0.0049359553209388915</v>
      </c>
      <c r="D1169" s="85" t="s">
        <v>3887</v>
      </c>
      <c r="E1169" s="85" t="b">
        <v>0</v>
      </c>
      <c r="F1169" s="85" t="b">
        <v>0</v>
      </c>
      <c r="G1169" s="85" t="b">
        <v>0</v>
      </c>
    </row>
    <row r="1170" spans="1:7" ht="15">
      <c r="A1170" s="85" t="s">
        <v>4357</v>
      </c>
      <c r="B1170" s="85">
        <v>2</v>
      </c>
      <c r="C1170" s="118">
        <v>0.0049359553209388915</v>
      </c>
      <c r="D1170" s="85" t="s">
        <v>3887</v>
      </c>
      <c r="E1170" s="85" t="b">
        <v>0</v>
      </c>
      <c r="F1170" s="85" t="b">
        <v>0</v>
      </c>
      <c r="G1170" s="85" t="b">
        <v>0</v>
      </c>
    </row>
    <row r="1171" spans="1:7" ht="15">
      <c r="A1171" s="85" t="s">
        <v>5203</v>
      </c>
      <c r="B1171" s="85">
        <v>2</v>
      </c>
      <c r="C1171" s="118">
        <v>0.0049359553209388915</v>
      </c>
      <c r="D1171" s="85" t="s">
        <v>3887</v>
      </c>
      <c r="E1171" s="85" t="b">
        <v>0</v>
      </c>
      <c r="F1171" s="85" t="b">
        <v>0</v>
      </c>
      <c r="G1171" s="85" t="b">
        <v>0</v>
      </c>
    </row>
    <row r="1172" spans="1:7" ht="15">
      <c r="A1172" s="85" t="s">
        <v>5204</v>
      </c>
      <c r="B1172" s="85">
        <v>2</v>
      </c>
      <c r="C1172" s="118">
        <v>0.0049359553209388915</v>
      </c>
      <c r="D1172" s="85" t="s">
        <v>3887</v>
      </c>
      <c r="E1172" s="85" t="b">
        <v>0</v>
      </c>
      <c r="F1172" s="85" t="b">
        <v>0</v>
      </c>
      <c r="G1172" s="85" t="b">
        <v>0</v>
      </c>
    </row>
    <row r="1173" spans="1:7" ht="15">
      <c r="A1173" s="85" t="s">
        <v>5205</v>
      </c>
      <c r="B1173" s="85">
        <v>2</v>
      </c>
      <c r="C1173" s="118">
        <v>0.0049359553209388915</v>
      </c>
      <c r="D1173" s="85" t="s">
        <v>3887</v>
      </c>
      <c r="E1173" s="85" t="b">
        <v>0</v>
      </c>
      <c r="F1173" s="85" t="b">
        <v>0</v>
      </c>
      <c r="G1173" s="85" t="b">
        <v>0</v>
      </c>
    </row>
    <row r="1174" spans="1:7" ht="15">
      <c r="A1174" s="85" t="s">
        <v>5206</v>
      </c>
      <c r="B1174" s="85">
        <v>2</v>
      </c>
      <c r="C1174" s="118">
        <v>0.0049359553209388915</v>
      </c>
      <c r="D1174" s="85" t="s">
        <v>3887</v>
      </c>
      <c r="E1174" s="85" t="b">
        <v>0</v>
      </c>
      <c r="F1174" s="85" t="b">
        <v>0</v>
      </c>
      <c r="G1174" s="85" t="b">
        <v>0</v>
      </c>
    </row>
    <row r="1175" spans="1:7" ht="15">
      <c r="A1175" s="85" t="s">
        <v>5207</v>
      </c>
      <c r="B1175" s="85">
        <v>2</v>
      </c>
      <c r="C1175" s="118">
        <v>0.0049359553209388915</v>
      </c>
      <c r="D1175" s="85" t="s">
        <v>3887</v>
      </c>
      <c r="E1175" s="85" t="b">
        <v>0</v>
      </c>
      <c r="F1175" s="85" t="b">
        <v>0</v>
      </c>
      <c r="G1175" s="85" t="b">
        <v>0</v>
      </c>
    </row>
    <row r="1176" spans="1:7" ht="15">
      <c r="A1176" s="85" t="s">
        <v>5208</v>
      </c>
      <c r="B1176" s="85">
        <v>2</v>
      </c>
      <c r="C1176" s="118">
        <v>0.0049359553209388915</v>
      </c>
      <c r="D1176" s="85" t="s">
        <v>3887</v>
      </c>
      <c r="E1176" s="85" t="b">
        <v>0</v>
      </c>
      <c r="F1176" s="85" t="b">
        <v>0</v>
      </c>
      <c r="G1176" s="85" t="b">
        <v>0</v>
      </c>
    </row>
    <row r="1177" spans="1:7" ht="15">
      <c r="A1177" s="85" t="s">
        <v>5209</v>
      </c>
      <c r="B1177" s="85">
        <v>2</v>
      </c>
      <c r="C1177" s="118">
        <v>0.0049359553209388915</v>
      </c>
      <c r="D1177" s="85" t="s">
        <v>3887</v>
      </c>
      <c r="E1177" s="85" t="b">
        <v>0</v>
      </c>
      <c r="F1177" s="85" t="b">
        <v>0</v>
      </c>
      <c r="G1177" s="85" t="b">
        <v>0</v>
      </c>
    </row>
    <row r="1178" spans="1:7" ht="15">
      <c r="A1178" s="85" t="s">
        <v>4926</v>
      </c>
      <c r="B1178" s="85">
        <v>2</v>
      </c>
      <c r="C1178" s="118">
        <v>0.0049359553209388915</v>
      </c>
      <c r="D1178" s="85" t="s">
        <v>3887</v>
      </c>
      <c r="E1178" s="85" t="b">
        <v>0</v>
      </c>
      <c r="F1178" s="85" t="b">
        <v>0</v>
      </c>
      <c r="G1178" s="85" t="b">
        <v>0</v>
      </c>
    </row>
    <row r="1179" spans="1:7" ht="15">
      <c r="A1179" s="85" t="s">
        <v>5210</v>
      </c>
      <c r="B1179" s="85">
        <v>2</v>
      </c>
      <c r="C1179" s="118">
        <v>0.0049359553209388915</v>
      </c>
      <c r="D1179" s="85" t="s">
        <v>3887</v>
      </c>
      <c r="E1179" s="85" t="b">
        <v>0</v>
      </c>
      <c r="F1179" s="85" t="b">
        <v>0</v>
      </c>
      <c r="G1179" s="85" t="b">
        <v>0</v>
      </c>
    </row>
    <row r="1180" spans="1:7" ht="15">
      <c r="A1180" s="85" t="s">
        <v>5211</v>
      </c>
      <c r="B1180" s="85">
        <v>2</v>
      </c>
      <c r="C1180" s="118">
        <v>0.0049359553209388915</v>
      </c>
      <c r="D1180" s="85" t="s">
        <v>3887</v>
      </c>
      <c r="E1180" s="85" t="b">
        <v>0</v>
      </c>
      <c r="F1180" s="85" t="b">
        <v>0</v>
      </c>
      <c r="G1180" s="85" t="b">
        <v>0</v>
      </c>
    </row>
    <row r="1181" spans="1:7" ht="15">
      <c r="A1181" s="85" t="s">
        <v>5212</v>
      </c>
      <c r="B1181" s="85">
        <v>2</v>
      </c>
      <c r="C1181" s="118">
        <v>0.0049359553209388915</v>
      </c>
      <c r="D1181" s="85" t="s">
        <v>3887</v>
      </c>
      <c r="E1181" s="85" t="b">
        <v>0</v>
      </c>
      <c r="F1181" s="85" t="b">
        <v>0</v>
      </c>
      <c r="G1181" s="85" t="b">
        <v>0</v>
      </c>
    </row>
    <row r="1182" spans="1:7" ht="15">
      <c r="A1182" s="85" t="s">
        <v>5036</v>
      </c>
      <c r="B1182" s="85">
        <v>2</v>
      </c>
      <c r="C1182" s="118">
        <v>0.0049359553209388915</v>
      </c>
      <c r="D1182" s="85" t="s">
        <v>3887</v>
      </c>
      <c r="E1182" s="85" t="b">
        <v>0</v>
      </c>
      <c r="F1182" s="85" t="b">
        <v>0</v>
      </c>
      <c r="G1182" s="85" t="b">
        <v>0</v>
      </c>
    </row>
    <row r="1183" spans="1:7" ht="15">
      <c r="A1183" s="85" t="s">
        <v>4116</v>
      </c>
      <c r="B1183" s="85">
        <v>2</v>
      </c>
      <c r="C1183" s="118">
        <v>0.0049359553209388915</v>
      </c>
      <c r="D1183" s="85" t="s">
        <v>3887</v>
      </c>
      <c r="E1183" s="85" t="b">
        <v>0</v>
      </c>
      <c r="F1183" s="85" t="b">
        <v>0</v>
      </c>
      <c r="G1183" s="85" t="b">
        <v>0</v>
      </c>
    </row>
    <row r="1184" spans="1:7" ht="15">
      <c r="A1184" s="85" t="s">
        <v>5264</v>
      </c>
      <c r="B1184" s="85">
        <v>2</v>
      </c>
      <c r="C1184" s="118">
        <v>0.0049359553209388915</v>
      </c>
      <c r="D1184" s="85" t="s">
        <v>3887</v>
      </c>
      <c r="E1184" s="85" t="b">
        <v>0</v>
      </c>
      <c r="F1184" s="85" t="b">
        <v>0</v>
      </c>
      <c r="G1184" s="85" t="b">
        <v>0</v>
      </c>
    </row>
    <row r="1185" spans="1:7" ht="15">
      <c r="A1185" s="85" t="s">
        <v>5265</v>
      </c>
      <c r="B1185" s="85">
        <v>2</v>
      </c>
      <c r="C1185" s="118">
        <v>0.0049359553209388915</v>
      </c>
      <c r="D1185" s="85" t="s">
        <v>3887</v>
      </c>
      <c r="E1185" s="85" t="b">
        <v>0</v>
      </c>
      <c r="F1185" s="85" t="b">
        <v>0</v>
      </c>
      <c r="G1185" s="85" t="b">
        <v>0</v>
      </c>
    </row>
    <row r="1186" spans="1:7" ht="15">
      <c r="A1186" s="85" t="s">
        <v>5214</v>
      </c>
      <c r="B1186" s="85">
        <v>2</v>
      </c>
      <c r="C1186" s="118">
        <v>0.0049359553209388915</v>
      </c>
      <c r="D1186" s="85" t="s">
        <v>3887</v>
      </c>
      <c r="E1186" s="85" t="b">
        <v>0</v>
      </c>
      <c r="F1186" s="85" t="b">
        <v>0</v>
      </c>
      <c r="G1186" s="85" t="b">
        <v>0</v>
      </c>
    </row>
    <row r="1187" spans="1:7" ht="15">
      <c r="A1187" s="85" t="s">
        <v>5227</v>
      </c>
      <c r="B1187" s="85">
        <v>2</v>
      </c>
      <c r="C1187" s="118">
        <v>0.0049359553209388915</v>
      </c>
      <c r="D1187" s="85" t="s">
        <v>3887</v>
      </c>
      <c r="E1187" s="85" t="b">
        <v>0</v>
      </c>
      <c r="F1187" s="85" t="b">
        <v>0</v>
      </c>
      <c r="G1187" s="85" t="b">
        <v>0</v>
      </c>
    </row>
    <row r="1188" spans="1:7" ht="15">
      <c r="A1188" s="85" t="s">
        <v>5113</v>
      </c>
      <c r="B1188" s="85">
        <v>2</v>
      </c>
      <c r="C1188" s="118">
        <v>0.0049359553209388915</v>
      </c>
      <c r="D1188" s="85" t="s">
        <v>3887</v>
      </c>
      <c r="E1188" s="85" t="b">
        <v>0</v>
      </c>
      <c r="F1188" s="85" t="b">
        <v>0</v>
      </c>
      <c r="G1188" s="85" t="b">
        <v>0</v>
      </c>
    </row>
    <row r="1189" spans="1:7" ht="15">
      <c r="A1189" s="85" t="s">
        <v>5228</v>
      </c>
      <c r="B1189" s="85">
        <v>2</v>
      </c>
      <c r="C1189" s="118">
        <v>0.0049359553209388915</v>
      </c>
      <c r="D1189" s="85" t="s">
        <v>3887</v>
      </c>
      <c r="E1189" s="85" t="b">
        <v>0</v>
      </c>
      <c r="F1189" s="85" t="b">
        <v>0</v>
      </c>
      <c r="G1189" s="85" t="b">
        <v>0</v>
      </c>
    </row>
    <row r="1190" spans="1:7" ht="15">
      <c r="A1190" s="85" t="s">
        <v>4117</v>
      </c>
      <c r="B1190" s="85">
        <v>2</v>
      </c>
      <c r="C1190" s="118">
        <v>0.0049359553209388915</v>
      </c>
      <c r="D1190" s="85" t="s">
        <v>3887</v>
      </c>
      <c r="E1190" s="85" t="b">
        <v>0</v>
      </c>
      <c r="F1190" s="85" t="b">
        <v>0</v>
      </c>
      <c r="G1190" s="85" t="b">
        <v>0</v>
      </c>
    </row>
    <row r="1191" spans="1:7" ht="15">
      <c r="A1191" s="85" t="s">
        <v>5118</v>
      </c>
      <c r="B1191" s="85">
        <v>2</v>
      </c>
      <c r="C1191" s="118">
        <v>0.0049359553209388915</v>
      </c>
      <c r="D1191" s="85" t="s">
        <v>3887</v>
      </c>
      <c r="E1191" s="85" t="b">
        <v>0</v>
      </c>
      <c r="F1191" s="85" t="b">
        <v>0</v>
      </c>
      <c r="G1191" s="85" t="b">
        <v>0</v>
      </c>
    </row>
    <row r="1192" spans="1:7" ht="15">
      <c r="A1192" s="85" t="s">
        <v>4847</v>
      </c>
      <c r="B1192" s="85">
        <v>2</v>
      </c>
      <c r="C1192" s="118">
        <v>0.006250496786720469</v>
      </c>
      <c r="D1192" s="85" t="s">
        <v>3887</v>
      </c>
      <c r="E1192" s="85" t="b">
        <v>0</v>
      </c>
      <c r="F1192" s="85" t="b">
        <v>0</v>
      </c>
      <c r="G1192" s="85" t="b">
        <v>0</v>
      </c>
    </row>
    <row r="1193" spans="1:7" ht="15">
      <c r="A1193" s="85" t="s">
        <v>5215</v>
      </c>
      <c r="B1193" s="85">
        <v>2</v>
      </c>
      <c r="C1193" s="118">
        <v>0.0049359553209388915</v>
      </c>
      <c r="D1193" s="85" t="s">
        <v>3887</v>
      </c>
      <c r="E1193" s="85" t="b">
        <v>0</v>
      </c>
      <c r="F1193" s="85" t="b">
        <v>0</v>
      </c>
      <c r="G1193" s="85" t="b">
        <v>0</v>
      </c>
    </row>
    <row r="1194" spans="1:7" ht="15">
      <c r="A1194" s="85" t="s">
        <v>5105</v>
      </c>
      <c r="B1194" s="85">
        <v>2</v>
      </c>
      <c r="C1194" s="118">
        <v>0.0049359553209388915</v>
      </c>
      <c r="D1194" s="85" t="s">
        <v>3887</v>
      </c>
      <c r="E1194" s="85" t="b">
        <v>0</v>
      </c>
      <c r="F1194" s="85" t="b">
        <v>0</v>
      </c>
      <c r="G1194" s="85" t="b">
        <v>0</v>
      </c>
    </row>
    <row r="1195" spans="1:7" ht="15">
      <c r="A1195" s="85" t="s">
        <v>5106</v>
      </c>
      <c r="B1195" s="85">
        <v>2</v>
      </c>
      <c r="C1195" s="118">
        <v>0.0049359553209388915</v>
      </c>
      <c r="D1195" s="85" t="s">
        <v>3887</v>
      </c>
      <c r="E1195" s="85" t="b">
        <v>0</v>
      </c>
      <c r="F1195" s="85" t="b">
        <v>1</v>
      </c>
      <c r="G1195" s="85" t="b">
        <v>0</v>
      </c>
    </row>
    <row r="1196" spans="1:7" ht="15">
      <c r="A1196" s="85" t="s">
        <v>5216</v>
      </c>
      <c r="B1196" s="85">
        <v>2</v>
      </c>
      <c r="C1196" s="118">
        <v>0.0049359553209388915</v>
      </c>
      <c r="D1196" s="85" t="s">
        <v>3887</v>
      </c>
      <c r="E1196" s="85" t="b">
        <v>0</v>
      </c>
      <c r="F1196" s="85" t="b">
        <v>0</v>
      </c>
      <c r="G1196" s="85" t="b">
        <v>0</v>
      </c>
    </row>
    <row r="1197" spans="1:7" ht="15">
      <c r="A1197" s="85" t="s">
        <v>4903</v>
      </c>
      <c r="B1197" s="85">
        <v>2</v>
      </c>
      <c r="C1197" s="118">
        <v>0.0049359553209388915</v>
      </c>
      <c r="D1197" s="85" t="s">
        <v>3887</v>
      </c>
      <c r="E1197" s="85" t="b">
        <v>0</v>
      </c>
      <c r="F1197" s="85" t="b">
        <v>0</v>
      </c>
      <c r="G1197" s="85" t="b">
        <v>0</v>
      </c>
    </row>
    <row r="1198" spans="1:7" ht="15">
      <c r="A1198" s="85" t="s">
        <v>5217</v>
      </c>
      <c r="B1198" s="85">
        <v>2</v>
      </c>
      <c r="C1198" s="118">
        <v>0.0049359553209388915</v>
      </c>
      <c r="D1198" s="85" t="s">
        <v>3887</v>
      </c>
      <c r="E1198" s="85" t="b">
        <v>0</v>
      </c>
      <c r="F1198" s="85" t="b">
        <v>0</v>
      </c>
      <c r="G1198" s="85" t="b">
        <v>0</v>
      </c>
    </row>
    <row r="1199" spans="1:7" ht="15">
      <c r="A1199" s="85" t="s">
        <v>5218</v>
      </c>
      <c r="B1199" s="85">
        <v>2</v>
      </c>
      <c r="C1199" s="118">
        <v>0.0049359553209388915</v>
      </c>
      <c r="D1199" s="85" t="s">
        <v>3887</v>
      </c>
      <c r="E1199" s="85" t="b">
        <v>0</v>
      </c>
      <c r="F1199" s="85" t="b">
        <v>0</v>
      </c>
      <c r="G1199" s="85" t="b">
        <v>0</v>
      </c>
    </row>
    <row r="1200" spans="1:7" ht="15">
      <c r="A1200" s="85" t="s">
        <v>5104</v>
      </c>
      <c r="B1200" s="85">
        <v>2</v>
      </c>
      <c r="C1200" s="118">
        <v>0.0049359553209388915</v>
      </c>
      <c r="D1200" s="85" t="s">
        <v>3887</v>
      </c>
      <c r="E1200" s="85" t="b">
        <v>0</v>
      </c>
      <c r="F1200" s="85" t="b">
        <v>0</v>
      </c>
      <c r="G1200" s="85" t="b">
        <v>0</v>
      </c>
    </row>
    <row r="1201" spans="1:7" ht="15">
      <c r="A1201" s="85" t="s">
        <v>4928</v>
      </c>
      <c r="B1201" s="85">
        <v>2</v>
      </c>
      <c r="C1201" s="118">
        <v>0.0049359553209388915</v>
      </c>
      <c r="D1201" s="85" t="s">
        <v>3887</v>
      </c>
      <c r="E1201" s="85" t="b">
        <v>0</v>
      </c>
      <c r="F1201" s="85" t="b">
        <v>0</v>
      </c>
      <c r="G1201" s="85" t="b">
        <v>0</v>
      </c>
    </row>
    <row r="1202" spans="1:7" ht="15">
      <c r="A1202" s="85" t="s">
        <v>5116</v>
      </c>
      <c r="B1202" s="85">
        <v>2</v>
      </c>
      <c r="C1202" s="118">
        <v>0.006250496786720469</v>
      </c>
      <c r="D1202" s="85" t="s">
        <v>3887</v>
      </c>
      <c r="E1202" s="85" t="b">
        <v>0</v>
      </c>
      <c r="F1202" s="85" t="b">
        <v>0</v>
      </c>
      <c r="G1202" s="85" t="b">
        <v>0</v>
      </c>
    </row>
    <row r="1203" spans="1:7" ht="15">
      <c r="A1203" s="85" t="s">
        <v>5225</v>
      </c>
      <c r="B1203" s="85">
        <v>2</v>
      </c>
      <c r="C1203" s="118">
        <v>0.006250496786720469</v>
      </c>
      <c r="D1203" s="85" t="s">
        <v>3887</v>
      </c>
      <c r="E1203" s="85" t="b">
        <v>0</v>
      </c>
      <c r="F1203" s="85" t="b">
        <v>0</v>
      </c>
      <c r="G1203" s="85" t="b">
        <v>0</v>
      </c>
    </row>
    <row r="1204" spans="1:7" ht="15">
      <c r="A1204" s="85" t="s">
        <v>4907</v>
      </c>
      <c r="B1204" s="85">
        <v>2</v>
      </c>
      <c r="C1204" s="118">
        <v>0.0049359553209388915</v>
      </c>
      <c r="D1204" s="85" t="s">
        <v>3887</v>
      </c>
      <c r="E1204" s="85" t="b">
        <v>0</v>
      </c>
      <c r="F1204" s="85" t="b">
        <v>0</v>
      </c>
      <c r="G1204" s="85" t="b">
        <v>0</v>
      </c>
    </row>
    <row r="1205" spans="1:7" ht="15">
      <c r="A1205" s="85" t="s">
        <v>5222</v>
      </c>
      <c r="B1205" s="85">
        <v>2</v>
      </c>
      <c r="C1205" s="118">
        <v>0.0049359553209388915</v>
      </c>
      <c r="D1205" s="85" t="s">
        <v>3887</v>
      </c>
      <c r="E1205" s="85" t="b">
        <v>0</v>
      </c>
      <c r="F1205" s="85" t="b">
        <v>0</v>
      </c>
      <c r="G1205" s="85" t="b">
        <v>0</v>
      </c>
    </row>
    <row r="1206" spans="1:7" ht="15">
      <c r="A1206" s="85" t="s">
        <v>4963</v>
      </c>
      <c r="B1206" s="85">
        <v>2</v>
      </c>
      <c r="C1206" s="118">
        <v>0.0049359553209388915</v>
      </c>
      <c r="D1206" s="85" t="s">
        <v>3887</v>
      </c>
      <c r="E1206" s="85" t="b">
        <v>0</v>
      </c>
      <c r="F1206" s="85" t="b">
        <v>1</v>
      </c>
      <c r="G1206" s="85" t="b">
        <v>0</v>
      </c>
    </row>
    <row r="1207" spans="1:7" ht="15">
      <c r="A1207" s="85" t="s">
        <v>4108</v>
      </c>
      <c r="B1207" s="85">
        <v>2</v>
      </c>
      <c r="C1207" s="118">
        <v>0.0049359553209388915</v>
      </c>
      <c r="D1207" s="85" t="s">
        <v>3887</v>
      </c>
      <c r="E1207" s="85" t="b">
        <v>1</v>
      </c>
      <c r="F1207" s="85" t="b">
        <v>0</v>
      </c>
      <c r="G1207" s="85" t="b">
        <v>0</v>
      </c>
    </row>
    <row r="1208" spans="1:7" ht="15">
      <c r="A1208" s="85" t="s">
        <v>408</v>
      </c>
      <c r="B1208" s="85">
        <v>11</v>
      </c>
      <c r="C1208" s="118">
        <v>0.0053091652337333775</v>
      </c>
      <c r="D1208" s="85" t="s">
        <v>3888</v>
      </c>
      <c r="E1208" s="85" t="b">
        <v>0</v>
      </c>
      <c r="F1208" s="85" t="b">
        <v>0</v>
      </c>
      <c r="G1208" s="85" t="b">
        <v>0</v>
      </c>
    </row>
    <row r="1209" spans="1:7" ht="15">
      <c r="A1209" s="85" t="s">
        <v>4134</v>
      </c>
      <c r="B1209" s="85">
        <v>10</v>
      </c>
      <c r="C1209" s="118">
        <v>0.006734010860748296</v>
      </c>
      <c r="D1209" s="85" t="s">
        <v>3888</v>
      </c>
      <c r="E1209" s="85" t="b">
        <v>0</v>
      </c>
      <c r="F1209" s="85" t="b">
        <v>0</v>
      </c>
      <c r="G1209" s="85" t="b">
        <v>0</v>
      </c>
    </row>
    <row r="1210" spans="1:7" ht="15">
      <c r="A1210" s="85" t="s">
        <v>4135</v>
      </c>
      <c r="B1210" s="85">
        <v>10</v>
      </c>
      <c r="C1210" s="118">
        <v>0.006734010860748296</v>
      </c>
      <c r="D1210" s="85" t="s">
        <v>3888</v>
      </c>
      <c r="E1210" s="85" t="b">
        <v>0</v>
      </c>
      <c r="F1210" s="85" t="b">
        <v>0</v>
      </c>
      <c r="G1210" s="85" t="b">
        <v>0</v>
      </c>
    </row>
    <row r="1211" spans="1:7" ht="15">
      <c r="A1211" s="85" t="s">
        <v>4136</v>
      </c>
      <c r="B1211" s="85">
        <v>9</v>
      </c>
      <c r="C1211" s="118">
        <v>0.007958385880876584</v>
      </c>
      <c r="D1211" s="85" t="s">
        <v>3888</v>
      </c>
      <c r="E1211" s="85" t="b">
        <v>0</v>
      </c>
      <c r="F1211" s="85" t="b">
        <v>0</v>
      </c>
      <c r="G1211" s="85" t="b">
        <v>0</v>
      </c>
    </row>
    <row r="1212" spans="1:7" ht="15">
      <c r="A1212" s="85" t="s">
        <v>4137</v>
      </c>
      <c r="B1212" s="85">
        <v>9</v>
      </c>
      <c r="C1212" s="118">
        <v>0.007958385880876584</v>
      </c>
      <c r="D1212" s="85" t="s">
        <v>3888</v>
      </c>
      <c r="E1212" s="85" t="b">
        <v>0</v>
      </c>
      <c r="F1212" s="85" t="b">
        <v>0</v>
      </c>
      <c r="G1212" s="85" t="b">
        <v>0</v>
      </c>
    </row>
    <row r="1213" spans="1:7" ht="15">
      <c r="A1213" s="85" t="s">
        <v>4138</v>
      </c>
      <c r="B1213" s="85">
        <v>8</v>
      </c>
      <c r="C1213" s="118">
        <v>0.008959928062167537</v>
      </c>
      <c r="D1213" s="85" t="s">
        <v>3888</v>
      </c>
      <c r="E1213" s="85" t="b">
        <v>0</v>
      </c>
      <c r="F1213" s="85" t="b">
        <v>0</v>
      </c>
      <c r="G1213" s="85" t="b">
        <v>0</v>
      </c>
    </row>
    <row r="1214" spans="1:7" ht="15">
      <c r="A1214" s="85" t="s">
        <v>4139</v>
      </c>
      <c r="B1214" s="85">
        <v>8</v>
      </c>
      <c r="C1214" s="118">
        <v>0.01109788002447857</v>
      </c>
      <c r="D1214" s="85" t="s">
        <v>3888</v>
      </c>
      <c r="E1214" s="85" t="b">
        <v>0</v>
      </c>
      <c r="F1214" s="85" t="b">
        <v>0</v>
      </c>
      <c r="G1214" s="85" t="b">
        <v>0</v>
      </c>
    </row>
    <row r="1215" spans="1:7" ht="15">
      <c r="A1215" s="85" t="s">
        <v>4084</v>
      </c>
      <c r="B1215" s="85">
        <v>8</v>
      </c>
      <c r="C1215" s="118">
        <v>0.008959928062167537</v>
      </c>
      <c r="D1215" s="85" t="s">
        <v>3888</v>
      </c>
      <c r="E1215" s="85" t="b">
        <v>0</v>
      </c>
      <c r="F1215" s="85" t="b">
        <v>0</v>
      </c>
      <c r="G1215" s="85" t="b">
        <v>0</v>
      </c>
    </row>
    <row r="1216" spans="1:7" ht="15">
      <c r="A1216" s="85" t="s">
        <v>4140</v>
      </c>
      <c r="B1216" s="85">
        <v>7</v>
      </c>
      <c r="C1216" s="118">
        <v>0.009710645021418747</v>
      </c>
      <c r="D1216" s="85" t="s">
        <v>3888</v>
      </c>
      <c r="E1216" s="85" t="b">
        <v>0</v>
      </c>
      <c r="F1216" s="85" t="b">
        <v>0</v>
      </c>
      <c r="G1216" s="85" t="b">
        <v>0</v>
      </c>
    </row>
    <row r="1217" spans="1:7" ht="15">
      <c r="A1217" s="85" t="s">
        <v>4141</v>
      </c>
      <c r="B1217" s="85">
        <v>7</v>
      </c>
      <c r="C1217" s="118">
        <v>0.009710645021418747</v>
      </c>
      <c r="D1217" s="85" t="s">
        <v>3888</v>
      </c>
      <c r="E1217" s="85" t="b">
        <v>0</v>
      </c>
      <c r="F1217" s="85" t="b">
        <v>0</v>
      </c>
      <c r="G1217" s="85" t="b">
        <v>0</v>
      </c>
    </row>
    <row r="1218" spans="1:7" ht="15">
      <c r="A1218" s="85" t="s">
        <v>345</v>
      </c>
      <c r="B1218" s="85">
        <v>6</v>
      </c>
      <c r="C1218" s="118">
        <v>0.010174473326117818</v>
      </c>
      <c r="D1218" s="85" t="s">
        <v>3888</v>
      </c>
      <c r="E1218" s="85" t="b">
        <v>0</v>
      </c>
      <c r="F1218" s="85" t="b">
        <v>0</v>
      </c>
      <c r="G1218" s="85" t="b">
        <v>0</v>
      </c>
    </row>
    <row r="1219" spans="1:7" ht="15">
      <c r="A1219" s="85" t="s">
        <v>4849</v>
      </c>
      <c r="B1219" s="85">
        <v>5</v>
      </c>
      <c r="C1219" s="118">
        <v>0.010303180445673254</v>
      </c>
      <c r="D1219" s="85" t="s">
        <v>3888</v>
      </c>
      <c r="E1219" s="85" t="b">
        <v>0</v>
      </c>
      <c r="F1219" s="85" t="b">
        <v>0</v>
      </c>
      <c r="G1219" s="85" t="b">
        <v>0</v>
      </c>
    </row>
    <row r="1220" spans="1:7" ht="15">
      <c r="A1220" s="85" t="s">
        <v>4875</v>
      </c>
      <c r="B1220" s="85">
        <v>5</v>
      </c>
      <c r="C1220" s="118">
        <v>0.010303180445673254</v>
      </c>
      <c r="D1220" s="85" t="s">
        <v>3888</v>
      </c>
      <c r="E1220" s="85" t="b">
        <v>0</v>
      </c>
      <c r="F1220" s="85" t="b">
        <v>0</v>
      </c>
      <c r="G1220" s="85" t="b">
        <v>0</v>
      </c>
    </row>
    <row r="1221" spans="1:7" ht="15">
      <c r="A1221" s="85" t="s">
        <v>4944</v>
      </c>
      <c r="B1221" s="85">
        <v>5</v>
      </c>
      <c r="C1221" s="118">
        <v>0.010303180445673254</v>
      </c>
      <c r="D1221" s="85" t="s">
        <v>3888</v>
      </c>
      <c r="E1221" s="85" t="b">
        <v>0</v>
      </c>
      <c r="F1221" s="85" t="b">
        <v>0</v>
      </c>
      <c r="G1221" s="85" t="b">
        <v>0</v>
      </c>
    </row>
    <row r="1222" spans="1:7" ht="15">
      <c r="A1222" s="85" t="s">
        <v>4013</v>
      </c>
      <c r="B1222" s="85">
        <v>5</v>
      </c>
      <c r="C1222" s="118">
        <v>0.010303180445673254</v>
      </c>
      <c r="D1222" s="85" t="s">
        <v>3888</v>
      </c>
      <c r="E1222" s="85" t="b">
        <v>0</v>
      </c>
      <c r="F1222" s="85" t="b">
        <v>0</v>
      </c>
      <c r="G1222" s="85" t="b">
        <v>0</v>
      </c>
    </row>
    <row r="1223" spans="1:7" ht="15">
      <c r="A1223" s="85" t="s">
        <v>4876</v>
      </c>
      <c r="B1223" s="85">
        <v>5</v>
      </c>
      <c r="C1223" s="118">
        <v>0.010303180445673254</v>
      </c>
      <c r="D1223" s="85" t="s">
        <v>3888</v>
      </c>
      <c r="E1223" s="85" t="b">
        <v>0</v>
      </c>
      <c r="F1223" s="85" t="b">
        <v>0</v>
      </c>
      <c r="G1223" s="85" t="b">
        <v>0</v>
      </c>
    </row>
    <row r="1224" spans="1:7" ht="15">
      <c r="A1224" s="85" t="s">
        <v>4945</v>
      </c>
      <c r="B1224" s="85">
        <v>5</v>
      </c>
      <c r="C1224" s="118">
        <v>0.010303180445673254</v>
      </c>
      <c r="D1224" s="85" t="s">
        <v>3888</v>
      </c>
      <c r="E1224" s="85" t="b">
        <v>0</v>
      </c>
      <c r="F1224" s="85" t="b">
        <v>0</v>
      </c>
      <c r="G1224" s="85" t="b">
        <v>0</v>
      </c>
    </row>
    <row r="1225" spans="1:7" ht="15">
      <c r="A1225" s="85" t="s">
        <v>5057</v>
      </c>
      <c r="B1225" s="85">
        <v>4</v>
      </c>
      <c r="C1225" s="118">
        <v>0.010028904043323053</v>
      </c>
      <c r="D1225" s="85" t="s">
        <v>3888</v>
      </c>
      <c r="E1225" s="85" t="b">
        <v>1</v>
      </c>
      <c r="F1225" s="85" t="b">
        <v>0</v>
      </c>
      <c r="G1225" s="85" t="b">
        <v>0</v>
      </c>
    </row>
    <row r="1226" spans="1:7" ht="15">
      <c r="A1226" s="85" t="s">
        <v>4921</v>
      </c>
      <c r="B1226" s="85">
        <v>4</v>
      </c>
      <c r="C1226" s="118">
        <v>0.010028904043323053</v>
      </c>
      <c r="D1226" s="85" t="s">
        <v>3888</v>
      </c>
      <c r="E1226" s="85" t="b">
        <v>0</v>
      </c>
      <c r="F1226" s="85" t="b">
        <v>0</v>
      </c>
      <c r="G1226" s="85" t="b">
        <v>0</v>
      </c>
    </row>
    <row r="1227" spans="1:7" ht="15">
      <c r="A1227" s="85" t="s">
        <v>4089</v>
      </c>
      <c r="B1227" s="85">
        <v>4</v>
      </c>
      <c r="C1227" s="118">
        <v>0.010028904043323053</v>
      </c>
      <c r="D1227" s="85" t="s">
        <v>3888</v>
      </c>
      <c r="E1227" s="85" t="b">
        <v>0</v>
      </c>
      <c r="F1227" s="85" t="b">
        <v>0</v>
      </c>
      <c r="G1227" s="85" t="b">
        <v>0</v>
      </c>
    </row>
    <row r="1228" spans="1:7" ht="15">
      <c r="A1228" s="85" t="s">
        <v>4087</v>
      </c>
      <c r="B1228" s="85">
        <v>4</v>
      </c>
      <c r="C1228" s="118">
        <v>0.010028904043323053</v>
      </c>
      <c r="D1228" s="85" t="s">
        <v>3888</v>
      </c>
      <c r="E1228" s="85" t="b">
        <v>0</v>
      </c>
      <c r="F1228" s="85" t="b">
        <v>0</v>
      </c>
      <c r="G1228" s="85" t="b">
        <v>0</v>
      </c>
    </row>
    <row r="1229" spans="1:7" ht="15">
      <c r="A1229" s="85" t="s">
        <v>4991</v>
      </c>
      <c r="B1229" s="85">
        <v>4</v>
      </c>
      <c r="C1229" s="118">
        <v>0.010028904043323053</v>
      </c>
      <c r="D1229" s="85" t="s">
        <v>3888</v>
      </c>
      <c r="E1229" s="85" t="b">
        <v>0</v>
      </c>
      <c r="F1229" s="85" t="b">
        <v>0</v>
      </c>
      <c r="G1229" s="85" t="b">
        <v>0</v>
      </c>
    </row>
    <row r="1230" spans="1:7" ht="15">
      <c r="A1230" s="85" t="s">
        <v>5152</v>
      </c>
      <c r="B1230" s="85">
        <v>3</v>
      </c>
      <c r="C1230" s="118">
        <v>0.009248941672238373</v>
      </c>
      <c r="D1230" s="85" t="s">
        <v>3888</v>
      </c>
      <c r="E1230" s="85" t="b">
        <v>0</v>
      </c>
      <c r="F1230" s="85" t="b">
        <v>0</v>
      </c>
      <c r="G1230" s="85" t="b">
        <v>0</v>
      </c>
    </row>
    <row r="1231" spans="1:7" ht="15">
      <c r="A1231" s="85" t="s">
        <v>407</v>
      </c>
      <c r="B1231" s="85">
        <v>3</v>
      </c>
      <c r="C1231" s="118">
        <v>0.009248941672238373</v>
      </c>
      <c r="D1231" s="85" t="s">
        <v>3888</v>
      </c>
      <c r="E1231" s="85" t="b">
        <v>0</v>
      </c>
      <c r="F1231" s="85" t="b">
        <v>0</v>
      </c>
      <c r="G1231" s="85" t="b">
        <v>0</v>
      </c>
    </row>
    <row r="1232" spans="1:7" ht="15">
      <c r="A1232" s="85" t="s">
        <v>5200</v>
      </c>
      <c r="B1232" s="85">
        <v>3</v>
      </c>
      <c r="C1232" s="118">
        <v>0.009248941672238373</v>
      </c>
      <c r="D1232" s="85" t="s">
        <v>3888</v>
      </c>
      <c r="E1232" s="85" t="b">
        <v>0</v>
      </c>
      <c r="F1232" s="85" t="b">
        <v>0</v>
      </c>
      <c r="G1232" s="85" t="b">
        <v>0</v>
      </c>
    </row>
    <row r="1233" spans="1:7" ht="15">
      <c r="A1233" s="85" t="s">
        <v>5201</v>
      </c>
      <c r="B1233" s="85">
        <v>3</v>
      </c>
      <c r="C1233" s="118">
        <v>0.009248941672238373</v>
      </c>
      <c r="D1233" s="85" t="s">
        <v>3888</v>
      </c>
      <c r="E1233" s="85" t="b">
        <v>0</v>
      </c>
      <c r="F1233" s="85" t="b">
        <v>0</v>
      </c>
      <c r="G1233" s="85" t="b">
        <v>0</v>
      </c>
    </row>
    <row r="1234" spans="1:7" ht="15">
      <c r="A1234" s="85" t="s">
        <v>4877</v>
      </c>
      <c r="B1234" s="85">
        <v>3</v>
      </c>
      <c r="C1234" s="118">
        <v>0.009248941672238373</v>
      </c>
      <c r="D1234" s="85" t="s">
        <v>3888</v>
      </c>
      <c r="E1234" s="85" t="b">
        <v>1</v>
      </c>
      <c r="F1234" s="85" t="b">
        <v>0</v>
      </c>
      <c r="G1234" s="85" t="b">
        <v>0</v>
      </c>
    </row>
    <row r="1235" spans="1:7" ht="15">
      <c r="A1235" s="85" t="s">
        <v>5048</v>
      </c>
      <c r="B1235" s="85">
        <v>3</v>
      </c>
      <c r="C1235" s="118">
        <v>0.009248941672238373</v>
      </c>
      <c r="D1235" s="85" t="s">
        <v>3888</v>
      </c>
      <c r="E1235" s="85" t="b">
        <v>0</v>
      </c>
      <c r="F1235" s="85" t="b">
        <v>0</v>
      </c>
      <c r="G1235" s="85" t="b">
        <v>0</v>
      </c>
    </row>
    <row r="1236" spans="1:7" ht="15">
      <c r="A1236" s="85" t="s">
        <v>5450</v>
      </c>
      <c r="B1236" s="85">
        <v>2</v>
      </c>
      <c r="C1236" s="118">
        <v>0.007788922027781169</v>
      </c>
      <c r="D1236" s="85" t="s">
        <v>3888</v>
      </c>
      <c r="E1236" s="85" t="b">
        <v>0</v>
      </c>
      <c r="F1236" s="85" t="b">
        <v>0</v>
      </c>
      <c r="G1236" s="85" t="b">
        <v>0</v>
      </c>
    </row>
    <row r="1237" spans="1:7" ht="15">
      <c r="A1237" s="85" t="s">
        <v>4871</v>
      </c>
      <c r="B1237" s="85">
        <v>2</v>
      </c>
      <c r="C1237" s="118">
        <v>0.007788922027781169</v>
      </c>
      <c r="D1237" s="85" t="s">
        <v>3888</v>
      </c>
      <c r="E1237" s="85" t="b">
        <v>0</v>
      </c>
      <c r="F1237" s="85" t="b">
        <v>0</v>
      </c>
      <c r="G1237" s="85" t="b">
        <v>0</v>
      </c>
    </row>
    <row r="1238" spans="1:7" ht="15">
      <c r="A1238" s="85" t="s">
        <v>5039</v>
      </c>
      <c r="B1238" s="85">
        <v>2</v>
      </c>
      <c r="C1238" s="118">
        <v>0.007788922027781169</v>
      </c>
      <c r="D1238" s="85" t="s">
        <v>3888</v>
      </c>
      <c r="E1238" s="85" t="b">
        <v>1</v>
      </c>
      <c r="F1238" s="85" t="b">
        <v>0</v>
      </c>
      <c r="G1238" s="85" t="b">
        <v>0</v>
      </c>
    </row>
    <row r="1239" spans="1:7" ht="15">
      <c r="A1239" s="85" t="s">
        <v>4941</v>
      </c>
      <c r="B1239" s="85">
        <v>2</v>
      </c>
      <c r="C1239" s="118">
        <v>0.007788922027781169</v>
      </c>
      <c r="D1239" s="85" t="s">
        <v>3888</v>
      </c>
      <c r="E1239" s="85" t="b">
        <v>0</v>
      </c>
      <c r="F1239" s="85" t="b">
        <v>0</v>
      </c>
      <c r="G1239" s="85" t="b">
        <v>0</v>
      </c>
    </row>
    <row r="1240" spans="1:7" ht="15">
      <c r="A1240" s="85" t="s">
        <v>5451</v>
      </c>
      <c r="B1240" s="85">
        <v>2</v>
      </c>
      <c r="C1240" s="118">
        <v>0.007788922027781169</v>
      </c>
      <c r="D1240" s="85" t="s">
        <v>3888</v>
      </c>
      <c r="E1240" s="85" t="b">
        <v>0</v>
      </c>
      <c r="F1240" s="85" t="b">
        <v>0</v>
      </c>
      <c r="G1240" s="85" t="b">
        <v>0</v>
      </c>
    </row>
    <row r="1241" spans="1:7" ht="15">
      <c r="A1241" s="85" t="s">
        <v>4105</v>
      </c>
      <c r="B1241" s="85">
        <v>2</v>
      </c>
      <c r="C1241" s="118">
        <v>0.007788922027781169</v>
      </c>
      <c r="D1241" s="85" t="s">
        <v>3888</v>
      </c>
      <c r="E1241" s="85" t="b">
        <v>0</v>
      </c>
      <c r="F1241" s="85" t="b">
        <v>0</v>
      </c>
      <c r="G1241" s="85" t="b">
        <v>0</v>
      </c>
    </row>
    <row r="1242" spans="1:7" ht="15">
      <c r="A1242" s="85" t="s">
        <v>5350</v>
      </c>
      <c r="B1242" s="85">
        <v>2</v>
      </c>
      <c r="C1242" s="118">
        <v>0.007788922027781169</v>
      </c>
      <c r="D1242" s="85" t="s">
        <v>3888</v>
      </c>
      <c r="E1242" s="85" t="b">
        <v>0</v>
      </c>
      <c r="F1242" s="85" t="b">
        <v>0</v>
      </c>
      <c r="G1242" s="85" t="b">
        <v>0</v>
      </c>
    </row>
    <row r="1243" spans="1:7" ht="15">
      <c r="A1243" s="85" t="s">
        <v>4855</v>
      </c>
      <c r="B1243" s="85">
        <v>2</v>
      </c>
      <c r="C1243" s="118">
        <v>0.007788922027781169</v>
      </c>
      <c r="D1243" s="85" t="s">
        <v>3888</v>
      </c>
      <c r="E1243" s="85" t="b">
        <v>0</v>
      </c>
      <c r="F1243" s="85" t="b">
        <v>0</v>
      </c>
      <c r="G1243" s="85" t="b">
        <v>0</v>
      </c>
    </row>
    <row r="1244" spans="1:7" ht="15">
      <c r="A1244" s="85" t="s">
        <v>4984</v>
      </c>
      <c r="B1244" s="85">
        <v>2</v>
      </c>
      <c r="C1244" s="118">
        <v>0.007788922027781169</v>
      </c>
      <c r="D1244" s="85" t="s">
        <v>3888</v>
      </c>
      <c r="E1244" s="85" t="b">
        <v>0</v>
      </c>
      <c r="F1244" s="85" t="b">
        <v>0</v>
      </c>
      <c r="G1244" s="85" t="b">
        <v>0</v>
      </c>
    </row>
    <row r="1245" spans="1:7" ht="15">
      <c r="A1245" s="85" t="s">
        <v>4998</v>
      </c>
      <c r="B1245" s="85">
        <v>2</v>
      </c>
      <c r="C1245" s="118">
        <v>0.007788922027781169</v>
      </c>
      <c r="D1245" s="85" t="s">
        <v>3888</v>
      </c>
      <c r="E1245" s="85" t="b">
        <v>1</v>
      </c>
      <c r="F1245" s="85" t="b">
        <v>0</v>
      </c>
      <c r="G1245" s="85" t="b">
        <v>0</v>
      </c>
    </row>
    <row r="1246" spans="1:7" ht="15">
      <c r="A1246" s="85" t="s">
        <v>4985</v>
      </c>
      <c r="B1246" s="85">
        <v>2</v>
      </c>
      <c r="C1246" s="118">
        <v>0.007788922027781169</v>
      </c>
      <c r="D1246" s="85" t="s">
        <v>3888</v>
      </c>
      <c r="E1246" s="85" t="b">
        <v>0</v>
      </c>
      <c r="F1246" s="85" t="b">
        <v>0</v>
      </c>
      <c r="G1246" s="85" t="b">
        <v>0</v>
      </c>
    </row>
    <row r="1247" spans="1:7" ht="15">
      <c r="A1247" s="85" t="s">
        <v>5154</v>
      </c>
      <c r="B1247" s="85">
        <v>2</v>
      </c>
      <c r="C1247" s="118">
        <v>0.007788922027781169</v>
      </c>
      <c r="D1247" s="85" t="s">
        <v>3888</v>
      </c>
      <c r="E1247" s="85" t="b">
        <v>0</v>
      </c>
      <c r="F1247" s="85" t="b">
        <v>0</v>
      </c>
      <c r="G1247" s="85" t="b">
        <v>0</v>
      </c>
    </row>
    <row r="1248" spans="1:7" ht="15">
      <c r="A1248" s="85" t="s">
        <v>5348</v>
      </c>
      <c r="B1248" s="85">
        <v>2</v>
      </c>
      <c r="C1248" s="118">
        <v>0.007788922027781169</v>
      </c>
      <c r="D1248" s="85" t="s">
        <v>3888</v>
      </c>
      <c r="E1248" s="85" t="b">
        <v>0</v>
      </c>
      <c r="F1248" s="85" t="b">
        <v>0</v>
      </c>
      <c r="G1248" s="85" t="b">
        <v>0</v>
      </c>
    </row>
    <row r="1249" spans="1:7" ht="15">
      <c r="A1249" s="85" t="s">
        <v>5349</v>
      </c>
      <c r="B1249" s="85">
        <v>2</v>
      </c>
      <c r="C1249" s="118">
        <v>0.007788922027781169</v>
      </c>
      <c r="D1249" s="85" t="s">
        <v>3888</v>
      </c>
      <c r="E1249" s="85" t="b">
        <v>0</v>
      </c>
      <c r="F1249" s="85" t="b">
        <v>0</v>
      </c>
      <c r="G1249" s="85" t="b">
        <v>0</v>
      </c>
    </row>
    <row r="1250" spans="1:7" ht="15">
      <c r="A1250" s="85" t="s">
        <v>4144</v>
      </c>
      <c r="B1250" s="85">
        <v>3</v>
      </c>
      <c r="C1250" s="118">
        <v>0</v>
      </c>
      <c r="D1250" s="85" t="s">
        <v>3890</v>
      </c>
      <c r="E1250" s="85" t="b">
        <v>1</v>
      </c>
      <c r="F1250" s="85" t="b">
        <v>0</v>
      </c>
      <c r="G1250" s="85" t="b">
        <v>0</v>
      </c>
    </row>
    <row r="1251" spans="1:7" ht="15">
      <c r="A1251" s="85" t="s">
        <v>4145</v>
      </c>
      <c r="B1251" s="85">
        <v>3</v>
      </c>
      <c r="C1251" s="118">
        <v>0</v>
      </c>
      <c r="D1251" s="85" t="s">
        <v>3890</v>
      </c>
      <c r="E1251" s="85" t="b">
        <v>0</v>
      </c>
      <c r="F1251" s="85" t="b">
        <v>0</v>
      </c>
      <c r="G1251" s="85" t="b">
        <v>0</v>
      </c>
    </row>
    <row r="1252" spans="1:7" ht="15">
      <c r="A1252" s="85" t="s">
        <v>4146</v>
      </c>
      <c r="B1252" s="85">
        <v>3</v>
      </c>
      <c r="C1252" s="118">
        <v>0</v>
      </c>
      <c r="D1252" s="85" t="s">
        <v>3890</v>
      </c>
      <c r="E1252" s="85" t="b">
        <v>0</v>
      </c>
      <c r="F1252" s="85" t="b">
        <v>0</v>
      </c>
      <c r="G1252" s="85" t="b">
        <v>0</v>
      </c>
    </row>
    <row r="1253" spans="1:7" ht="15">
      <c r="A1253" s="85" t="s">
        <v>4147</v>
      </c>
      <c r="B1253" s="85">
        <v>3</v>
      </c>
      <c r="C1253" s="118">
        <v>0</v>
      </c>
      <c r="D1253" s="85" t="s">
        <v>3890</v>
      </c>
      <c r="E1253" s="85" t="b">
        <v>0</v>
      </c>
      <c r="F1253" s="85" t="b">
        <v>0</v>
      </c>
      <c r="G1253" s="85" t="b">
        <v>0</v>
      </c>
    </row>
    <row r="1254" spans="1:7" ht="15">
      <c r="A1254" s="85" t="s">
        <v>4148</v>
      </c>
      <c r="B1254" s="85">
        <v>3</v>
      </c>
      <c r="C1254" s="118">
        <v>0</v>
      </c>
      <c r="D1254" s="85" t="s">
        <v>3890</v>
      </c>
      <c r="E1254" s="85" t="b">
        <v>0</v>
      </c>
      <c r="F1254" s="85" t="b">
        <v>0</v>
      </c>
      <c r="G1254" s="85" t="b">
        <v>0</v>
      </c>
    </row>
    <row r="1255" spans="1:7" ht="15">
      <c r="A1255" s="85" t="s">
        <v>4149</v>
      </c>
      <c r="B1255" s="85">
        <v>3</v>
      </c>
      <c r="C1255" s="118">
        <v>0</v>
      </c>
      <c r="D1255" s="85" t="s">
        <v>3890</v>
      </c>
      <c r="E1255" s="85" t="b">
        <v>0</v>
      </c>
      <c r="F1255" s="85" t="b">
        <v>0</v>
      </c>
      <c r="G1255" s="85" t="b">
        <v>0</v>
      </c>
    </row>
    <row r="1256" spans="1:7" ht="15">
      <c r="A1256" s="85" t="s">
        <v>4098</v>
      </c>
      <c r="B1256" s="85">
        <v>3</v>
      </c>
      <c r="C1256" s="118">
        <v>0</v>
      </c>
      <c r="D1256" s="85" t="s">
        <v>3890</v>
      </c>
      <c r="E1256" s="85" t="b">
        <v>0</v>
      </c>
      <c r="F1256" s="85" t="b">
        <v>0</v>
      </c>
      <c r="G1256" s="85" t="b">
        <v>0</v>
      </c>
    </row>
    <row r="1257" spans="1:7" ht="15">
      <c r="A1257" s="85" t="s">
        <v>4150</v>
      </c>
      <c r="B1257" s="85">
        <v>3</v>
      </c>
      <c r="C1257" s="118">
        <v>0</v>
      </c>
      <c r="D1257" s="85" t="s">
        <v>3890</v>
      </c>
      <c r="E1257" s="85" t="b">
        <v>0</v>
      </c>
      <c r="F1257" s="85" t="b">
        <v>0</v>
      </c>
      <c r="G1257" s="85" t="b">
        <v>0</v>
      </c>
    </row>
    <row r="1258" spans="1:7" ht="15">
      <c r="A1258" s="85" t="s">
        <v>4084</v>
      </c>
      <c r="B1258" s="85">
        <v>3</v>
      </c>
      <c r="C1258" s="118">
        <v>0</v>
      </c>
      <c r="D1258" s="85" t="s">
        <v>3890</v>
      </c>
      <c r="E1258" s="85" t="b">
        <v>0</v>
      </c>
      <c r="F1258" s="85" t="b">
        <v>0</v>
      </c>
      <c r="G1258" s="85" t="b">
        <v>0</v>
      </c>
    </row>
    <row r="1259" spans="1:7" ht="15">
      <c r="A1259" s="85" t="s">
        <v>4151</v>
      </c>
      <c r="B1259" s="85">
        <v>3</v>
      </c>
      <c r="C1259" s="118">
        <v>0</v>
      </c>
      <c r="D1259" s="85" t="s">
        <v>3890</v>
      </c>
      <c r="E1259" s="85" t="b">
        <v>0</v>
      </c>
      <c r="F1259" s="85" t="b">
        <v>0</v>
      </c>
      <c r="G1259" s="85" t="b">
        <v>0</v>
      </c>
    </row>
    <row r="1260" spans="1:7" ht="15">
      <c r="A1260" s="85" t="s">
        <v>480</v>
      </c>
      <c r="B1260" s="85">
        <v>3</v>
      </c>
      <c r="C1260" s="118">
        <v>0</v>
      </c>
      <c r="D1260" s="85" t="s">
        <v>3890</v>
      </c>
      <c r="E1260" s="85" t="b">
        <v>0</v>
      </c>
      <c r="F1260" s="85" t="b">
        <v>0</v>
      </c>
      <c r="G1260" s="85" t="b">
        <v>0</v>
      </c>
    </row>
    <row r="1261" spans="1:7" ht="15">
      <c r="A1261" s="85" t="s">
        <v>372</v>
      </c>
      <c r="B1261" s="85">
        <v>2</v>
      </c>
      <c r="C1261" s="118">
        <v>0.00858981751491128</v>
      </c>
      <c r="D1261" s="85" t="s">
        <v>3890</v>
      </c>
      <c r="E1261" s="85" t="b">
        <v>0</v>
      </c>
      <c r="F1261" s="85" t="b">
        <v>0</v>
      </c>
      <c r="G1261" s="85" t="b">
        <v>0</v>
      </c>
    </row>
    <row r="1262" spans="1:7" ht="15">
      <c r="A1262" s="85" t="s">
        <v>5307</v>
      </c>
      <c r="B1262" s="85">
        <v>2</v>
      </c>
      <c r="C1262" s="118">
        <v>0.00858981751491128</v>
      </c>
      <c r="D1262" s="85" t="s">
        <v>3890</v>
      </c>
      <c r="E1262" s="85" t="b">
        <v>0</v>
      </c>
      <c r="F1262" s="85" t="b">
        <v>0</v>
      </c>
      <c r="G1262" s="85" t="b">
        <v>0</v>
      </c>
    </row>
    <row r="1263" spans="1:7" ht="15">
      <c r="A1263" s="85" t="s">
        <v>4153</v>
      </c>
      <c r="B1263" s="85">
        <v>4</v>
      </c>
      <c r="C1263" s="118">
        <v>0</v>
      </c>
      <c r="D1263" s="85" t="s">
        <v>3891</v>
      </c>
      <c r="E1263" s="85" t="b">
        <v>0</v>
      </c>
      <c r="F1263" s="85" t="b">
        <v>0</v>
      </c>
      <c r="G1263" s="85" t="b">
        <v>0</v>
      </c>
    </row>
    <row r="1264" spans="1:7" ht="15">
      <c r="A1264" s="85" t="s">
        <v>4154</v>
      </c>
      <c r="B1264" s="85">
        <v>4</v>
      </c>
      <c r="C1264" s="118">
        <v>0</v>
      </c>
      <c r="D1264" s="85" t="s">
        <v>3891</v>
      </c>
      <c r="E1264" s="85" t="b">
        <v>0</v>
      </c>
      <c r="F1264" s="85" t="b">
        <v>0</v>
      </c>
      <c r="G1264" s="85" t="b">
        <v>0</v>
      </c>
    </row>
    <row r="1265" spans="1:7" ht="15">
      <c r="A1265" s="85" t="s">
        <v>4140</v>
      </c>
      <c r="B1265" s="85">
        <v>4</v>
      </c>
      <c r="C1265" s="118">
        <v>0</v>
      </c>
      <c r="D1265" s="85" t="s">
        <v>3891</v>
      </c>
      <c r="E1265" s="85" t="b">
        <v>0</v>
      </c>
      <c r="F1265" s="85" t="b">
        <v>0</v>
      </c>
      <c r="G1265" s="85" t="b">
        <v>0</v>
      </c>
    </row>
    <row r="1266" spans="1:7" ht="15">
      <c r="A1266" s="85" t="s">
        <v>4155</v>
      </c>
      <c r="B1266" s="85">
        <v>4</v>
      </c>
      <c r="C1266" s="118">
        <v>0</v>
      </c>
      <c r="D1266" s="85" t="s">
        <v>3891</v>
      </c>
      <c r="E1266" s="85" t="b">
        <v>0</v>
      </c>
      <c r="F1266" s="85" t="b">
        <v>0</v>
      </c>
      <c r="G1266" s="85" t="b">
        <v>0</v>
      </c>
    </row>
    <row r="1267" spans="1:7" ht="15">
      <c r="A1267" s="85" t="s">
        <v>4156</v>
      </c>
      <c r="B1267" s="85">
        <v>4</v>
      </c>
      <c r="C1267" s="118">
        <v>0</v>
      </c>
      <c r="D1267" s="85" t="s">
        <v>3891</v>
      </c>
      <c r="E1267" s="85" t="b">
        <v>0</v>
      </c>
      <c r="F1267" s="85" t="b">
        <v>1</v>
      </c>
      <c r="G1267" s="85" t="b">
        <v>0</v>
      </c>
    </row>
    <row r="1268" spans="1:7" ht="15">
      <c r="A1268" s="85" t="s">
        <v>4157</v>
      </c>
      <c r="B1268" s="85">
        <v>4</v>
      </c>
      <c r="C1268" s="118">
        <v>0</v>
      </c>
      <c r="D1268" s="85" t="s">
        <v>3891</v>
      </c>
      <c r="E1268" s="85" t="b">
        <v>0</v>
      </c>
      <c r="F1268" s="85" t="b">
        <v>0</v>
      </c>
      <c r="G1268" s="85" t="b">
        <v>0</v>
      </c>
    </row>
    <row r="1269" spans="1:7" ht="15">
      <c r="A1269" s="85" t="s">
        <v>4158</v>
      </c>
      <c r="B1269" s="85">
        <v>4</v>
      </c>
      <c r="C1269" s="118">
        <v>0</v>
      </c>
      <c r="D1269" s="85" t="s">
        <v>3891</v>
      </c>
      <c r="E1269" s="85" t="b">
        <v>0</v>
      </c>
      <c r="F1269" s="85" t="b">
        <v>1</v>
      </c>
      <c r="G1269" s="85" t="b">
        <v>0</v>
      </c>
    </row>
    <row r="1270" spans="1:7" ht="15">
      <c r="A1270" s="85" t="s">
        <v>4159</v>
      </c>
      <c r="B1270" s="85">
        <v>4</v>
      </c>
      <c r="C1270" s="118">
        <v>0</v>
      </c>
      <c r="D1270" s="85" t="s">
        <v>3891</v>
      </c>
      <c r="E1270" s="85" t="b">
        <v>0</v>
      </c>
      <c r="F1270" s="85" t="b">
        <v>0</v>
      </c>
      <c r="G1270" s="85" t="b">
        <v>0</v>
      </c>
    </row>
    <row r="1271" spans="1:7" ht="15">
      <c r="A1271" s="85" t="s">
        <v>4160</v>
      </c>
      <c r="B1271" s="85">
        <v>4</v>
      </c>
      <c r="C1271" s="118">
        <v>0</v>
      </c>
      <c r="D1271" s="85" t="s">
        <v>3891</v>
      </c>
      <c r="E1271" s="85" t="b">
        <v>0</v>
      </c>
      <c r="F1271" s="85" t="b">
        <v>0</v>
      </c>
      <c r="G1271" s="85" t="b">
        <v>0</v>
      </c>
    </row>
    <row r="1272" spans="1:7" ht="15">
      <c r="A1272" s="85" t="s">
        <v>4161</v>
      </c>
      <c r="B1272" s="85">
        <v>4</v>
      </c>
      <c r="C1272" s="118">
        <v>0</v>
      </c>
      <c r="D1272" s="85" t="s">
        <v>3891</v>
      </c>
      <c r="E1272" s="85" t="b">
        <v>0</v>
      </c>
      <c r="F1272" s="85" t="b">
        <v>0</v>
      </c>
      <c r="G1272" s="85" t="b">
        <v>0</v>
      </c>
    </row>
    <row r="1273" spans="1:7" ht="15">
      <c r="A1273" s="85" t="s">
        <v>4951</v>
      </c>
      <c r="B1273" s="85">
        <v>4</v>
      </c>
      <c r="C1273" s="118">
        <v>0</v>
      </c>
      <c r="D1273" s="85" t="s">
        <v>3891</v>
      </c>
      <c r="E1273" s="85" t="b">
        <v>0</v>
      </c>
      <c r="F1273" s="85" t="b">
        <v>0</v>
      </c>
      <c r="G1273" s="85" t="b">
        <v>0</v>
      </c>
    </row>
    <row r="1274" spans="1:7" ht="15">
      <c r="A1274" s="85" t="s">
        <v>5008</v>
      </c>
      <c r="B1274" s="85">
        <v>4</v>
      </c>
      <c r="C1274" s="118">
        <v>0</v>
      </c>
      <c r="D1274" s="85" t="s">
        <v>3891</v>
      </c>
      <c r="E1274" s="85" t="b">
        <v>0</v>
      </c>
      <c r="F1274" s="85" t="b">
        <v>0</v>
      </c>
      <c r="G1274" s="85" t="b">
        <v>0</v>
      </c>
    </row>
    <row r="1275" spans="1:7" ht="15">
      <c r="A1275" s="85" t="s">
        <v>271</v>
      </c>
      <c r="B1275" s="85">
        <v>3</v>
      </c>
      <c r="C1275" s="118">
        <v>0.005679033482195452</v>
      </c>
      <c r="D1275" s="85" t="s">
        <v>3891</v>
      </c>
      <c r="E1275" s="85" t="b">
        <v>0</v>
      </c>
      <c r="F1275" s="85" t="b">
        <v>0</v>
      </c>
      <c r="G1275" s="85" t="b">
        <v>0</v>
      </c>
    </row>
    <row r="1276" spans="1:7" ht="15">
      <c r="A1276" s="85" t="s">
        <v>5076</v>
      </c>
      <c r="B1276" s="85">
        <v>3</v>
      </c>
      <c r="C1276" s="118">
        <v>0.005679033482195452</v>
      </c>
      <c r="D1276" s="85" t="s">
        <v>3891</v>
      </c>
      <c r="E1276" s="85" t="b">
        <v>0</v>
      </c>
      <c r="F1276" s="85" t="b">
        <v>0</v>
      </c>
      <c r="G1276" s="85" t="b">
        <v>0</v>
      </c>
    </row>
    <row r="1277" spans="1:7" ht="15">
      <c r="A1277" s="85" t="s">
        <v>4872</v>
      </c>
      <c r="B1277" s="85">
        <v>3</v>
      </c>
      <c r="C1277" s="118">
        <v>0</v>
      </c>
      <c r="D1277" s="85" t="s">
        <v>3892</v>
      </c>
      <c r="E1277" s="85" t="b">
        <v>0</v>
      </c>
      <c r="F1277" s="85" t="b">
        <v>0</v>
      </c>
      <c r="G1277" s="85" t="b">
        <v>0</v>
      </c>
    </row>
    <row r="1278" spans="1:7" ht="15">
      <c r="A1278" s="85" t="s">
        <v>5400</v>
      </c>
      <c r="B1278" s="85">
        <v>2</v>
      </c>
      <c r="C1278" s="118">
        <v>0</v>
      </c>
      <c r="D1278" s="85" t="s">
        <v>3892</v>
      </c>
      <c r="E1278" s="85" t="b">
        <v>0</v>
      </c>
      <c r="F1278" s="85" t="b">
        <v>0</v>
      </c>
      <c r="G1278" s="85" t="b">
        <v>0</v>
      </c>
    </row>
    <row r="1279" spans="1:7" ht="15">
      <c r="A1279" s="85" t="s">
        <v>4833</v>
      </c>
      <c r="B1279" s="85">
        <v>2</v>
      </c>
      <c r="C1279" s="118">
        <v>0</v>
      </c>
      <c r="D1279" s="85" t="s">
        <v>3892</v>
      </c>
      <c r="E1279" s="85" t="b">
        <v>0</v>
      </c>
      <c r="F1279" s="85" t="b">
        <v>0</v>
      </c>
      <c r="G1279" s="85" t="b">
        <v>0</v>
      </c>
    </row>
    <row r="1280" spans="1:7" ht="15">
      <c r="A1280" s="85" t="s">
        <v>910</v>
      </c>
      <c r="B1280" s="85">
        <v>2</v>
      </c>
      <c r="C1280" s="118">
        <v>0</v>
      </c>
      <c r="D1280" s="85" t="s">
        <v>3892</v>
      </c>
      <c r="E1280" s="85" t="b">
        <v>0</v>
      </c>
      <c r="F1280" s="85" t="b">
        <v>0</v>
      </c>
      <c r="G1280" s="85" t="b">
        <v>0</v>
      </c>
    </row>
    <row r="1281" spans="1:7" ht="15">
      <c r="A1281" s="85" t="s">
        <v>448</v>
      </c>
      <c r="B1281" s="85">
        <v>2</v>
      </c>
      <c r="C1281" s="118">
        <v>0</v>
      </c>
      <c r="D1281" s="85" t="s">
        <v>3892</v>
      </c>
      <c r="E1281" s="85" t="b">
        <v>0</v>
      </c>
      <c r="F1281" s="85" t="b">
        <v>0</v>
      </c>
      <c r="G1281" s="85" t="b">
        <v>0</v>
      </c>
    </row>
    <row r="1282" spans="1:7" ht="15">
      <c r="A1282" s="85" t="s">
        <v>5401</v>
      </c>
      <c r="B1282" s="85">
        <v>2</v>
      </c>
      <c r="C1282" s="118">
        <v>0</v>
      </c>
      <c r="D1282" s="85" t="s">
        <v>3892</v>
      </c>
      <c r="E1282" s="85" t="b">
        <v>0</v>
      </c>
      <c r="F1282" s="85" t="b">
        <v>0</v>
      </c>
      <c r="G1282" s="85" t="b">
        <v>0</v>
      </c>
    </row>
    <row r="1283" spans="1:7" ht="15">
      <c r="A1283" s="85" t="s">
        <v>5402</v>
      </c>
      <c r="B1283" s="85">
        <v>2</v>
      </c>
      <c r="C1283" s="118">
        <v>0</v>
      </c>
      <c r="D1283" s="85" t="s">
        <v>3892</v>
      </c>
      <c r="E1283" s="85" t="b">
        <v>0</v>
      </c>
      <c r="F1283" s="85" t="b">
        <v>0</v>
      </c>
      <c r="G1283" s="85" t="b">
        <v>0</v>
      </c>
    </row>
    <row r="1284" spans="1:7" ht="15">
      <c r="A1284" s="85" t="s">
        <v>5178</v>
      </c>
      <c r="B1284" s="85">
        <v>2</v>
      </c>
      <c r="C1284" s="118">
        <v>0</v>
      </c>
      <c r="D1284" s="85" t="s">
        <v>3892</v>
      </c>
      <c r="E1284" s="85" t="b">
        <v>0</v>
      </c>
      <c r="F1284" s="85" t="b">
        <v>0</v>
      </c>
      <c r="G1284" s="85" t="b">
        <v>0</v>
      </c>
    </row>
    <row r="1285" spans="1:7" ht="15">
      <c r="A1285" s="85" t="s">
        <v>4108</v>
      </c>
      <c r="B1285" s="85">
        <v>2</v>
      </c>
      <c r="C1285" s="118">
        <v>0</v>
      </c>
      <c r="D1285" s="85" t="s">
        <v>3892</v>
      </c>
      <c r="E1285" s="85" t="b">
        <v>1</v>
      </c>
      <c r="F1285" s="85" t="b">
        <v>0</v>
      </c>
      <c r="G1285" s="85" t="b">
        <v>0</v>
      </c>
    </row>
    <row r="1286" spans="1:7" ht="15">
      <c r="A1286" s="85" t="s">
        <v>5027</v>
      </c>
      <c r="B1286" s="85">
        <v>2</v>
      </c>
      <c r="C1286" s="118">
        <v>0</v>
      </c>
      <c r="D1286" s="85" t="s">
        <v>3892</v>
      </c>
      <c r="E1286" s="85" t="b">
        <v>0</v>
      </c>
      <c r="F1286" s="85" t="b">
        <v>0</v>
      </c>
      <c r="G1286" s="85" t="b">
        <v>0</v>
      </c>
    </row>
    <row r="1287" spans="1:7" ht="15">
      <c r="A1287" s="85" t="s">
        <v>4010</v>
      </c>
      <c r="B1287" s="85">
        <v>2</v>
      </c>
      <c r="C1287" s="118">
        <v>0</v>
      </c>
      <c r="D1287" s="85" t="s">
        <v>3892</v>
      </c>
      <c r="E1287" s="85" t="b">
        <v>0</v>
      </c>
      <c r="F1287" s="85" t="b">
        <v>0</v>
      </c>
      <c r="G1287" s="85" t="b">
        <v>0</v>
      </c>
    </row>
    <row r="1288" spans="1:7" ht="15">
      <c r="A1288" s="85" t="s">
        <v>4965</v>
      </c>
      <c r="B1288" s="85">
        <v>2</v>
      </c>
      <c r="C1288" s="118">
        <v>0</v>
      </c>
      <c r="D1288" s="85" t="s">
        <v>3892</v>
      </c>
      <c r="E1288" s="85" t="b">
        <v>0</v>
      </c>
      <c r="F1288" s="85" t="b">
        <v>0</v>
      </c>
      <c r="G1288" s="85" t="b">
        <v>0</v>
      </c>
    </row>
    <row r="1289" spans="1:7" ht="15">
      <c r="A1289" s="85" t="s">
        <v>4112</v>
      </c>
      <c r="B1289" s="85">
        <v>3</v>
      </c>
      <c r="C1289" s="118">
        <v>0</v>
      </c>
      <c r="D1289" s="85" t="s">
        <v>3893</v>
      </c>
      <c r="E1289" s="85" t="b">
        <v>1</v>
      </c>
      <c r="F1289" s="85" t="b">
        <v>0</v>
      </c>
      <c r="G1289" s="85" t="b">
        <v>0</v>
      </c>
    </row>
    <row r="1290" spans="1:7" ht="15">
      <c r="A1290" s="85" t="s">
        <v>438</v>
      </c>
      <c r="B1290" s="85">
        <v>3</v>
      </c>
      <c r="C1290" s="118">
        <v>0</v>
      </c>
      <c r="D1290" s="85" t="s">
        <v>3893</v>
      </c>
      <c r="E1290" s="85" t="b">
        <v>0</v>
      </c>
      <c r="F1290" s="85" t="b">
        <v>0</v>
      </c>
      <c r="G1290" s="85" t="b">
        <v>0</v>
      </c>
    </row>
    <row r="1291" spans="1:7" ht="15">
      <c r="A1291" s="85" t="s">
        <v>5197</v>
      </c>
      <c r="B1291" s="85">
        <v>3</v>
      </c>
      <c r="C1291" s="118">
        <v>0</v>
      </c>
      <c r="D1291" s="85" t="s">
        <v>3893</v>
      </c>
      <c r="E1291" s="85" t="b">
        <v>0</v>
      </c>
      <c r="F1291" s="85" t="b">
        <v>0</v>
      </c>
      <c r="G1291" s="85" t="b">
        <v>0</v>
      </c>
    </row>
    <row r="1292" spans="1:7" ht="15">
      <c r="A1292" s="85" t="s">
        <v>5439</v>
      </c>
      <c r="B1292" s="85">
        <v>2</v>
      </c>
      <c r="C1292" s="118">
        <v>0.007656141698073097</v>
      </c>
      <c r="D1292" s="85" t="s">
        <v>3893</v>
      </c>
      <c r="E1292" s="85" t="b">
        <v>0</v>
      </c>
      <c r="F1292" s="85" t="b">
        <v>0</v>
      </c>
      <c r="G1292" s="85" t="b">
        <v>0</v>
      </c>
    </row>
    <row r="1293" spans="1:7" ht="15">
      <c r="A1293" s="85" t="s">
        <v>439</v>
      </c>
      <c r="B1293" s="85">
        <v>2</v>
      </c>
      <c r="C1293" s="118">
        <v>0.007656141698073097</v>
      </c>
      <c r="D1293" s="85" t="s">
        <v>3893</v>
      </c>
      <c r="E1293" s="85" t="b">
        <v>0</v>
      </c>
      <c r="F1293" s="85" t="b">
        <v>0</v>
      </c>
      <c r="G1293" s="85" t="b">
        <v>0</v>
      </c>
    </row>
    <row r="1294" spans="1:7" ht="15">
      <c r="A1294" s="85" t="s">
        <v>5013</v>
      </c>
      <c r="B1294" s="85">
        <v>2</v>
      </c>
      <c r="C1294" s="118">
        <v>0.007656141698073097</v>
      </c>
      <c r="D1294" s="85" t="s">
        <v>3893</v>
      </c>
      <c r="E1294" s="85" t="b">
        <v>0</v>
      </c>
      <c r="F1294" s="85" t="b">
        <v>0</v>
      </c>
      <c r="G1294" s="85" t="b">
        <v>0</v>
      </c>
    </row>
    <row r="1295" spans="1:7" ht="15">
      <c r="A1295" s="85" t="s">
        <v>5174</v>
      </c>
      <c r="B1295" s="85">
        <v>2</v>
      </c>
      <c r="C1295" s="118">
        <v>0.007656141698073097</v>
      </c>
      <c r="D1295" s="85" t="s">
        <v>3893</v>
      </c>
      <c r="E1295" s="85" t="b">
        <v>0</v>
      </c>
      <c r="F1295" s="85" t="b">
        <v>0</v>
      </c>
      <c r="G1295" s="85" t="b">
        <v>0</v>
      </c>
    </row>
    <row r="1296" spans="1:7" ht="15">
      <c r="A1296" s="85" t="s">
        <v>4946</v>
      </c>
      <c r="B1296" s="85">
        <v>2</v>
      </c>
      <c r="C1296" s="118">
        <v>0.007656141698073097</v>
      </c>
      <c r="D1296" s="85" t="s">
        <v>3893</v>
      </c>
      <c r="E1296" s="85" t="b">
        <v>0</v>
      </c>
      <c r="F1296" s="85" t="b">
        <v>0</v>
      </c>
      <c r="G1296" s="85" t="b">
        <v>0</v>
      </c>
    </row>
    <row r="1297" spans="1:7" ht="15">
      <c r="A1297" s="85" t="s">
        <v>5184</v>
      </c>
      <c r="B1297" s="85">
        <v>2</v>
      </c>
      <c r="C1297" s="118">
        <v>0.007656141698073097</v>
      </c>
      <c r="D1297" s="85" t="s">
        <v>3893</v>
      </c>
      <c r="E1297" s="85" t="b">
        <v>0</v>
      </c>
      <c r="F1297" s="85" t="b">
        <v>0</v>
      </c>
      <c r="G1297" s="85" t="b">
        <v>0</v>
      </c>
    </row>
    <row r="1298" spans="1:7" ht="15">
      <c r="A1298" s="85" t="s">
        <v>5440</v>
      </c>
      <c r="B1298" s="85">
        <v>2</v>
      </c>
      <c r="C1298" s="118">
        <v>0.007656141698073097</v>
      </c>
      <c r="D1298" s="85" t="s">
        <v>3893</v>
      </c>
      <c r="E1298" s="85" t="b">
        <v>0</v>
      </c>
      <c r="F1298" s="85" t="b">
        <v>0</v>
      </c>
      <c r="G1298" s="85" t="b">
        <v>0</v>
      </c>
    </row>
    <row r="1299" spans="1:7" ht="15">
      <c r="A1299" s="85" t="s">
        <v>5140</v>
      </c>
      <c r="B1299" s="85">
        <v>2</v>
      </c>
      <c r="C1299" s="118">
        <v>0.007656141698073097</v>
      </c>
      <c r="D1299" s="85" t="s">
        <v>3893</v>
      </c>
      <c r="E1299" s="85" t="b">
        <v>0</v>
      </c>
      <c r="F1299" s="85" t="b">
        <v>0</v>
      </c>
      <c r="G1299" s="85" t="b">
        <v>0</v>
      </c>
    </row>
    <row r="1300" spans="1:7" ht="15">
      <c r="A1300" s="85" t="s">
        <v>5087</v>
      </c>
      <c r="B1300" s="85">
        <v>2</v>
      </c>
      <c r="C1300" s="118">
        <v>0.007656141698073097</v>
      </c>
      <c r="D1300" s="85" t="s">
        <v>3893</v>
      </c>
      <c r="E1300" s="85" t="b">
        <v>0</v>
      </c>
      <c r="F1300" s="85" t="b">
        <v>0</v>
      </c>
      <c r="G1300" s="85" t="b">
        <v>0</v>
      </c>
    </row>
    <row r="1301" spans="1:7" ht="15">
      <c r="A1301" s="85" t="s">
        <v>4084</v>
      </c>
      <c r="B1301" s="85">
        <v>2</v>
      </c>
      <c r="C1301" s="118">
        <v>0.007656141698073097</v>
      </c>
      <c r="D1301" s="85" t="s">
        <v>3893</v>
      </c>
      <c r="E1301" s="85" t="b">
        <v>0</v>
      </c>
      <c r="F1301" s="85" t="b">
        <v>0</v>
      </c>
      <c r="G1301" s="85" t="b">
        <v>0</v>
      </c>
    </row>
    <row r="1302" spans="1:7" ht="15">
      <c r="A1302" s="85" t="s">
        <v>4856</v>
      </c>
      <c r="B1302" s="85">
        <v>3</v>
      </c>
      <c r="C1302" s="118">
        <v>0.00996742975786875</v>
      </c>
      <c r="D1302" s="85" t="s">
        <v>3894</v>
      </c>
      <c r="E1302" s="85" t="b">
        <v>0</v>
      </c>
      <c r="F1302" s="85" t="b">
        <v>0</v>
      </c>
      <c r="G1302" s="85" t="b">
        <v>0</v>
      </c>
    </row>
    <row r="1303" spans="1:7" ht="15">
      <c r="A1303" s="85" t="s">
        <v>4908</v>
      </c>
      <c r="B1303" s="85">
        <v>3</v>
      </c>
      <c r="C1303" s="118">
        <v>0.00996742975786875</v>
      </c>
      <c r="D1303" s="85" t="s">
        <v>3894</v>
      </c>
      <c r="E1303" s="85" t="b">
        <v>0</v>
      </c>
      <c r="F1303" s="85" t="b">
        <v>0</v>
      </c>
      <c r="G1303" s="85" t="b">
        <v>0</v>
      </c>
    </row>
    <row r="1304" spans="1:7" ht="15">
      <c r="A1304" s="85" t="s">
        <v>213</v>
      </c>
      <c r="B1304" s="85">
        <v>2</v>
      </c>
      <c r="C1304" s="118">
        <v>0.006644953171912499</v>
      </c>
      <c r="D1304" s="85" t="s">
        <v>3894</v>
      </c>
      <c r="E1304" s="85" t="b">
        <v>0</v>
      </c>
      <c r="F1304" s="85" t="b">
        <v>0</v>
      </c>
      <c r="G1304" s="85" t="b">
        <v>0</v>
      </c>
    </row>
    <row r="1305" spans="1:7" ht="15">
      <c r="A1305" s="85" t="s">
        <v>4084</v>
      </c>
      <c r="B1305" s="85">
        <v>2</v>
      </c>
      <c r="C1305" s="118">
        <v>0.006644953171912499</v>
      </c>
      <c r="D1305" s="85" t="s">
        <v>3894</v>
      </c>
      <c r="E1305" s="85" t="b">
        <v>0</v>
      </c>
      <c r="F1305" s="85" t="b">
        <v>0</v>
      </c>
      <c r="G1305" s="85" t="b">
        <v>0</v>
      </c>
    </row>
    <row r="1306" spans="1:7" ht="15">
      <c r="A1306" s="85" t="s">
        <v>4140</v>
      </c>
      <c r="B1306" s="85">
        <v>2</v>
      </c>
      <c r="C1306" s="118">
        <v>0.006644953171912499</v>
      </c>
      <c r="D1306" s="85" t="s">
        <v>3894</v>
      </c>
      <c r="E1306" s="85" t="b">
        <v>0</v>
      </c>
      <c r="F1306" s="85" t="b">
        <v>0</v>
      </c>
      <c r="G1306" s="85" t="b">
        <v>0</v>
      </c>
    </row>
    <row r="1307" spans="1:7" ht="15">
      <c r="A1307" s="85" t="s">
        <v>4092</v>
      </c>
      <c r="B1307" s="85">
        <v>2</v>
      </c>
      <c r="C1307" s="118">
        <v>0.006644953171912499</v>
      </c>
      <c r="D1307" s="85" t="s">
        <v>3894</v>
      </c>
      <c r="E1307" s="85" t="b">
        <v>0</v>
      </c>
      <c r="F1307" s="85" t="b">
        <v>0</v>
      </c>
      <c r="G1307" s="85" t="b">
        <v>0</v>
      </c>
    </row>
    <row r="1308" spans="1:7" ht="15">
      <c r="A1308" s="85" t="s">
        <v>4919</v>
      </c>
      <c r="B1308" s="85">
        <v>2</v>
      </c>
      <c r="C1308" s="118">
        <v>0.006644953171912499</v>
      </c>
      <c r="D1308" s="85" t="s">
        <v>3894</v>
      </c>
      <c r="E1308" s="85" t="b">
        <v>0</v>
      </c>
      <c r="F1308" s="85" t="b">
        <v>0</v>
      </c>
      <c r="G1308" s="85" t="b">
        <v>0</v>
      </c>
    </row>
    <row r="1309" spans="1:7" ht="15">
      <c r="A1309" s="85" t="s">
        <v>4013</v>
      </c>
      <c r="B1309" s="85">
        <v>2</v>
      </c>
      <c r="C1309" s="118">
        <v>0.006644953171912499</v>
      </c>
      <c r="D1309" s="85" t="s">
        <v>3894</v>
      </c>
      <c r="E1309" s="85" t="b">
        <v>0</v>
      </c>
      <c r="F1309" s="85" t="b">
        <v>0</v>
      </c>
      <c r="G1309" s="85" t="b">
        <v>0</v>
      </c>
    </row>
    <row r="1310" spans="1:7" ht="15">
      <c r="A1310" s="85" t="s">
        <v>4846</v>
      </c>
      <c r="B1310" s="85">
        <v>2</v>
      </c>
      <c r="C1310" s="118">
        <v>0.006644953171912499</v>
      </c>
      <c r="D1310" s="85" t="s">
        <v>3894</v>
      </c>
      <c r="E1310" s="85" t="b">
        <v>0</v>
      </c>
      <c r="F1310" s="85" t="b">
        <v>0</v>
      </c>
      <c r="G1310" s="85" t="b">
        <v>0</v>
      </c>
    </row>
    <row r="1311" spans="1:7" ht="15">
      <c r="A1311" s="85" t="s">
        <v>5465</v>
      </c>
      <c r="B1311" s="85">
        <v>2</v>
      </c>
      <c r="C1311" s="118">
        <v>0.006644953171912499</v>
      </c>
      <c r="D1311" s="85" t="s">
        <v>3894</v>
      </c>
      <c r="E1311" s="85" t="b">
        <v>0</v>
      </c>
      <c r="F1311" s="85" t="b">
        <v>0</v>
      </c>
      <c r="G1311" s="85" t="b">
        <v>0</v>
      </c>
    </row>
    <row r="1312" spans="1:7" ht="15">
      <c r="A1312" s="85" t="s">
        <v>425</v>
      </c>
      <c r="B1312" s="85">
        <v>2</v>
      </c>
      <c r="C1312" s="118">
        <v>0.006644953171912499</v>
      </c>
      <c r="D1312" s="85" t="s">
        <v>3894</v>
      </c>
      <c r="E1312" s="85" t="b">
        <v>0</v>
      </c>
      <c r="F1312" s="85" t="b">
        <v>0</v>
      </c>
      <c r="G1312" s="85" t="b">
        <v>0</v>
      </c>
    </row>
    <row r="1313" spans="1:7" ht="15">
      <c r="A1313" s="85" t="s">
        <v>5466</v>
      </c>
      <c r="B1313" s="85">
        <v>2</v>
      </c>
      <c r="C1313" s="118">
        <v>0.006644953171912499</v>
      </c>
      <c r="D1313" s="85" t="s">
        <v>3894</v>
      </c>
      <c r="E1313" s="85" t="b">
        <v>0</v>
      </c>
      <c r="F1313" s="85" t="b">
        <v>0</v>
      </c>
      <c r="G1313" s="85" t="b">
        <v>0</v>
      </c>
    </row>
    <row r="1314" spans="1:7" ht="15">
      <c r="A1314" s="85" t="s">
        <v>424</v>
      </c>
      <c r="B1314" s="85">
        <v>2</v>
      </c>
      <c r="C1314" s="118">
        <v>0.006644953171912499</v>
      </c>
      <c r="D1314" s="85" t="s">
        <v>3894</v>
      </c>
      <c r="E1314" s="85" t="b">
        <v>0</v>
      </c>
      <c r="F1314" s="85" t="b">
        <v>0</v>
      </c>
      <c r="G1314" s="85" t="b">
        <v>0</v>
      </c>
    </row>
    <row r="1315" spans="1:7" ht="15">
      <c r="A1315" s="85" t="s">
        <v>5102</v>
      </c>
      <c r="B1315" s="85">
        <v>2</v>
      </c>
      <c r="C1315" s="118">
        <v>0.006644953171912499</v>
      </c>
      <c r="D1315" s="85" t="s">
        <v>3894</v>
      </c>
      <c r="E1315" s="85" t="b">
        <v>0</v>
      </c>
      <c r="F1315" s="85" t="b">
        <v>0</v>
      </c>
      <c r="G1315" s="85" t="b">
        <v>0</v>
      </c>
    </row>
    <row r="1316" spans="1:7" ht="15">
      <c r="A1316" s="85" t="s">
        <v>4922</v>
      </c>
      <c r="B1316" s="85">
        <v>2</v>
      </c>
      <c r="C1316" s="118">
        <v>0.006644953171912499</v>
      </c>
      <c r="D1316" s="85" t="s">
        <v>3894</v>
      </c>
      <c r="E1316" s="85" t="b">
        <v>0</v>
      </c>
      <c r="F1316" s="85" t="b">
        <v>0</v>
      </c>
      <c r="G1316" s="85" t="b">
        <v>0</v>
      </c>
    </row>
    <row r="1317" spans="1:7" ht="15">
      <c r="A1317" s="85" t="s">
        <v>4084</v>
      </c>
      <c r="B1317" s="85">
        <v>5</v>
      </c>
      <c r="C1317" s="118">
        <v>0</v>
      </c>
      <c r="D1317" s="85" t="s">
        <v>3895</v>
      </c>
      <c r="E1317" s="85" t="b">
        <v>0</v>
      </c>
      <c r="F1317" s="85" t="b">
        <v>0</v>
      </c>
      <c r="G1317" s="85" t="b">
        <v>0</v>
      </c>
    </row>
    <row r="1318" spans="1:7" ht="15">
      <c r="A1318" s="85" t="s">
        <v>5030</v>
      </c>
      <c r="B1318" s="85">
        <v>4</v>
      </c>
      <c r="C1318" s="118">
        <v>0.0260944267981664</v>
      </c>
      <c r="D1318" s="85" t="s">
        <v>3895</v>
      </c>
      <c r="E1318" s="85" t="b">
        <v>0</v>
      </c>
      <c r="F1318" s="85" t="b">
        <v>0</v>
      </c>
      <c r="G1318" s="85" t="b">
        <v>0</v>
      </c>
    </row>
    <row r="1319" spans="1:7" ht="15">
      <c r="A1319" s="85" t="s">
        <v>4875</v>
      </c>
      <c r="B1319" s="85">
        <v>3</v>
      </c>
      <c r="C1319" s="118">
        <v>0.010910594243427364</v>
      </c>
      <c r="D1319" s="85" t="s">
        <v>3895</v>
      </c>
      <c r="E1319" s="85" t="b">
        <v>0</v>
      </c>
      <c r="F1319" s="85" t="b">
        <v>0</v>
      </c>
      <c r="G1319" s="85" t="b">
        <v>0</v>
      </c>
    </row>
    <row r="1320" spans="1:7" ht="15">
      <c r="A1320" s="85" t="s">
        <v>4141</v>
      </c>
      <c r="B1320" s="85">
        <v>3</v>
      </c>
      <c r="C1320" s="118">
        <v>0.010910594243427364</v>
      </c>
      <c r="D1320" s="85" t="s">
        <v>3895</v>
      </c>
      <c r="E1320" s="85" t="b">
        <v>0</v>
      </c>
      <c r="F1320" s="85" t="b">
        <v>0</v>
      </c>
      <c r="G1320" s="85" t="b">
        <v>0</v>
      </c>
    </row>
    <row r="1321" spans="1:7" ht="15">
      <c r="A1321" s="85" t="s">
        <v>1998</v>
      </c>
      <c r="B1321" s="85">
        <v>3</v>
      </c>
      <c r="C1321" s="118">
        <v>0.010910594243427364</v>
      </c>
      <c r="D1321" s="85" t="s">
        <v>3895</v>
      </c>
      <c r="E1321" s="85" t="b">
        <v>0</v>
      </c>
      <c r="F1321" s="85" t="b">
        <v>0</v>
      </c>
      <c r="G1321" s="85" t="b">
        <v>0</v>
      </c>
    </row>
    <row r="1322" spans="1:7" ht="15">
      <c r="A1322" s="85" t="s">
        <v>5028</v>
      </c>
      <c r="B1322" s="85">
        <v>3</v>
      </c>
      <c r="C1322" s="118">
        <v>0.010910594243427364</v>
      </c>
      <c r="D1322" s="85" t="s">
        <v>3895</v>
      </c>
      <c r="E1322" s="85" t="b">
        <v>0</v>
      </c>
      <c r="F1322" s="85" t="b">
        <v>0</v>
      </c>
      <c r="G1322" s="85" t="b">
        <v>0</v>
      </c>
    </row>
    <row r="1323" spans="1:7" ht="15">
      <c r="A1323" s="85" t="s">
        <v>4013</v>
      </c>
      <c r="B1323" s="85">
        <v>3</v>
      </c>
      <c r="C1323" s="118">
        <v>0.010910594243427364</v>
      </c>
      <c r="D1323" s="85" t="s">
        <v>3895</v>
      </c>
      <c r="E1323" s="85" t="b">
        <v>0</v>
      </c>
      <c r="F1323" s="85" t="b">
        <v>0</v>
      </c>
      <c r="G1323" s="85" t="b">
        <v>0</v>
      </c>
    </row>
    <row r="1324" spans="1:7" ht="15">
      <c r="A1324" s="85" t="s">
        <v>4876</v>
      </c>
      <c r="B1324" s="85">
        <v>3</v>
      </c>
      <c r="C1324" s="118">
        <v>0.010910594243427364</v>
      </c>
      <c r="D1324" s="85" t="s">
        <v>3895</v>
      </c>
      <c r="E1324" s="85" t="b">
        <v>0</v>
      </c>
      <c r="F1324" s="85" t="b">
        <v>0</v>
      </c>
      <c r="G1324" s="85" t="b">
        <v>0</v>
      </c>
    </row>
    <row r="1325" spans="1:7" ht="15">
      <c r="A1325" s="85" t="s">
        <v>5119</v>
      </c>
      <c r="B1325" s="85">
        <v>3</v>
      </c>
      <c r="C1325" s="118">
        <v>0.010910594243427364</v>
      </c>
      <c r="D1325" s="85" t="s">
        <v>3895</v>
      </c>
      <c r="E1325" s="85" t="b">
        <v>0</v>
      </c>
      <c r="F1325" s="85" t="b">
        <v>0</v>
      </c>
      <c r="G1325" s="85" t="b">
        <v>0</v>
      </c>
    </row>
    <row r="1326" spans="1:7" ht="15">
      <c r="A1326" s="85" t="s">
        <v>4877</v>
      </c>
      <c r="B1326" s="85">
        <v>3</v>
      </c>
      <c r="C1326" s="118">
        <v>0.010910594243427364</v>
      </c>
      <c r="D1326" s="85" t="s">
        <v>3895</v>
      </c>
      <c r="E1326" s="85" t="b">
        <v>1</v>
      </c>
      <c r="F1326" s="85" t="b">
        <v>0</v>
      </c>
      <c r="G1326" s="85" t="b">
        <v>0</v>
      </c>
    </row>
    <row r="1327" spans="1:7" ht="15">
      <c r="A1327" s="85" t="s">
        <v>4966</v>
      </c>
      <c r="B1327" s="85">
        <v>3</v>
      </c>
      <c r="C1327" s="118">
        <v>0.010910594243427364</v>
      </c>
      <c r="D1327" s="85" t="s">
        <v>3895</v>
      </c>
      <c r="E1327" s="85" t="b">
        <v>0</v>
      </c>
      <c r="F1327" s="85" t="b">
        <v>0</v>
      </c>
      <c r="G1327" s="85" t="b">
        <v>0</v>
      </c>
    </row>
    <row r="1328" spans="1:7" ht="15">
      <c r="A1328" s="85" t="s">
        <v>4087</v>
      </c>
      <c r="B1328" s="85">
        <v>3</v>
      </c>
      <c r="C1328" s="118">
        <v>0.010910594243427364</v>
      </c>
      <c r="D1328" s="85" t="s">
        <v>3895</v>
      </c>
      <c r="E1328" s="85" t="b">
        <v>0</v>
      </c>
      <c r="F1328" s="85" t="b">
        <v>0</v>
      </c>
      <c r="G1328" s="85" t="b">
        <v>0</v>
      </c>
    </row>
    <row r="1329" spans="1:7" ht="15">
      <c r="A1329" s="85" t="s">
        <v>413</v>
      </c>
      <c r="B1329" s="85">
        <v>2</v>
      </c>
      <c r="C1329" s="118">
        <v>0.0130472133990832</v>
      </c>
      <c r="D1329" s="85" t="s">
        <v>3895</v>
      </c>
      <c r="E1329" s="85" t="b">
        <v>0</v>
      </c>
      <c r="F1329" s="85" t="b">
        <v>0</v>
      </c>
      <c r="G1329" s="85" t="b">
        <v>0</v>
      </c>
    </row>
    <row r="1330" spans="1:7" ht="15">
      <c r="A1330" s="85" t="s">
        <v>4904</v>
      </c>
      <c r="B1330" s="85">
        <v>2</v>
      </c>
      <c r="C1330" s="118">
        <v>0.0130472133990832</v>
      </c>
      <c r="D1330" s="85" t="s">
        <v>3895</v>
      </c>
      <c r="E1330" s="85" t="b">
        <v>0</v>
      </c>
      <c r="F1330" s="85" t="b">
        <v>0</v>
      </c>
      <c r="G1330" s="85" t="b">
        <v>0</v>
      </c>
    </row>
    <row r="1331" spans="1:7" ht="15">
      <c r="A1331" s="85" t="s">
        <v>5234</v>
      </c>
      <c r="B1331" s="85">
        <v>2</v>
      </c>
      <c r="C1331" s="118">
        <v>0.0130472133990832</v>
      </c>
      <c r="D1331" s="85" t="s">
        <v>3895</v>
      </c>
      <c r="E1331" s="85" t="b">
        <v>0</v>
      </c>
      <c r="F1331" s="85" t="b">
        <v>0</v>
      </c>
      <c r="G1331" s="85" t="b">
        <v>0</v>
      </c>
    </row>
    <row r="1332" spans="1:7" ht="15">
      <c r="A1332" s="85" t="s">
        <v>5235</v>
      </c>
      <c r="B1332" s="85">
        <v>2</v>
      </c>
      <c r="C1332" s="118">
        <v>0.0130472133990832</v>
      </c>
      <c r="D1332" s="85" t="s">
        <v>3895</v>
      </c>
      <c r="E1332" s="85" t="b">
        <v>0</v>
      </c>
      <c r="F1332" s="85" t="b">
        <v>0</v>
      </c>
      <c r="G1332" s="85" t="b">
        <v>0</v>
      </c>
    </row>
    <row r="1333" spans="1:7" ht="15">
      <c r="A1333" s="85" t="s">
        <v>5236</v>
      </c>
      <c r="B1333" s="85">
        <v>2</v>
      </c>
      <c r="C1333" s="118">
        <v>0.0130472133990832</v>
      </c>
      <c r="D1333" s="85" t="s">
        <v>3895</v>
      </c>
      <c r="E1333" s="85" t="b">
        <v>0</v>
      </c>
      <c r="F1333" s="85" t="b">
        <v>0</v>
      </c>
      <c r="G1333" s="85" t="b">
        <v>0</v>
      </c>
    </row>
    <row r="1334" spans="1:7" ht="15">
      <c r="A1334" s="85" t="s">
        <v>4933</v>
      </c>
      <c r="B1334" s="85">
        <v>2</v>
      </c>
      <c r="C1334" s="118">
        <v>0.0130472133990832</v>
      </c>
      <c r="D1334" s="85" t="s">
        <v>3895</v>
      </c>
      <c r="E1334" s="85" t="b">
        <v>0</v>
      </c>
      <c r="F1334" s="85" t="b">
        <v>0</v>
      </c>
      <c r="G1334" s="85" t="b">
        <v>0</v>
      </c>
    </row>
    <row r="1335" spans="1:7" ht="15">
      <c r="A1335" s="85" t="s">
        <v>4934</v>
      </c>
      <c r="B1335" s="85">
        <v>2</v>
      </c>
      <c r="C1335" s="118">
        <v>0.0130472133990832</v>
      </c>
      <c r="D1335" s="85" t="s">
        <v>3895</v>
      </c>
      <c r="E1335" s="85" t="b">
        <v>0</v>
      </c>
      <c r="F1335" s="85" t="b">
        <v>0</v>
      </c>
      <c r="G1335" s="85" t="b">
        <v>0</v>
      </c>
    </row>
    <row r="1336" spans="1:7" ht="15">
      <c r="A1336" s="85" t="s">
        <v>5122</v>
      </c>
      <c r="B1336" s="85">
        <v>2</v>
      </c>
      <c r="C1336" s="118">
        <v>0.0130472133990832</v>
      </c>
      <c r="D1336" s="85" t="s">
        <v>3895</v>
      </c>
      <c r="E1336" s="85" t="b">
        <v>0</v>
      </c>
      <c r="F1336" s="85" t="b">
        <v>0</v>
      </c>
      <c r="G1336" s="85" t="b">
        <v>0</v>
      </c>
    </row>
    <row r="1337" spans="1:7" ht="15">
      <c r="A1337" s="85" t="s">
        <v>4861</v>
      </c>
      <c r="B1337" s="85">
        <v>2</v>
      </c>
      <c r="C1337" s="118">
        <v>0.0130472133990832</v>
      </c>
      <c r="D1337" s="85" t="s">
        <v>3895</v>
      </c>
      <c r="E1337" s="85" t="b">
        <v>0</v>
      </c>
      <c r="F1337" s="85" t="b">
        <v>0</v>
      </c>
      <c r="G1337" s="85" t="b">
        <v>0</v>
      </c>
    </row>
    <row r="1338" spans="1:7" ht="15">
      <c r="A1338" s="85" t="s">
        <v>4874</v>
      </c>
      <c r="B1338" s="85">
        <v>2</v>
      </c>
      <c r="C1338" s="118">
        <v>0</v>
      </c>
      <c r="D1338" s="85" t="s">
        <v>3896</v>
      </c>
      <c r="E1338" s="85" t="b">
        <v>0</v>
      </c>
      <c r="F1338" s="85" t="b">
        <v>0</v>
      </c>
      <c r="G1338" s="85" t="b">
        <v>0</v>
      </c>
    </row>
    <row r="1339" spans="1:7" ht="15">
      <c r="A1339" s="85" t="s">
        <v>5360</v>
      </c>
      <c r="B1339" s="85">
        <v>2</v>
      </c>
      <c r="C1339" s="118">
        <v>0</v>
      </c>
      <c r="D1339" s="85" t="s">
        <v>3896</v>
      </c>
      <c r="E1339" s="85" t="b">
        <v>0</v>
      </c>
      <c r="F1339" s="85" t="b">
        <v>0</v>
      </c>
      <c r="G1339" s="85" t="b">
        <v>0</v>
      </c>
    </row>
    <row r="1340" spans="1:7" ht="15">
      <c r="A1340" s="85" t="s">
        <v>4844</v>
      </c>
      <c r="B1340" s="85">
        <v>2</v>
      </c>
      <c r="C1340" s="118">
        <v>0</v>
      </c>
      <c r="D1340" s="85" t="s">
        <v>3896</v>
      </c>
      <c r="E1340" s="85" t="b">
        <v>0</v>
      </c>
      <c r="F1340" s="85" t="b">
        <v>0</v>
      </c>
      <c r="G1340" s="85" t="b">
        <v>0</v>
      </c>
    </row>
    <row r="1341" spans="1:7" ht="15">
      <c r="A1341" s="85" t="s">
        <v>5361</v>
      </c>
      <c r="B1341" s="85">
        <v>2</v>
      </c>
      <c r="C1341" s="118">
        <v>0</v>
      </c>
      <c r="D1341" s="85" t="s">
        <v>3896</v>
      </c>
      <c r="E1341" s="85" t="b">
        <v>0</v>
      </c>
      <c r="F1341" s="85" t="b">
        <v>0</v>
      </c>
      <c r="G1341" s="85" t="b">
        <v>0</v>
      </c>
    </row>
    <row r="1342" spans="1:7" ht="15">
      <c r="A1342" s="85" t="s">
        <v>5121</v>
      </c>
      <c r="B1342" s="85">
        <v>2</v>
      </c>
      <c r="C1342" s="118">
        <v>0</v>
      </c>
      <c r="D1342" s="85" t="s">
        <v>3896</v>
      </c>
      <c r="E1342" s="85" t="b">
        <v>0</v>
      </c>
      <c r="F1342" s="85" t="b">
        <v>0</v>
      </c>
      <c r="G1342" s="85" t="b">
        <v>0</v>
      </c>
    </row>
    <row r="1343" spans="1:7" ht="15">
      <c r="A1343" s="85" t="s">
        <v>4011</v>
      </c>
      <c r="B1343" s="85">
        <v>2</v>
      </c>
      <c r="C1343" s="118">
        <v>0</v>
      </c>
      <c r="D1343" s="85" t="s">
        <v>3896</v>
      </c>
      <c r="E1343" s="85" t="b">
        <v>0</v>
      </c>
      <c r="F1343" s="85" t="b">
        <v>1</v>
      </c>
      <c r="G1343" s="85" t="b">
        <v>0</v>
      </c>
    </row>
    <row r="1344" spans="1:7" ht="15">
      <c r="A1344" s="85" t="s">
        <v>5362</v>
      </c>
      <c r="B1344" s="85">
        <v>2</v>
      </c>
      <c r="C1344" s="118">
        <v>0</v>
      </c>
      <c r="D1344" s="85" t="s">
        <v>3896</v>
      </c>
      <c r="E1344" s="85" t="b">
        <v>0</v>
      </c>
      <c r="F1344" s="85" t="b">
        <v>0</v>
      </c>
      <c r="G1344" s="85" t="b">
        <v>0</v>
      </c>
    </row>
    <row r="1345" spans="1:7" ht="15">
      <c r="A1345" s="85" t="s">
        <v>5363</v>
      </c>
      <c r="B1345" s="85">
        <v>2</v>
      </c>
      <c r="C1345" s="118">
        <v>0</v>
      </c>
      <c r="D1345" s="85" t="s">
        <v>3896</v>
      </c>
      <c r="E1345" s="85" t="b">
        <v>0</v>
      </c>
      <c r="F1345" s="85" t="b">
        <v>0</v>
      </c>
      <c r="G1345" s="85" t="b">
        <v>0</v>
      </c>
    </row>
    <row r="1346" spans="1:7" ht="15">
      <c r="A1346" s="85" t="s">
        <v>341</v>
      </c>
      <c r="B1346" s="85">
        <v>2</v>
      </c>
      <c r="C1346" s="118">
        <v>0</v>
      </c>
      <c r="D1346" s="85" t="s">
        <v>3896</v>
      </c>
      <c r="E1346" s="85" t="b">
        <v>0</v>
      </c>
      <c r="F1346" s="85" t="b">
        <v>0</v>
      </c>
      <c r="G1346" s="85" t="b">
        <v>0</v>
      </c>
    </row>
    <row r="1347" spans="1:7" ht="15">
      <c r="A1347" s="85" t="s">
        <v>5364</v>
      </c>
      <c r="B1347" s="85">
        <v>2</v>
      </c>
      <c r="C1347" s="118">
        <v>0</v>
      </c>
      <c r="D1347" s="85" t="s">
        <v>3896</v>
      </c>
      <c r="E1347" s="85" t="b">
        <v>0</v>
      </c>
      <c r="F1347" s="85" t="b">
        <v>0</v>
      </c>
      <c r="G1347" s="85" t="b">
        <v>0</v>
      </c>
    </row>
    <row r="1348" spans="1:7" ht="15">
      <c r="A1348" s="85" t="s">
        <v>910</v>
      </c>
      <c r="B1348" s="85">
        <v>22</v>
      </c>
      <c r="C1348" s="118">
        <v>0</v>
      </c>
      <c r="D1348" s="85" t="s">
        <v>3897</v>
      </c>
      <c r="E1348" s="85" t="b">
        <v>0</v>
      </c>
      <c r="F1348" s="85" t="b">
        <v>0</v>
      </c>
      <c r="G1348" s="85" t="b">
        <v>0</v>
      </c>
    </row>
    <row r="1349" spans="1:7" ht="15">
      <c r="A1349" s="85" t="s">
        <v>4839</v>
      </c>
      <c r="B1349" s="85">
        <v>14</v>
      </c>
      <c r="C1349" s="118">
        <v>0</v>
      </c>
      <c r="D1349" s="85" t="s">
        <v>3897</v>
      </c>
      <c r="E1349" s="85" t="b">
        <v>0</v>
      </c>
      <c r="F1349" s="85" t="b">
        <v>0</v>
      </c>
      <c r="G1349" s="85" t="b">
        <v>0</v>
      </c>
    </row>
    <row r="1350" spans="1:7" ht="15">
      <c r="A1350" s="85" t="s">
        <v>4100</v>
      </c>
      <c r="B1350" s="85">
        <v>14</v>
      </c>
      <c r="C1350" s="118">
        <v>0</v>
      </c>
      <c r="D1350" s="85" t="s">
        <v>3897</v>
      </c>
      <c r="E1350" s="85" t="b">
        <v>0</v>
      </c>
      <c r="F1350" s="85" t="b">
        <v>0</v>
      </c>
      <c r="G1350" s="85" t="b">
        <v>0</v>
      </c>
    </row>
    <row r="1351" spans="1:7" ht="15">
      <c r="A1351" s="85" t="s">
        <v>4841</v>
      </c>
      <c r="B1351" s="85">
        <v>13</v>
      </c>
      <c r="C1351" s="118">
        <v>0.0014183080807736138</v>
      </c>
      <c r="D1351" s="85" t="s">
        <v>3897</v>
      </c>
      <c r="E1351" s="85" t="b">
        <v>0</v>
      </c>
      <c r="F1351" s="85" t="b">
        <v>1</v>
      </c>
      <c r="G1351" s="85" t="b">
        <v>0</v>
      </c>
    </row>
    <row r="1352" spans="1:7" ht="15">
      <c r="A1352" s="85" t="s">
        <v>4850</v>
      </c>
      <c r="B1352" s="85">
        <v>12</v>
      </c>
      <c r="C1352" s="118">
        <v>0.002723259239211385</v>
      </c>
      <c r="D1352" s="85" t="s">
        <v>3897</v>
      </c>
      <c r="E1352" s="85" t="b">
        <v>0</v>
      </c>
      <c r="F1352" s="85" t="b">
        <v>0</v>
      </c>
      <c r="G1352" s="85" t="b">
        <v>0</v>
      </c>
    </row>
    <row r="1353" spans="1:7" ht="15">
      <c r="A1353" s="85" t="s">
        <v>4851</v>
      </c>
      <c r="B1353" s="85">
        <v>12</v>
      </c>
      <c r="C1353" s="118">
        <v>0.002723259239211385</v>
      </c>
      <c r="D1353" s="85" t="s">
        <v>3897</v>
      </c>
      <c r="E1353" s="85" t="b">
        <v>0</v>
      </c>
      <c r="F1353" s="85" t="b">
        <v>0</v>
      </c>
      <c r="G1353" s="85" t="b">
        <v>0</v>
      </c>
    </row>
    <row r="1354" spans="1:7" ht="15">
      <c r="A1354" s="85" t="s">
        <v>4858</v>
      </c>
      <c r="B1354" s="85">
        <v>11</v>
      </c>
      <c r="C1354" s="118">
        <v>0.003905385951593705</v>
      </c>
      <c r="D1354" s="85" t="s">
        <v>3897</v>
      </c>
      <c r="E1354" s="85" t="b">
        <v>0</v>
      </c>
      <c r="F1354" s="85" t="b">
        <v>0</v>
      </c>
      <c r="G1354" s="85" t="b">
        <v>0</v>
      </c>
    </row>
    <row r="1355" spans="1:7" ht="15">
      <c r="A1355" s="85" t="s">
        <v>4859</v>
      </c>
      <c r="B1355" s="85">
        <v>11</v>
      </c>
      <c r="C1355" s="118">
        <v>0.003905385951593705</v>
      </c>
      <c r="D1355" s="85" t="s">
        <v>3897</v>
      </c>
      <c r="E1355" s="85" t="b">
        <v>0</v>
      </c>
      <c r="F1355" s="85" t="b">
        <v>0</v>
      </c>
      <c r="G1355" s="85" t="b">
        <v>0</v>
      </c>
    </row>
    <row r="1356" spans="1:7" ht="15">
      <c r="A1356" s="85" t="s">
        <v>4834</v>
      </c>
      <c r="B1356" s="85">
        <v>10</v>
      </c>
      <c r="C1356" s="118">
        <v>0.006504594109793667</v>
      </c>
      <c r="D1356" s="85" t="s">
        <v>3897</v>
      </c>
      <c r="E1356" s="85" t="b">
        <v>0</v>
      </c>
      <c r="F1356" s="85" t="b">
        <v>0</v>
      </c>
      <c r="G1356" s="85" t="b">
        <v>0</v>
      </c>
    </row>
    <row r="1357" spans="1:7" ht="15">
      <c r="A1357" s="85" t="s">
        <v>4893</v>
      </c>
      <c r="B1357" s="85">
        <v>8</v>
      </c>
      <c r="C1357" s="118">
        <v>0.006590862337255443</v>
      </c>
      <c r="D1357" s="85" t="s">
        <v>3897</v>
      </c>
      <c r="E1357" s="85" t="b">
        <v>0</v>
      </c>
      <c r="F1357" s="85" t="b">
        <v>0</v>
      </c>
      <c r="G1357" s="85" t="b">
        <v>0</v>
      </c>
    </row>
    <row r="1358" spans="1:7" ht="15">
      <c r="A1358" s="85" t="s">
        <v>4894</v>
      </c>
      <c r="B1358" s="85">
        <v>8</v>
      </c>
      <c r="C1358" s="118">
        <v>0.006590862337255443</v>
      </c>
      <c r="D1358" s="85" t="s">
        <v>3897</v>
      </c>
      <c r="E1358" s="85" t="b">
        <v>0</v>
      </c>
      <c r="F1358" s="85" t="b">
        <v>0</v>
      </c>
      <c r="G1358" s="85" t="b">
        <v>0</v>
      </c>
    </row>
    <row r="1359" spans="1:7" ht="15">
      <c r="A1359" s="85" t="s">
        <v>4895</v>
      </c>
      <c r="B1359" s="85">
        <v>8</v>
      </c>
      <c r="C1359" s="118">
        <v>0.006590862337255443</v>
      </c>
      <c r="D1359" s="85" t="s">
        <v>3897</v>
      </c>
      <c r="E1359" s="85" t="b">
        <v>0</v>
      </c>
      <c r="F1359" s="85" t="b">
        <v>0</v>
      </c>
      <c r="G1359" s="85" t="b">
        <v>0</v>
      </c>
    </row>
    <row r="1360" spans="1:7" ht="15">
      <c r="A1360" s="85" t="s">
        <v>4896</v>
      </c>
      <c r="B1360" s="85">
        <v>8</v>
      </c>
      <c r="C1360" s="118">
        <v>0.006590862337255443</v>
      </c>
      <c r="D1360" s="85" t="s">
        <v>3897</v>
      </c>
      <c r="E1360" s="85" t="b">
        <v>0</v>
      </c>
      <c r="F1360" s="85" t="b">
        <v>0</v>
      </c>
      <c r="G1360" s="85" t="b">
        <v>0</v>
      </c>
    </row>
    <row r="1361" spans="1:7" ht="15">
      <c r="A1361" s="85" t="s">
        <v>4897</v>
      </c>
      <c r="B1361" s="85">
        <v>8</v>
      </c>
      <c r="C1361" s="118">
        <v>0.006590862337255443</v>
      </c>
      <c r="D1361" s="85" t="s">
        <v>3897</v>
      </c>
      <c r="E1361" s="85" t="b">
        <v>0</v>
      </c>
      <c r="F1361" s="85" t="b">
        <v>1</v>
      </c>
      <c r="G1361" s="85" t="b">
        <v>0</v>
      </c>
    </row>
    <row r="1362" spans="1:7" ht="15">
      <c r="A1362" s="85" t="s">
        <v>4898</v>
      </c>
      <c r="B1362" s="85">
        <v>8</v>
      </c>
      <c r="C1362" s="118">
        <v>0.006590862337255443</v>
      </c>
      <c r="D1362" s="85" t="s">
        <v>3897</v>
      </c>
      <c r="E1362" s="85" t="b">
        <v>0</v>
      </c>
      <c r="F1362" s="85" t="b">
        <v>0</v>
      </c>
      <c r="G1362" s="85" t="b">
        <v>0</v>
      </c>
    </row>
    <row r="1363" spans="1:7" ht="15">
      <c r="A1363" s="85" t="s">
        <v>4084</v>
      </c>
      <c r="B1363" s="85">
        <v>8</v>
      </c>
      <c r="C1363" s="118">
        <v>0.006590862337255443</v>
      </c>
      <c r="D1363" s="85" t="s">
        <v>3897</v>
      </c>
      <c r="E1363" s="85" t="b">
        <v>0</v>
      </c>
      <c r="F1363" s="85" t="b">
        <v>0</v>
      </c>
      <c r="G1363" s="85" t="b">
        <v>0</v>
      </c>
    </row>
    <row r="1364" spans="1:7" ht="15">
      <c r="A1364" s="85" t="s">
        <v>4836</v>
      </c>
      <c r="B1364" s="85">
        <v>8</v>
      </c>
      <c r="C1364" s="118">
        <v>0.006590862337255443</v>
      </c>
      <c r="D1364" s="85" t="s">
        <v>3897</v>
      </c>
      <c r="E1364" s="85" t="b">
        <v>0</v>
      </c>
      <c r="F1364" s="85" t="b">
        <v>0</v>
      </c>
      <c r="G1364" s="85" t="b">
        <v>0</v>
      </c>
    </row>
    <row r="1365" spans="1:7" ht="15">
      <c r="A1365" s="85" t="s">
        <v>4085</v>
      </c>
      <c r="B1365" s="85">
        <v>7</v>
      </c>
      <c r="C1365" s="118">
        <v>0.007143084642874131</v>
      </c>
      <c r="D1365" s="85" t="s">
        <v>3897</v>
      </c>
      <c r="E1365" s="85" t="b">
        <v>0</v>
      </c>
      <c r="F1365" s="85" t="b">
        <v>0</v>
      </c>
      <c r="G1365" s="85" t="b">
        <v>0</v>
      </c>
    </row>
    <row r="1366" spans="1:7" ht="15">
      <c r="A1366" s="85" t="s">
        <v>339</v>
      </c>
      <c r="B1366" s="85">
        <v>6</v>
      </c>
      <c r="C1366" s="118">
        <v>0.007484273599212089</v>
      </c>
      <c r="D1366" s="85" t="s">
        <v>3897</v>
      </c>
      <c r="E1366" s="85" t="b">
        <v>0</v>
      </c>
      <c r="F1366" s="85" t="b">
        <v>0</v>
      </c>
      <c r="G1366" s="85" t="b">
        <v>0</v>
      </c>
    </row>
    <row r="1367" spans="1:7" ht="15">
      <c r="A1367" s="85" t="s">
        <v>4999</v>
      </c>
      <c r="B1367" s="85">
        <v>5</v>
      </c>
      <c r="C1367" s="118">
        <v>0.007578949683766427</v>
      </c>
      <c r="D1367" s="85" t="s">
        <v>3897</v>
      </c>
      <c r="E1367" s="85" t="b">
        <v>0</v>
      </c>
      <c r="F1367" s="85" t="b">
        <v>0</v>
      </c>
      <c r="G1367" s="85" t="b">
        <v>0</v>
      </c>
    </row>
    <row r="1368" spans="1:7" ht="15">
      <c r="A1368" s="85" t="s">
        <v>5000</v>
      </c>
      <c r="B1368" s="85">
        <v>5</v>
      </c>
      <c r="C1368" s="118">
        <v>0.007578949683766427</v>
      </c>
      <c r="D1368" s="85" t="s">
        <v>3897</v>
      </c>
      <c r="E1368" s="85" t="b">
        <v>0</v>
      </c>
      <c r="F1368" s="85" t="b">
        <v>0</v>
      </c>
      <c r="G1368" s="85" t="b">
        <v>0</v>
      </c>
    </row>
    <row r="1369" spans="1:7" ht="15">
      <c r="A1369" s="85" t="s">
        <v>5001</v>
      </c>
      <c r="B1369" s="85">
        <v>5</v>
      </c>
      <c r="C1369" s="118">
        <v>0.007578949683766427</v>
      </c>
      <c r="D1369" s="85" t="s">
        <v>3897</v>
      </c>
      <c r="E1369" s="85" t="b">
        <v>0</v>
      </c>
      <c r="F1369" s="85" t="b">
        <v>0</v>
      </c>
      <c r="G1369" s="85" t="b">
        <v>0</v>
      </c>
    </row>
    <row r="1370" spans="1:7" ht="15">
      <c r="A1370" s="85" t="s">
        <v>4140</v>
      </c>
      <c r="B1370" s="85">
        <v>3</v>
      </c>
      <c r="C1370" s="118">
        <v>0.006803458789409243</v>
      </c>
      <c r="D1370" s="85" t="s">
        <v>3897</v>
      </c>
      <c r="E1370" s="85" t="b">
        <v>0</v>
      </c>
      <c r="F1370" s="85" t="b">
        <v>0</v>
      </c>
      <c r="G1370" s="85" t="b">
        <v>0</v>
      </c>
    </row>
    <row r="1371" spans="1:7" ht="15">
      <c r="A1371" s="85" t="s">
        <v>5163</v>
      </c>
      <c r="B1371" s="85">
        <v>3</v>
      </c>
      <c r="C1371" s="118">
        <v>0.006803458789409243</v>
      </c>
      <c r="D1371" s="85" t="s">
        <v>3897</v>
      </c>
      <c r="E1371" s="85" t="b">
        <v>0</v>
      </c>
      <c r="F1371" s="85" t="b">
        <v>0</v>
      </c>
      <c r="G1371" s="85" t="b">
        <v>0</v>
      </c>
    </row>
    <row r="1372" spans="1:7" ht="15">
      <c r="A1372" s="85" t="s">
        <v>5164</v>
      </c>
      <c r="B1372" s="85">
        <v>3</v>
      </c>
      <c r="C1372" s="118">
        <v>0.006803458789409243</v>
      </c>
      <c r="D1372" s="85" t="s">
        <v>3897</v>
      </c>
      <c r="E1372" s="85" t="b">
        <v>0</v>
      </c>
      <c r="F1372" s="85" t="b">
        <v>0</v>
      </c>
      <c r="G1372" s="85" t="b">
        <v>0</v>
      </c>
    </row>
    <row r="1373" spans="1:7" ht="15">
      <c r="A1373" s="85" t="s">
        <v>5165</v>
      </c>
      <c r="B1373" s="85">
        <v>3</v>
      </c>
      <c r="C1373" s="118">
        <v>0.006803458789409243</v>
      </c>
      <c r="D1373" s="85" t="s">
        <v>3897</v>
      </c>
      <c r="E1373" s="85" t="b">
        <v>0</v>
      </c>
      <c r="F1373" s="85" t="b">
        <v>0</v>
      </c>
      <c r="G1373" s="85" t="b">
        <v>0</v>
      </c>
    </row>
    <row r="1374" spans="1:7" ht="15">
      <c r="A1374" s="85" t="s">
        <v>5166</v>
      </c>
      <c r="B1374" s="85">
        <v>3</v>
      </c>
      <c r="C1374" s="118">
        <v>0.006803458789409243</v>
      </c>
      <c r="D1374" s="85" t="s">
        <v>3897</v>
      </c>
      <c r="E1374" s="85" t="b">
        <v>0</v>
      </c>
      <c r="F1374" s="85" t="b">
        <v>0</v>
      </c>
      <c r="G1374" s="85" t="b">
        <v>0</v>
      </c>
    </row>
    <row r="1375" spans="1:7" ht="15">
      <c r="A1375" s="85" t="s">
        <v>4963</v>
      </c>
      <c r="B1375" s="85">
        <v>3</v>
      </c>
      <c r="C1375" s="118">
        <v>0.006803458789409243</v>
      </c>
      <c r="D1375" s="85" t="s">
        <v>3897</v>
      </c>
      <c r="E1375" s="85" t="b">
        <v>0</v>
      </c>
      <c r="F1375" s="85" t="b">
        <v>1</v>
      </c>
      <c r="G1375" s="85" t="b">
        <v>0</v>
      </c>
    </row>
    <row r="1376" spans="1:7" ht="15">
      <c r="A1376" s="85" t="s">
        <v>5150</v>
      </c>
      <c r="B1376" s="85">
        <v>2</v>
      </c>
      <c r="C1376" s="118">
        <v>0.005729478237384792</v>
      </c>
      <c r="D1376" s="85" t="s">
        <v>3897</v>
      </c>
      <c r="E1376" s="85" t="b">
        <v>0</v>
      </c>
      <c r="F1376" s="85" t="b">
        <v>0</v>
      </c>
      <c r="G1376" s="85" t="b">
        <v>0</v>
      </c>
    </row>
    <row r="1377" spans="1:7" ht="15">
      <c r="A1377" s="85" t="s">
        <v>5388</v>
      </c>
      <c r="B1377" s="85">
        <v>2</v>
      </c>
      <c r="C1377" s="118">
        <v>0.005729478237384792</v>
      </c>
      <c r="D1377" s="85" t="s">
        <v>3897</v>
      </c>
      <c r="E1377" s="85" t="b">
        <v>0</v>
      </c>
      <c r="F1377" s="85" t="b">
        <v>0</v>
      </c>
      <c r="G1377" s="85" t="b">
        <v>0</v>
      </c>
    </row>
    <row r="1378" spans="1:7" ht="15">
      <c r="A1378" s="85" t="s">
        <v>5389</v>
      </c>
      <c r="B1378" s="85">
        <v>2</v>
      </c>
      <c r="C1378" s="118">
        <v>0.005729478237384792</v>
      </c>
      <c r="D1378" s="85" t="s">
        <v>3897</v>
      </c>
      <c r="E1378" s="85" t="b">
        <v>0</v>
      </c>
      <c r="F1378" s="85" t="b">
        <v>0</v>
      </c>
      <c r="G1378" s="85" t="b">
        <v>0</v>
      </c>
    </row>
    <row r="1379" spans="1:7" ht="15">
      <c r="A1379" s="85" t="s">
        <v>5390</v>
      </c>
      <c r="B1379" s="85">
        <v>2</v>
      </c>
      <c r="C1379" s="118">
        <v>0.005729478237384792</v>
      </c>
      <c r="D1379" s="85" t="s">
        <v>3897</v>
      </c>
      <c r="E1379" s="85" t="b">
        <v>0</v>
      </c>
      <c r="F1379" s="85" t="b">
        <v>0</v>
      </c>
      <c r="G1379" s="85" t="b">
        <v>0</v>
      </c>
    </row>
    <row r="1380" spans="1:7" ht="15">
      <c r="A1380" s="85" t="s">
        <v>5391</v>
      </c>
      <c r="B1380" s="85">
        <v>2</v>
      </c>
      <c r="C1380" s="118">
        <v>0.005729478237384792</v>
      </c>
      <c r="D1380" s="85" t="s">
        <v>3897</v>
      </c>
      <c r="E1380" s="85" t="b">
        <v>0</v>
      </c>
      <c r="F1380" s="85" t="b">
        <v>0</v>
      </c>
      <c r="G1380" s="85" t="b">
        <v>0</v>
      </c>
    </row>
    <row r="1381" spans="1:7" ht="15">
      <c r="A1381" s="85" t="s">
        <v>5382</v>
      </c>
      <c r="B1381" s="85">
        <v>2</v>
      </c>
      <c r="C1381" s="118">
        <v>0.005729478237384792</v>
      </c>
      <c r="D1381" s="85" t="s">
        <v>3897</v>
      </c>
      <c r="E1381" s="85" t="b">
        <v>0</v>
      </c>
      <c r="F1381" s="85" t="b">
        <v>0</v>
      </c>
      <c r="G1381" s="85" t="b">
        <v>0</v>
      </c>
    </row>
    <row r="1382" spans="1:7" ht="15">
      <c r="A1382" s="85" t="s">
        <v>5383</v>
      </c>
      <c r="B1382" s="85">
        <v>2</v>
      </c>
      <c r="C1382" s="118">
        <v>0.005729478237384792</v>
      </c>
      <c r="D1382" s="85" t="s">
        <v>3897</v>
      </c>
      <c r="E1382" s="85" t="b">
        <v>0</v>
      </c>
      <c r="F1382" s="85" t="b">
        <v>0</v>
      </c>
      <c r="G1382" s="85" t="b">
        <v>0</v>
      </c>
    </row>
    <row r="1383" spans="1:7" ht="15">
      <c r="A1383" s="85" t="s">
        <v>5384</v>
      </c>
      <c r="B1383" s="85">
        <v>2</v>
      </c>
      <c r="C1383" s="118">
        <v>0.005729478237384792</v>
      </c>
      <c r="D1383" s="85" t="s">
        <v>3897</v>
      </c>
      <c r="E1383" s="85" t="b">
        <v>0</v>
      </c>
      <c r="F1383" s="85" t="b">
        <v>0</v>
      </c>
      <c r="G1383" s="85" t="b">
        <v>0</v>
      </c>
    </row>
    <row r="1384" spans="1:7" ht="15">
      <c r="A1384" s="85" t="s">
        <v>5385</v>
      </c>
      <c r="B1384" s="85">
        <v>2</v>
      </c>
      <c r="C1384" s="118">
        <v>0.005729478237384792</v>
      </c>
      <c r="D1384" s="85" t="s">
        <v>3897</v>
      </c>
      <c r="E1384" s="85" t="b">
        <v>0</v>
      </c>
      <c r="F1384" s="85" t="b">
        <v>0</v>
      </c>
      <c r="G1384" s="85" t="b">
        <v>0</v>
      </c>
    </row>
    <row r="1385" spans="1:7" ht="15">
      <c r="A1385" s="85" t="s">
        <v>5386</v>
      </c>
      <c r="B1385" s="85">
        <v>2</v>
      </c>
      <c r="C1385" s="118">
        <v>0.005729478237384792</v>
      </c>
      <c r="D1385" s="85" t="s">
        <v>3897</v>
      </c>
      <c r="E1385" s="85" t="b">
        <v>0</v>
      </c>
      <c r="F1385" s="85" t="b">
        <v>0</v>
      </c>
      <c r="G1385" s="85" t="b">
        <v>0</v>
      </c>
    </row>
    <row r="1386" spans="1:7" ht="15">
      <c r="A1386" s="85" t="s">
        <v>5387</v>
      </c>
      <c r="B1386" s="85">
        <v>2</v>
      </c>
      <c r="C1386" s="118">
        <v>0.005729478237384792</v>
      </c>
      <c r="D1386" s="85" t="s">
        <v>3897</v>
      </c>
      <c r="E1386" s="85" t="b">
        <v>0</v>
      </c>
      <c r="F1386" s="85" t="b">
        <v>0</v>
      </c>
      <c r="G1386" s="85" t="b">
        <v>0</v>
      </c>
    </row>
    <row r="1387" spans="1:7" ht="15">
      <c r="A1387" s="85" t="s">
        <v>5022</v>
      </c>
      <c r="B1387" s="85">
        <v>2</v>
      </c>
      <c r="C1387" s="118">
        <v>0.005729478237384792</v>
      </c>
      <c r="D1387" s="85" t="s">
        <v>3897</v>
      </c>
      <c r="E1387" s="85" t="b">
        <v>0</v>
      </c>
      <c r="F1387" s="85" t="b">
        <v>0</v>
      </c>
      <c r="G1387" s="85" t="b">
        <v>0</v>
      </c>
    </row>
    <row r="1388" spans="1:7" ht="15">
      <c r="A1388" s="85" t="s">
        <v>4910</v>
      </c>
      <c r="B1388" s="85">
        <v>2</v>
      </c>
      <c r="C1388" s="118">
        <v>0.005729478237384792</v>
      </c>
      <c r="D1388" s="85" t="s">
        <v>3897</v>
      </c>
      <c r="E1388" s="85" t="b">
        <v>0</v>
      </c>
      <c r="F1388" s="85" t="b">
        <v>0</v>
      </c>
      <c r="G1388" s="85" t="b">
        <v>0</v>
      </c>
    </row>
    <row r="1389" spans="1:7" ht="15">
      <c r="A1389" s="85" t="s">
        <v>5378</v>
      </c>
      <c r="B1389" s="85">
        <v>2</v>
      </c>
      <c r="C1389" s="118">
        <v>0.005729478237384792</v>
      </c>
      <c r="D1389" s="85" t="s">
        <v>3897</v>
      </c>
      <c r="E1389" s="85" t="b">
        <v>0</v>
      </c>
      <c r="F1389" s="85" t="b">
        <v>0</v>
      </c>
      <c r="G1389" s="85" t="b">
        <v>0</v>
      </c>
    </row>
    <row r="1390" spans="1:7" ht="15">
      <c r="A1390" s="85" t="s">
        <v>5379</v>
      </c>
      <c r="B1390" s="85">
        <v>2</v>
      </c>
      <c r="C1390" s="118">
        <v>0.005729478237384792</v>
      </c>
      <c r="D1390" s="85" t="s">
        <v>3897</v>
      </c>
      <c r="E1390" s="85" t="b">
        <v>0</v>
      </c>
      <c r="F1390" s="85" t="b">
        <v>0</v>
      </c>
      <c r="G1390" s="85" t="b">
        <v>0</v>
      </c>
    </row>
    <row r="1391" spans="1:7" ht="15">
      <c r="A1391" s="85" t="s">
        <v>5380</v>
      </c>
      <c r="B1391" s="85">
        <v>2</v>
      </c>
      <c r="C1391" s="118">
        <v>0.005729478237384792</v>
      </c>
      <c r="D1391" s="85" t="s">
        <v>3897</v>
      </c>
      <c r="E1391" s="85" t="b">
        <v>0</v>
      </c>
      <c r="F1391" s="85" t="b">
        <v>0</v>
      </c>
      <c r="G1391" s="85" t="b">
        <v>0</v>
      </c>
    </row>
    <row r="1392" spans="1:7" ht="15">
      <c r="A1392" s="85" t="s">
        <v>5381</v>
      </c>
      <c r="B1392" s="85">
        <v>2</v>
      </c>
      <c r="C1392" s="118">
        <v>0.005729478237384792</v>
      </c>
      <c r="D1392" s="85" t="s">
        <v>3897</v>
      </c>
      <c r="E1392" s="85" t="b">
        <v>0</v>
      </c>
      <c r="F1392" s="85" t="b">
        <v>0</v>
      </c>
      <c r="G1392" s="85" t="b">
        <v>0</v>
      </c>
    </row>
    <row r="1393" spans="1:7" ht="15">
      <c r="A1393" s="85" t="s">
        <v>4130</v>
      </c>
      <c r="B1393" s="85">
        <v>2</v>
      </c>
      <c r="C1393" s="118">
        <v>0.005729478237384792</v>
      </c>
      <c r="D1393" s="85" t="s">
        <v>3897</v>
      </c>
      <c r="E1393" s="85" t="b">
        <v>0</v>
      </c>
      <c r="F1393" s="85" t="b">
        <v>0</v>
      </c>
      <c r="G1393" s="85" t="b">
        <v>0</v>
      </c>
    </row>
    <row r="1394" spans="1:7" ht="15">
      <c r="A1394" s="85" t="s">
        <v>5374</v>
      </c>
      <c r="B1394" s="85">
        <v>2</v>
      </c>
      <c r="C1394" s="118">
        <v>0.005729478237384792</v>
      </c>
      <c r="D1394" s="85" t="s">
        <v>3897</v>
      </c>
      <c r="E1394" s="85" t="b">
        <v>1</v>
      </c>
      <c r="F1394" s="85" t="b">
        <v>0</v>
      </c>
      <c r="G1394" s="85" t="b">
        <v>0</v>
      </c>
    </row>
    <row r="1395" spans="1:7" ht="15">
      <c r="A1395" s="85" t="s">
        <v>5375</v>
      </c>
      <c r="B1395" s="85">
        <v>2</v>
      </c>
      <c r="C1395" s="118">
        <v>0.005729478237384792</v>
      </c>
      <c r="D1395" s="85" t="s">
        <v>3897</v>
      </c>
      <c r="E1395" s="85" t="b">
        <v>0</v>
      </c>
      <c r="F1395" s="85" t="b">
        <v>0</v>
      </c>
      <c r="G1395" s="85" t="b">
        <v>0</v>
      </c>
    </row>
    <row r="1396" spans="1:7" ht="15">
      <c r="A1396" s="85" t="s">
        <v>5376</v>
      </c>
      <c r="B1396" s="85">
        <v>2</v>
      </c>
      <c r="C1396" s="118">
        <v>0.005729478237384792</v>
      </c>
      <c r="D1396" s="85" t="s">
        <v>3897</v>
      </c>
      <c r="E1396" s="85" t="b">
        <v>0</v>
      </c>
      <c r="F1396" s="85" t="b">
        <v>0</v>
      </c>
      <c r="G1396" s="85" t="b">
        <v>0</v>
      </c>
    </row>
    <row r="1397" spans="1:7" ht="15">
      <c r="A1397" s="85" t="s">
        <v>5377</v>
      </c>
      <c r="B1397" s="85">
        <v>2</v>
      </c>
      <c r="C1397" s="118">
        <v>0.005729478237384792</v>
      </c>
      <c r="D1397" s="85" t="s">
        <v>3897</v>
      </c>
      <c r="E1397" s="85" t="b">
        <v>0</v>
      </c>
      <c r="F1397" s="85" t="b">
        <v>0</v>
      </c>
      <c r="G1397" s="85" t="b">
        <v>0</v>
      </c>
    </row>
    <row r="1398" spans="1:7" ht="15">
      <c r="A1398" s="85" t="s">
        <v>5392</v>
      </c>
      <c r="B1398" s="85">
        <v>2</v>
      </c>
      <c r="C1398" s="118">
        <v>0.005729478237384792</v>
      </c>
      <c r="D1398" s="85" t="s">
        <v>3897</v>
      </c>
      <c r="E1398" s="85" t="b">
        <v>0</v>
      </c>
      <c r="F1398" s="85" t="b">
        <v>0</v>
      </c>
      <c r="G1398" s="85" t="b">
        <v>0</v>
      </c>
    </row>
    <row r="1399" spans="1:7" ht="15">
      <c r="A1399" s="85" t="s">
        <v>4891</v>
      </c>
      <c r="B1399" s="85">
        <v>8</v>
      </c>
      <c r="C1399" s="118">
        <v>0</v>
      </c>
      <c r="D1399" s="85" t="s">
        <v>3898</v>
      </c>
      <c r="E1399" s="85" t="b">
        <v>0</v>
      </c>
      <c r="F1399" s="85" t="b">
        <v>0</v>
      </c>
      <c r="G1399" s="85" t="b">
        <v>0</v>
      </c>
    </row>
    <row r="1400" spans="1:7" ht="15">
      <c r="A1400" s="85" t="s">
        <v>5066</v>
      </c>
      <c r="B1400" s="85">
        <v>4</v>
      </c>
      <c r="C1400" s="118">
        <v>0</v>
      </c>
      <c r="D1400" s="85" t="s">
        <v>3898</v>
      </c>
      <c r="E1400" s="85" t="b">
        <v>0</v>
      </c>
      <c r="F1400" s="85" t="b">
        <v>0</v>
      </c>
      <c r="G1400" s="85" t="b">
        <v>0</v>
      </c>
    </row>
    <row r="1401" spans="1:7" ht="15">
      <c r="A1401" s="85" t="s">
        <v>5067</v>
      </c>
      <c r="B1401" s="85">
        <v>4</v>
      </c>
      <c r="C1401" s="118">
        <v>0</v>
      </c>
      <c r="D1401" s="85" t="s">
        <v>3898</v>
      </c>
      <c r="E1401" s="85" t="b">
        <v>0</v>
      </c>
      <c r="F1401" s="85" t="b">
        <v>1</v>
      </c>
      <c r="G1401" s="85" t="b">
        <v>0</v>
      </c>
    </row>
    <row r="1402" spans="1:7" ht="15">
      <c r="A1402" s="85" t="s">
        <v>4842</v>
      </c>
      <c r="B1402" s="85">
        <v>4</v>
      </c>
      <c r="C1402" s="118">
        <v>0</v>
      </c>
      <c r="D1402" s="85" t="s">
        <v>3898</v>
      </c>
      <c r="E1402" s="85" t="b">
        <v>0</v>
      </c>
      <c r="F1402" s="85" t="b">
        <v>0</v>
      </c>
      <c r="G1402" s="85" t="b">
        <v>0</v>
      </c>
    </row>
    <row r="1403" spans="1:7" ht="15">
      <c r="A1403" s="85" t="s">
        <v>5068</v>
      </c>
      <c r="B1403" s="85">
        <v>4</v>
      </c>
      <c r="C1403" s="118">
        <v>0</v>
      </c>
      <c r="D1403" s="85" t="s">
        <v>3898</v>
      </c>
      <c r="E1403" s="85" t="b">
        <v>0</v>
      </c>
      <c r="F1403" s="85" t="b">
        <v>0</v>
      </c>
      <c r="G1403" s="85" t="b">
        <v>0</v>
      </c>
    </row>
    <row r="1404" spans="1:7" ht="15">
      <c r="A1404" s="85" t="s">
        <v>4013</v>
      </c>
      <c r="B1404" s="85">
        <v>4</v>
      </c>
      <c r="C1404" s="118">
        <v>0</v>
      </c>
      <c r="D1404" s="85" t="s">
        <v>3898</v>
      </c>
      <c r="E1404" s="85" t="b">
        <v>0</v>
      </c>
      <c r="F1404" s="85" t="b">
        <v>0</v>
      </c>
      <c r="G1404" s="85" t="b">
        <v>0</v>
      </c>
    </row>
    <row r="1405" spans="1:7" ht="15">
      <c r="A1405" s="85" t="s">
        <v>5069</v>
      </c>
      <c r="B1405" s="85">
        <v>4</v>
      </c>
      <c r="C1405" s="118">
        <v>0</v>
      </c>
      <c r="D1405" s="85" t="s">
        <v>3898</v>
      </c>
      <c r="E1405" s="85" t="b">
        <v>0</v>
      </c>
      <c r="F1405" s="85" t="b">
        <v>0</v>
      </c>
      <c r="G1405" s="85" t="b">
        <v>0</v>
      </c>
    </row>
    <row r="1406" spans="1:7" ht="15">
      <c r="A1406" s="85" t="s">
        <v>5070</v>
      </c>
      <c r="B1406" s="85">
        <v>4</v>
      </c>
      <c r="C1406" s="118">
        <v>0</v>
      </c>
      <c r="D1406" s="85" t="s">
        <v>3898</v>
      </c>
      <c r="E1406" s="85" t="b">
        <v>0</v>
      </c>
      <c r="F1406" s="85" t="b">
        <v>0</v>
      </c>
      <c r="G1406" s="85" t="b">
        <v>0</v>
      </c>
    </row>
    <row r="1407" spans="1:7" ht="15">
      <c r="A1407" s="85" t="s">
        <v>4159</v>
      </c>
      <c r="B1407" s="85">
        <v>4</v>
      </c>
      <c r="C1407" s="118">
        <v>0.008616464593675858</v>
      </c>
      <c r="D1407" s="85" t="s">
        <v>3898</v>
      </c>
      <c r="E1407" s="85" t="b">
        <v>0</v>
      </c>
      <c r="F1407" s="85" t="b">
        <v>0</v>
      </c>
      <c r="G1407" s="85" t="b">
        <v>0</v>
      </c>
    </row>
    <row r="1408" spans="1:7" ht="15">
      <c r="A1408" s="85" t="s">
        <v>5085</v>
      </c>
      <c r="B1408" s="85">
        <v>4</v>
      </c>
      <c r="C1408" s="118">
        <v>0.008616464593675858</v>
      </c>
      <c r="D1408" s="85" t="s">
        <v>3898</v>
      </c>
      <c r="E1408" s="85" t="b">
        <v>0</v>
      </c>
      <c r="F1408" s="85" t="b">
        <v>0</v>
      </c>
      <c r="G1408" s="85" t="b">
        <v>0</v>
      </c>
    </row>
    <row r="1409" spans="1:7" ht="15">
      <c r="A1409" s="85" t="s">
        <v>333</v>
      </c>
      <c r="B1409" s="85">
        <v>3</v>
      </c>
      <c r="C1409" s="118">
        <v>0.006462348445256893</v>
      </c>
      <c r="D1409" s="85" t="s">
        <v>3898</v>
      </c>
      <c r="E1409" s="85" t="b">
        <v>0</v>
      </c>
      <c r="F1409" s="85" t="b">
        <v>0</v>
      </c>
      <c r="G1409" s="85" t="b">
        <v>0</v>
      </c>
    </row>
    <row r="1410" spans="1:7" ht="15">
      <c r="A1410" s="85" t="s">
        <v>5370</v>
      </c>
      <c r="B1410" s="85">
        <v>2</v>
      </c>
      <c r="C1410" s="118">
        <v>0.010380344678068316</v>
      </c>
      <c r="D1410" s="85" t="s">
        <v>3898</v>
      </c>
      <c r="E1410" s="85" t="b">
        <v>0</v>
      </c>
      <c r="F1410" s="85" t="b">
        <v>0</v>
      </c>
      <c r="G1410" s="85" t="b">
        <v>0</v>
      </c>
    </row>
    <row r="1411" spans="1:7" ht="15">
      <c r="A1411" s="85" t="s">
        <v>5422</v>
      </c>
      <c r="B1411" s="85">
        <v>2</v>
      </c>
      <c r="C1411" s="118">
        <v>0.010380344678068316</v>
      </c>
      <c r="D1411" s="85" t="s">
        <v>3898</v>
      </c>
      <c r="E1411" s="85" t="b">
        <v>0</v>
      </c>
      <c r="F1411" s="85" t="b">
        <v>0</v>
      </c>
      <c r="G1411" s="85" t="b">
        <v>0</v>
      </c>
    </row>
    <row r="1412" spans="1:7" ht="15">
      <c r="A1412" s="85" t="s">
        <v>5037</v>
      </c>
      <c r="B1412" s="85">
        <v>2</v>
      </c>
      <c r="C1412" s="118">
        <v>0</v>
      </c>
      <c r="D1412" s="85" t="s">
        <v>3899</v>
      </c>
      <c r="E1412" s="85" t="b">
        <v>0</v>
      </c>
      <c r="F1412" s="85" t="b">
        <v>0</v>
      </c>
      <c r="G1412" s="85" t="b">
        <v>0</v>
      </c>
    </row>
    <row r="1413" spans="1:7" ht="15">
      <c r="A1413" s="85" t="s">
        <v>5141</v>
      </c>
      <c r="B1413" s="85">
        <v>2</v>
      </c>
      <c r="C1413" s="118">
        <v>0</v>
      </c>
      <c r="D1413" s="85" t="s">
        <v>3899</v>
      </c>
      <c r="E1413" s="85" t="b">
        <v>0</v>
      </c>
      <c r="F1413" s="85" t="b">
        <v>0</v>
      </c>
      <c r="G1413" s="85" t="b">
        <v>0</v>
      </c>
    </row>
    <row r="1414" spans="1:7" ht="15">
      <c r="A1414" s="85" t="s">
        <v>5393</v>
      </c>
      <c r="B1414" s="85">
        <v>2</v>
      </c>
      <c r="C1414" s="118">
        <v>0</v>
      </c>
      <c r="D1414" s="85" t="s">
        <v>3899</v>
      </c>
      <c r="E1414" s="85" t="b">
        <v>0</v>
      </c>
      <c r="F1414" s="85" t="b">
        <v>0</v>
      </c>
      <c r="G1414" s="85" t="b">
        <v>0</v>
      </c>
    </row>
    <row r="1415" spans="1:7" ht="15">
      <c r="A1415" s="85" t="s">
        <v>5394</v>
      </c>
      <c r="B1415" s="85">
        <v>2</v>
      </c>
      <c r="C1415" s="118">
        <v>0</v>
      </c>
      <c r="D1415" s="85" t="s">
        <v>3899</v>
      </c>
      <c r="E1415" s="85" t="b">
        <v>0</v>
      </c>
      <c r="F1415" s="85" t="b">
        <v>0</v>
      </c>
      <c r="G1415" s="85" t="b">
        <v>0</v>
      </c>
    </row>
    <row r="1416" spans="1:7" ht="15">
      <c r="A1416" s="85" t="s">
        <v>452</v>
      </c>
      <c r="B1416" s="85">
        <v>2</v>
      </c>
      <c r="C1416" s="118">
        <v>0</v>
      </c>
      <c r="D1416" s="85" t="s">
        <v>3899</v>
      </c>
      <c r="E1416" s="85" t="b">
        <v>0</v>
      </c>
      <c r="F1416" s="85" t="b">
        <v>0</v>
      </c>
      <c r="G1416" s="85" t="b">
        <v>0</v>
      </c>
    </row>
    <row r="1417" spans="1:7" ht="15">
      <c r="A1417" s="85" t="s">
        <v>5395</v>
      </c>
      <c r="B1417" s="85">
        <v>2</v>
      </c>
      <c r="C1417" s="118">
        <v>0</v>
      </c>
      <c r="D1417" s="85" t="s">
        <v>3899</v>
      </c>
      <c r="E1417" s="85" t="b">
        <v>0</v>
      </c>
      <c r="F1417" s="85" t="b">
        <v>0</v>
      </c>
      <c r="G1417" s="85" t="b">
        <v>0</v>
      </c>
    </row>
    <row r="1418" spans="1:7" ht="15">
      <c r="A1418" s="85" t="s">
        <v>5396</v>
      </c>
      <c r="B1418" s="85">
        <v>2</v>
      </c>
      <c r="C1418" s="118">
        <v>0</v>
      </c>
      <c r="D1418" s="85" t="s">
        <v>3899</v>
      </c>
      <c r="E1418" s="85" t="b">
        <v>0</v>
      </c>
      <c r="F1418" s="85" t="b">
        <v>0</v>
      </c>
      <c r="G1418" s="85" t="b">
        <v>0</v>
      </c>
    </row>
    <row r="1419" spans="1:7" ht="15">
      <c r="A1419" s="85" t="s">
        <v>4971</v>
      </c>
      <c r="B1419" s="85">
        <v>2</v>
      </c>
      <c r="C1419" s="118">
        <v>0</v>
      </c>
      <c r="D1419" s="85" t="s">
        <v>3899</v>
      </c>
      <c r="E1419" s="85" t="b">
        <v>0</v>
      </c>
      <c r="F1419" s="85" t="b">
        <v>0</v>
      </c>
      <c r="G1419" s="85" t="b">
        <v>0</v>
      </c>
    </row>
    <row r="1420" spans="1:7" ht="15">
      <c r="A1420" s="85" t="s">
        <v>5397</v>
      </c>
      <c r="B1420" s="85">
        <v>2</v>
      </c>
      <c r="C1420" s="118">
        <v>0</v>
      </c>
      <c r="D1420" s="85" t="s">
        <v>3899</v>
      </c>
      <c r="E1420" s="85" t="b">
        <v>0</v>
      </c>
      <c r="F1420" s="85" t="b">
        <v>0</v>
      </c>
      <c r="G1420" s="85" t="b">
        <v>0</v>
      </c>
    </row>
    <row r="1421" spans="1:7" ht="15">
      <c r="A1421" s="85" t="s">
        <v>5398</v>
      </c>
      <c r="B1421" s="85">
        <v>2</v>
      </c>
      <c r="C1421" s="118">
        <v>0</v>
      </c>
      <c r="D1421" s="85" t="s">
        <v>3899</v>
      </c>
      <c r="E1421" s="85" t="b">
        <v>0</v>
      </c>
      <c r="F1421" s="85" t="b">
        <v>0</v>
      </c>
      <c r="G1421" s="85" t="b">
        <v>0</v>
      </c>
    </row>
    <row r="1422" spans="1:7" ht="15">
      <c r="A1422" s="85" t="s">
        <v>4872</v>
      </c>
      <c r="B1422" s="85">
        <v>5</v>
      </c>
      <c r="C1422" s="118">
        <v>0</v>
      </c>
      <c r="D1422" s="85" t="s">
        <v>3900</v>
      </c>
      <c r="E1422" s="85" t="b">
        <v>0</v>
      </c>
      <c r="F1422" s="85" t="b">
        <v>0</v>
      </c>
      <c r="G1422" s="85" t="b">
        <v>0</v>
      </c>
    </row>
    <row r="1423" spans="1:7" ht="15">
      <c r="A1423" s="85" t="s">
        <v>4860</v>
      </c>
      <c r="B1423" s="85">
        <v>3</v>
      </c>
      <c r="C1423" s="118">
        <v>0</v>
      </c>
      <c r="D1423" s="85" t="s">
        <v>3900</v>
      </c>
      <c r="E1423" s="85" t="b">
        <v>0</v>
      </c>
      <c r="F1423" s="85" t="b">
        <v>0</v>
      </c>
      <c r="G1423" s="85" t="b">
        <v>0</v>
      </c>
    </row>
    <row r="1424" spans="1:7" ht="15">
      <c r="A1424" s="85" t="s">
        <v>4108</v>
      </c>
      <c r="B1424" s="85">
        <v>3</v>
      </c>
      <c r="C1424" s="118">
        <v>0</v>
      </c>
      <c r="D1424" s="85" t="s">
        <v>3900</v>
      </c>
      <c r="E1424" s="85" t="b">
        <v>1</v>
      </c>
      <c r="F1424" s="85" t="b">
        <v>0</v>
      </c>
      <c r="G1424" s="85" t="b">
        <v>0</v>
      </c>
    </row>
    <row r="1425" spans="1:7" ht="15">
      <c r="A1425" s="85" t="s">
        <v>5179</v>
      </c>
      <c r="B1425" s="85">
        <v>3</v>
      </c>
      <c r="C1425" s="118">
        <v>0</v>
      </c>
      <c r="D1425" s="85" t="s">
        <v>3900</v>
      </c>
      <c r="E1425" s="85" t="b">
        <v>0</v>
      </c>
      <c r="F1425" s="85" t="b">
        <v>0</v>
      </c>
      <c r="G1425" s="85" t="b">
        <v>0</v>
      </c>
    </row>
    <row r="1426" spans="1:7" ht="15">
      <c r="A1426" s="85" t="s">
        <v>5180</v>
      </c>
      <c r="B1426" s="85">
        <v>3</v>
      </c>
      <c r="C1426" s="118">
        <v>0</v>
      </c>
      <c r="D1426" s="85" t="s">
        <v>3900</v>
      </c>
      <c r="E1426" s="85" t="b">
        <v>0</v>
      </c>
      <c r="F1426" s="85" t="b">
        <v>0</v>
      </c>
      <c r="G1426" s="85" t="b">
        <v>0</v>
      </c>
    </row>
    <row r="1427" spans="1:7" ht="15">
      <c r="A1427" s="85" t="s">
        <v>5181</v>
      </c>
      <c r="B1427" s="85">
        <v>3</v>
      </c>
      <c r="C1427" s="118">
        <v>0</v>
      </c>
      <c r="D1427" s="85" t="s">
        <v>3900</v>
      </c>
      <c r="E1427" s="85" t="b">
        <v>0</v>
      </c>
      <c r="F1427" s="85" t="b">
        <v>0</v>
      </c>
      <c r="G1427" s="85" t="b">
        <v>0</v>
      </c>
    </row>
    <row r="1428" spans="1:7" ht="15">
      <c r="A1428" s="85" t="s">
        <v>5182</v>
      </c>
      <c r="B1428" s="85">
        <v>3</v>
      </c>
      <c r="C1428" s="118">
        <v>0</v>
      </c>
      <c r="D1428" s="85" t="s">
        <v>3900</v>
      </c>
      <c r="E1428" s="85" t="b">
        <v>0</v>
      </c>
      <c r="F1428" s="85" t="b">
        <v>0</v>
      </c>
      <c r="G1428" s="85" t="b">
        <v>0</v>
      </c>
    </row>
    <row r="1429" spans="1:7" ht="15">
      <c r="A1429" s="85" t="s">
        <v>4941</v>
      </c>
      <c r="B1429" s="85">
        <v>3</v>
      </c>
      <c r="C1429" s="118">
        <v>0</v>
      </c>
      <c r="D1429" s="85" t="s">
        <v>3900</v>
      </c>
      <c r="E1429" s="85" t="b">
        <v>0</v>
      </c>
      <c r="F1429" s="85" t="b">
        <v>0</v>
      </c>
      <c r="G1429" s="85" t="b">
        <v>0</v>
      </c>
    </row>
    <row r="1430" spans="1:7" ht="15">
      <c r="A1430" s="85" t="s">
        <v>5412</v>
      </c>
      <c r="B1430" s="85">
        <v>2</v>
      </c>
      <c r="C1430" s="118">
        <v>0.0056803631953445555</v>
      </c>
      <c r="D1430" s="85" t="s">
        <v>3900</v>
      </c>
      <c r="E1430" s="85" t="b">
        <v>0</v>
      </c>
      <c r="F1430" s="85" t="b">
        <v>0</v>
      </c>
      <c r="G1430" s="85" t="b">
        <v>0</v>
      </c>
    </row>
    <row r="1431" spans="1:7" ht="15">
      <c r="A1431" s="85" t="s">
        <v>5413</v>
      </c>
      <c r="B1431" s="85">
        <v>2</v>
      </c>
      <c r="C1431" s="118">
        <v>0.0056803631953445555</v>
      </c>
      <c r="D1431" s="85" t="s">
        <v>3900</v>
      </c>
      <c r="E1431" s="85" t="b">
        <v>0</v>
      </c>
      <c r="F1431" s="85" t="b">
        <v>0</v>
      </c>
      <c r="G1431" s="85" t="b">
        <v>0</v>
      </c>
    </row>
    <row r="1432" spans="1:7" ht="15">
      <c r="A1432" s="85" t="s">
        <v>4139</v>
      </c>
      <c r="B1432" s="85">
        <v>2</v>
      </c>
      <c r="C1432" s="118">
        <v>0.0056803631953445555</v>
      </c>
      <c r="D1432" s="85" t="s">
        <v>3900</v>
      </c>
      <c r="E1432" s="85" t="b">
        <v>0</v>
      </c>
      <c r="F1432" s="85" t="b">
        <v>0</v>
      </c>
      <c r="G1432" s="85" t="b">
        <v>0</v>
      </c>
    </row>
    <row r="1433" spans="1:7" ht="15">
      <c r="A1433" s="85" t="s">
        <v>5415</v>
      </c>
      <c r="B1433" s="85">
        <v>2</v>
      </c>
      <c r="C1433" s="118">
        <v>0.0056803631953445555</v>
      </c>
      <c r="D1433" s="85" t="s">
        <v>3900</v>
      </c>
      <c r="E1433" s="85" t="b">
        <v>0</v>
      </c>
      <c r="F1433" s="85" t="b">
        <v>0</v>
      </c>
      <c r="G1433" s="85" t="b">
        <v>0</v>
      </c>
    </row>
    <row r="1434" spans="1:7" ht="15">
      <c r="A1434" s="85" t="s">
        <v>5416</v>
      </c>
      <c r="B1434" s="85">
        <v>2</v>
      </c>
      <c r="C1434" s="118">
        <v>0.0056803631953445555</v>
      </c>
      <c r="D1434" s="85" t="s">
        <v>3900</v>
      </c>
      <c r="E1434" s="85" t="b">
        <v>0</v>
      </c>
      <c r="F1434" s="85" t="b">
        <v>0</v>
      </c>
      <c r="G1434" s="85" t="b">
        <v>0</v>
      </c>
    </row>
    <row r="1435" spans="1:7" ht="15">
      <c r="A1435" s="85" t="s">
        <v>4105</v>
      </c>
      <c r="B1435" s="85">
        <v>2</v>
      </c>
      <c r="C1435" s="118">
        <v>0.0056803631953445555</v>
      </c>
      <c r="D1435" s="85" t="s">
        <v>3900</v>
      </c>
      <c r="E1435" s="85" t="b">
        <v>0</v>
      </c>
      <c r="F1435" s="85" t="b">
        <v>0</v>
      </c>
      <c r="G1435" s="85" t="b">
        <v>0</v>
      </c>
    </row>
    <row r="1436" spans="1:7" ht="15">
      <c r="A1436" s="85" t="s">
        <v>5124</v>
      </c>
      <c r="B1436" s="85">
        <v>2</v>
      </c>
      <c r="C1436" s="118">
        <v>0.0056803631953445555</v>
      </c>
      <c r="D1436" s="85" t="s">
        <v>3900</v>
      </c>
      <c r="E1436" s="85" t="b">
        <v>0</v>
      </c>
      <c r="F1436" s="85" t="b">
        <v>0</v>
      </c>
      <c r="G1436" s="85" t="b">
        <v>0</v>
      </c>
    </row>
    <row r="1437" spans="1:7" ht="15">
      <c r="A1437" s="85" t="s">
        <v>5417</v>
      </c>
      <c r="B1437" s="85">
        <v>2</v>
      </c>
      <c r="C1437" s="118">
        <v>0.0056803631953445555</v>
      </c>
      <c r="D1437" s="85" t="s">
        <v>3900</v>
      </c>
      <c r="E1437" s="85" t="b">
        <v>1</v>
      </c>
      <c r="F1437" s="85" t="b">
        <v>0</v>
      </c>
      <c r="G1437" s="85" t="b">
        <v>0</v>
      </c>
    </row>
    <row r="1438" spans="1:7" ht="15">
      <c r="A1438" s="85" t="s">
        <v>5418</v>
      </c>
      <c r="B1438" s="85">
        <v>2</v>
      </c>
      <c r="C1438" s="118">
        <v>0.0056803631953445555</v>
      </c>
      <c r="D1438" s="85" t="s">
        <v>3900</v>
      </c>
      <c r="E1438" s="85" t="b">
        <v>0</v>
      </c>
      <c r="F1438" s="85" t="b">
        <v>0</v>
      </c>
      <c r="G1438" s="85" t="b">
        <v>0</v>
      </c>
    </row>
    <row r="1439" spans="1:7" ht="15">
      <c r="A1439" s="85" t="s">
        <v>4013</v>
      </c>
      <c r="B1439" s="85">
        <v>2</v>
      </c>
      <c r="C1439" s="118">
        <v>0.0056803631953445555</v>
      </c>
      <c r="D1439" s="85" t="s">
        <v>3900</v>
      </c>
      <c r="E1439" s="85" t="b">
        <v>0</v>
      </c>
      <c r="F1439" s="85" t="b">
        <v>0</v>
      </c>
      <c r="G1439" s="85" t="b">
        <v>0</v>
      </c>
    </row>
    <row r="1440" spans="1:7" ht="15">
      <c r="A1440" s="85" t="s">
        <v>4055</v>
      </c>
      <c r="B1440" s="85">
        <v>2</v>
      </c>
      <c r="C1440" s="118">
        <v>0.0056803631953445555</v>
      </c>
      <c r="D1440" s="85" t="s">
        <v>3900</v>
      </c>
      <c r="E1440" s="85" t="b">
        <v>0</v>
      </c>
      <c r="F1440" s="85" t="b">
        <v>0</v>
      </c>
      <c r="G1440" s="85" t="b">
        <v>0</v>
      </c>
    </row>
    <row r="1441" spans="1:7" ht="15">
      <c r="A1441" s="85" t="s">
        <v>5419</v>
      </c>
      <c r="B1441" s="85">
        <v>2</v>
      </c>
      <c r="C1441" s="118">
        <v>0.0056803631953445555</v>
      </c>
      <c r="D1441" s="85" t="s">
        <v>3900</v>
      </c>
      <c r="E1441" s="85" t="b">
        <v>0</v>
      </c>
      <c r="F1441" s="85" t="b">
        <v>0</v>
      </c>
      <c r="G1441" s="85" t="b">
        <v>0</v>
      </c>
    </row>
    <row r="1442" spans="1:7" ht="15">
      <c r="A1442" s="85" t="s">
        <v>5420</v>
      </c>
      <c r="B1442" s="85">
        <v>2</v>
      </c>
      <c r="C1442" s="118">
        <v>0.0056803631953445555</v>
      </c>
      <c r="D1442" s="85" t="s">
        <v>3900</v>
      </c>
      <c r="E1442" s="85" t="b">
        <v>0</v>
      </c>
      <c r="F1442" s="85" t="b">
        <v>0</v>
      </c>
      <c r="G1442" s="85" t="b">
        <v>0</v>
      </c>
    </row>
    <row r="1443" spans="1:7" ht="15">
      <c r="A1443" s="85" t="s">
        <v>4084</v>
      </c>
      <c r="B1443" s="85">
        <v>2</v>
      </c>
      <c r="C1443" s="118">
        <v>0.0056803631953445555</v>
      </c>
      <c r="D1443" s="85" t="s">
        <v>3900</v>
      </c>
      <c r="E1443" s="85" t="b">
        <v>0</v>
      </c>
      <c r="F1443" s="85" t="b">
        <v>0</v>
      </c>
      <c r="G1443" s="85" t="b">
        <v>0</v>
      </c>
    </row>
    <row r="1444" spans="1:7" ht="15">
      <c r="A1444" s="85" t="s">
        <v>5421</v>
      </c>
      <c r="B1444" s="85">
        <v>2</v>
      </c>
      <c r="C1444" s="118">
        <v>0.0056803631953445555</v>
      </c>
      <c r="D1444" s="85" t="s">
        <v>3900</v>
      </c>
      <c r="E1444" s="85" t="b">
        <v>0</v>
      </c>
      <c r="F1444" s="85" t="b">
        <v>0</v>
      </c>
      <c r="G1444" s="85" t="b">
        <v>0</v>
      </c>
    </row>
    <row r="1445" spans="1:7" ht="15">
      <c r="A1445" s="85" t="s">
        <v>444</v>
      </c>
      <c r="B1445" s="85">
        <v>2</v>
      </c>
      <c r="C1445" s="118">
        <v>0.0056803631953445555</v>
      </c>
      <c r="D1445" s="85" t="s">
        <v>3900</v>
      </c>
      <c r="E1445" s="85" t="b">
        <v>0</v>
      </c>
      <c r="F1445" s="85" t="b">
        <v>0</v>
      </c>
      <c r="G1445" s="85" t="b">
        <v>0</v>
      </c>
    </row>
    <row r="1446" spans="1:7" ht="15">
      <c r="A1446" s="85" t="s">
        <v>5090</v>
      </c>
      <c r="B1446" s="85">
        <v>4</v>
      </c>
      <c r="C1446" s="118">
        <v>0</v>
      </c>
      <c r="D1446" s="85" t="s">
        <v>3901</v>
      </c>
      <c r="E1446" s="85" t="b">
        <v>0</v>
      </c>
      <c r="F1446" s="85" t="b">
        <v>0</v>
      </c>
      <c r="G1446" s="85" t="b">
        <v>0</v>
      </c>
    </row>
    <row r="1447" spans="1:7" ht="15">
      <c r="A1447" s="85" t="s">
        <v>5091</v>
      </c>
      <c r="B1447" s="85">
        <v>4</v>
      </c>
      <c r="C1447" s="118">
        <v>0</v>
      </c>
      <c r="D1447" s="85" t="s">
        <v>3901</v>
      </c>
      <c r="E1447" s="85" t="b">
        <v>0</v>
      </c>
      <c r="F1447" s="85" t="b">
        <v>0</v>
      </c>
      <c r="G1447" s="85" t="b">
        <v>0</v>
      </c>
    </row>
    <row r="1448" spans="1:7" ht="15">
      <c r="A1448" s="85" t="s">
        <v>5092</v>
      </c>
      <c r="B1448" s="85">
        <v>4</v>
      </c>
      <c r="C1448" s="118">
        <v>0</v>
      </c>
      <c r="D1448" s="85" t="s">
        <v>3901</v>
      </c>
      <c r="E1448" s="85" t="b">
        <v>0</v>
      </c>
      <c r="F1448" s="85" t="b">
        <v>0</v>
      </c>
      <c r="G1448" s="85" t="b">
        <v>0</v>
      </c>
    </row>
    <row r="1449" spans="1:7" ht="15">
      <c r="A1449" s="85" t="s">
        <v>4084</v>
      </c>
      <c r="B1449" s="85">
        <v>4</v>
      </c>
      <c r="C1449" s="118">
        <v>0</v>
      </c>
      <c r="D1449" s="85" t="s">
        <v>3901</v>
      </c>
      <c r="E1449" s="85" t="b">
        <v>0</v>
      </c>
      <c r="F1449" s="85" t="b">
        <v>0</v>
      </c>
      <c r="G1449" s="85" t="b">
        <v>0</v>
      </c>
    </row>
    <row r="1450" spans="1:7" ht="15">
      <c r="A1450" s="85" t="s">
        <v>5011</v>
      </c>
      <c r="B1450" s="85">
        <v>4</v>
      </c>
      <c r="C1450" s="118">
        <v>0</v>
      </c>
      <c r="D1450" s="85" t="s">
        <v>3901</v>
      </c>
      <c r="E1450" s="85" t="b">
        <v>0</v>
      </c>
      <c r="F1450" s="85" t="b">
        <v>0</v>
      </c>
      <c r="G1450" s="85" t="b">
        <v>0</v>
      </c>
    </row>
    <row r="1451" spans="1:7" ht="15">
      <c r="A1451" s="85" t="s">
        <v>5093</v>
      </c>
      <c r="B1451" s="85">
        <v>4</v>
      </c>
      <c r="C1451" s="118">
        <v>0</v>
      </c>
      <c r="D1451" s="85" t="s">
        <v>3901</v>
      </c>
      <c r="E1451" s="85" t="b">
        <v>0</v>
      </c>
      <c r="F1451" s="85" t="b">
        <v>0</v>
      </c>
      <c r="G1451" s="85" t="b">
        <v>0</v>
      </c>
    </row>
    <row r="1452" spans="1:7" ht="15">
      <c r="A1452" s="85" t="s">
        <v>5094</v>
      </c>
      <c r="B1452" s="85">
        <v>4</v>
      </c>
      <c r="C1452" s="118">
        <v>0</v>
      </c>
      <c r="D1452" s="85" t="s">
        <v>3901</v>
      </c>
      <c r="E1452" s="85" t="b">
        <v>0</v>
      </c>
      <c r="F1452" s="85" t="b">
        <v>0</v>
      </c>
      <c r="G1452" s="85" t="b">
        <v>0</v>
      </c>
    </row>
    <row r="1453" spans="1:7" ht="15">
      <c r="A1453" s="85" t="s">
        <v>4086</v>
      </c>
      <c r="B1453" s="85">
        <v>4</v>
      </c>
      <c r="C1453" s="118">
        <v>0</v>
      </c>
      <c r="D1453" s="85" t="s">
        <v>3901</v>
      </c>
      <c r="E1453" s="85" t="b">
        <v>0</v>
      </c>
      <c r="F1453" s="85" t="b">
        <v>0</v>
      </c>
      <c r="G1453" s="85" t="b">
        <v>0</v>
      </c>
    </row>
    <row r="1454" spans="1:7" ht="15">
      <c r="A1454" s="85" t="s">
        <v>240</v>
      </c>
      <c r="B1454" s="85">
        <v>3</v>
      </c>
      <c r="C1454" s="118">
        <v>0.007974812974997867</v>
      </c>
      <c r="D1454" s="85" t="s">
        <v>3901</v>
      </c>
      <c r="E1454" s="85" t="b">
        <v>0</v>
      </c>
      <c r="F1454" s="85" t="b">
        <v>0</v>
      </c>
      <c r="G1454" s="85" t="b">
        <v>0</v>
      </c>
    </row>
    <row r="1455" spans="1:7" ht="15">
      <c r="A1455" s="85" t="s">
        <v>5199</v>
      </c>
      <c r="B1455" s="85">
        <v>3</v>
      </c>
      <c r="C1455" s="118">
        <v>0.007974812974997867</v>
      </c>
      <c r="D1455" s="85" t="s">
        <v>3901</v>
      </c>
      <c r="E1455" s="85" t="b">
        <v>0</v>
      </c>
      <c r="F1455" s="85" t="b">
        <v>0</v>
      </c>
      <c r="G1455" s="85" t="b">
        <v>0</v>
      </c>
    </row>
    <row r="1456" spans="1:7" ht="15">
      <c r="A1456" s="85" t="s">
        <v>4054</v>
      </c>
      <c r="B1456" s="85">
        <v>6</v>
      </c>
      <c r="C1456" s="118">
        <v>0</v>
      </c>
      <c r="D1456" s="85" t="s">
        <v>3902</v>
      </c>
      <c r="E1456" s="85" t="b">
        <v>0</v>
      </c>
      <c r="F1456" s="85" t="b">
        <v>0</v>
      </c>
      <c r="G1456" s="85" t="b">
        <v>0</v>
      </c>
    </row>
    <row r="1457" spans="1:7" ht="15">
      <c r="A1457" s="85" t="s">
        <v>4866</v>
      </c>
      <c r="B1457" s="85">
        <v>6</v>
      </c>
      <c r="C1457" s="118">
        <v>0</v>
      </c>
      <c r="D1457" s="85" t="s">
        <v>3902</v>
      </c>
      <c r="E1457" s="85" t="b">
        <v>0</v>
      </c>
      <c r="F1457" s="85" t="b">
        <v>0</v>
      </c>
      <c r="G1457" s="85" t="b">
        <v>0</v>
      </c>
    </row>
    <row r="1458" spans="1:7" ht="15">
      <c r="A1458" s="85" t="s">
        <v>5014</v>
      </c>
      <c r="B1458" s="85">
        <v>3</v>
      </c>
      <c r="C1458" s="118">
        <v>0</v>
      </c>
      <c r="D1458" s="85" t="s">
        <v>3902</v>
      </c>
      <c r="E1458" s="85" t="b">
        <v>0</v>
      </c>
      <c r="F1458" s="85" t="b">
        <v>0</v>
      </c>
      <c r="G1458" s="85" t="b">
        <v>0</v>
      </c>
    </row>
    <row r="1459" spans="1:7" ht="15">
      <c r="A1459" s="85" t="s">
        <v>5015</v>
      </c>
      <c r="B1459" s="85">
        <v>3</v>
      </c>
      <c r="C1459" s="118">
        <v>0</v>
      </c>
      <c r="D1459" s="85" t="s">
        <v>3902</v>
      </c>
      <c r="E1459" s="85" t="b">
        <v>0</v>
      </c>
      <c r="F1459" s="85" t="b">
        <v>0</v>
      </c>
      <c r="G1459" s="85" t="b">
        <v>0</v>
      </c>
    </row>
    <row r="1460" spans="1:7" ht="15">
      <c r="A1460" s="85" t="s">
        <v>5016</v>
      </c>
      <c r="B1460" s="85">
        <v>3</v>
      </c>
      <c r="C1460" s="118">
        <v>0</v>
      </c>
      <c r="D1460" s="85" t="s">
        <v>3902</v>
      </c>
      <c r="E1460" s="85" t="b">
        <v>0</v>
      </c>
      <c r="F1460" s="85" t="b">
        <v>0</v>
      </c>
      <c r="G1460" s="85" t="b">
        <v>0</v>
      </c>
    </row>
    <row r="1461" spans="1:7" ht="15">
      <c r="A1461" s="85" t="s">
        <v>4954</v>
      </c>
      <c r="B1461" s="85">
        <v>3</v>
      </c>
      <c r="C1461" s="118">
        <v>0</v>
      </c>
      <c r="D1461" s="85" t="s">
        <v>3902</v>
      </c>
      <c r="E1461" s="85" t="b">
        <v>0</v>
      </c>
      <c r="F1461" s="85" t="b">
        <v>1</v>
      </c>
      <c r="G1461" s="85" t="b">
        <v>0</v>
      </c>
    </row>
    <row r="1462" spans="1:7" ht="15">
      <c r="A1462" s="85" t="s">
        <v>5017</v>
      </c>
      <c r="B1462" s="85">
        <v>3</v>
      </c>
      <c r="C1462" s="118">
        <v>0</v>
      </c>
      <c r="D1462" s="85" t="s">
        <v>3902</v>
      </c>
      <c r="E1462" s="85" t="b">
        <v>0</v>
      </c>
      <c r="F1462" s="85" t="b">
        <v>0</v>
      </c>
      <c r="G1462" s="85" t="b">
        <v>0</v>
      </c>
    </row>
    <row r="1463" spans="1:7" ht="15">
      <c r="A1463" s="85" t="s">
        <v>4925</v>
      </c>
      <c r="B1463" s="85">
        <v>3</v>
      </c>
      <c r="C1463" s="118">
        <v>0</v>
      </c>
      <c r="D1463" s="85" t="s">
        <v>3902</v>
      </c>
      <c r="E1463" s="85" t="b">
        <v>0</v>
      </c>
      <c r="F1463" s="85" t="b">
        <v>0</v>
      </c>
      <c r="G1463" s="85" t="b">
        <v>0</v>
      </c>
    </row>
    <row r="1464" spans="1:7" ht="15">
      <c r="A1464" s="85" t="s">
        <v>5018</v>
      </c>
      <c r="B1464" s="85">
        <v>3</v>
      </c>
      <c r="C1464" s="118">
        <v>0</v>
      </c>
      <c r="D1464" s="85" t="s">
        <v>3902</v>
      </c>
      <c r="E1464" s="85" t="b">
        <v>0</v>
      </c>
      <c r="F1464" s="85" t="b">
        <v>0</v>
      </c>
      <c r="G1464" s="85" t="b">
        <v>0</v>
      </c>
    </row>
    <row r="1465" spans="1:7" ht="15">
      <c r="A1465" s="85" t="s">
        <v>4955</v>
      </c>
      <c r="B1465" s="85">
        <v>3</v>
      </c>
      <c r="C1465" s="118">
        <v>0</v>
      </c>
      <c r="D1465" s="85" t="s">
        <v>3902</v>
      </c>
      <c r="E1465" s="85" t="b">
        <v>0</v>
      </c>
      <c r="F1465" s="85" t="b">
        <v>0</v>
      </c>
      <c r="G1465" s="85" t="b">
        <v>0</v>
      </c>
    </row>
    <row r="1466" spans="1:7" ht="15">
      <c r="A1466" s="85" t="s">
        <v>4962</v>
      </c>
      <c r="B1466" s="85">
        <v>3</v>
      </c>
      <c r="C1466" s="118">
        <v>0</v>
      </c>
      <c r="D1466" s="85" t="s">
        <v>3902</v>
      </c>
      <c r="E1466" s="85" t="b">
        <v>0</v>
      </c>
      <c r="F1466" s="85" t="b">
        <v>0</v>
      </c>
      <c r="G1466" s="85" t="b">
        <v>0</v>
      </c>
    </row>
    <row r="1467" spans="1:7" ht="15">
      <c r="A1467" s="85" t="s">
        <v>4105</v>
      </c>
      <c r="B1467" s="85">
        <v>3</v>
      </c>
      <c r="C1467" s="118">
        <v>0</v>
      </c>
      <c r="D1467" s="85" t="s">
        <v>3902</v>
      </c>
      <c r="E1467" s="85" t="b">
        <v>0</v>
      </c>
      <c r="F1467" s="85" t="b">
        <v>0</v>
      </c>
      <c r="G1467" s="85" t="b">
        <v>0</v>
      </c>
    </row>
    <row r="1468" spans="1:7" ht="15">
      <c r="A1468" s="85" t="s">
        <v>5095</v>
      </c>
      <c r="B1468" s="85">
        <v>3</v>
      </c>
      <c r="C1468" s="118">
        <v>0</v>
      </c>
      <c r="D1468" s="85" t="s">
        <v>3902</v>
      </c>
      <c r="E1468" s="85" t="b">
        <v>0</v>
      </c>
      <c r="F1468" s="85" t="b">
        <v>0</v>
      </c>
      <c r="G1468" s="85" t="b">
        <v>0</v>
      </c>
    </row>
    <row r="1469" spans="1:7" ht="15">
      <c r="A1469" s="85" t="s">
        <v>5096</v>
      </c>
      <c r="B1469" s="85">
        <v>3</v>
      </c>
      <c r="C1469" s="118">
        <v>0</v>
      </c>
      <c r="D1469" s="85" t="s">
        <v>3902</v>
      </c>
      <c r="E1469" s="85" t="b">
        <v>0</v>
      </c>
      <c r="F1469" s="85" t="b">
        <v>0</v>
      </c>
      <c r="G1469" s="85" t="b">
        <v>0</v>
      </c>
    </row>
    <row r="1470" spans="1:7" ht="15">
      <c r="A1470" s="85" t="s">
        <v>5097</v>
      </c>
      <c r="B1470" s="85">
        <v>3</v>
      </c>
      <c r="C1470" s="118">
        <v>0</v>
      </c>
      <c r="D1470" s="85" t="s">
        <v>3902</v>
      </c>
      <c r="E1470" s="85" t="b">
        <v>0</v>
      </c>
      <c r="F1470" s="85" t="b">
        <v>0</v>
      </c>
      <c r="G1470" s="85" t="b">
        <v>0</v>
      </c>
    </row>
    <row r="1471" spans="1:7" ht="15">
      <c r="A1471" s="85" t="s">
        <v>5098</v>
      </c>
      <c r="B1471" s="85">
        <v>3</v>
      </c>
      <c r="C1471" s="118">
        <v>0</v>
      </c>
      <c r="D1471" s="85" t="s">
        <v>3902</v>
      </c>
      <c r="E1471" s="85" t="b">
        <v>0</v>
      </c>
      <c r="F1471" s="85" t="b">
        <v>0</v>
      </c>
      <c r="G1471" s="85" t="b">
        <v>0</v>
      </c>
    </row>
    <row r="1472" spans="1:7" ht="15">
      <c r="A1472" s="85" t="s">
        <v>5099</v>
      </c>
      <c r="B1472" s="85">
        <v>3</v>
      </c>
      <c r="C1472" s="118">
        <v>0</v>
      </c>
      <c r="D1472" s="85" t="s">
        <v>3902</v>
      </c>
      <c r="E1472" s="85" t="b">
        <v>0</v>
      </c>
      <c r="F1472" s="85" t="b">
        <v>0</v>
      </c>
      <c r="G1472" s="85" t="b">
        <v>0</v>
      </c>
    </row>
    <row r="1473" spans="1:7" ht="15">
      <c r="A1473" s="85" t="s">
        <v>5100</v>
      </c>
      <c r="B1473" s="85">
        <v>3</v>
      </c>
      <c r="C1473" s="118">
        <v>0</v>
      </c>
      <c r="D1473" s="85" t="s">
        <v>3902</v>
      </c>
      <c r="E1473" s="85" t="b">
        <v>0</v>
      </c>
      <c r="F1473" s="85" t="b">
        <v>0</v>
      </c>
      <c r="G1473" s="85" t="b">
        <v>0</v>
      </c>
    </row>
    <row r="1474" spans="1:7" ht="15">
      <c r="A1474" s="85" t="s">
        <v>4084</v>
      </c>
      <c r="B1474" s="85">
        <v>3</v>
      </c>
      <c r="C1474" s="118">
        <v>0</v>
      </c>
      <c r="D1474" s="85" t="s">
        <v>3902</v>
      </c>
      <c r="E1474" s="85" t="b">
        <v>0</v>
      </c>
      <c r="F1474" s="85" t="b">
        <v>0</v>
      </c>
      <c r="G1474" s="85" t="b">
        <v>0</v>
      </c>
    </row>
    <row r="1475" spans="1:7" ht="15">
      <c r="A1475" s="85" t="s">
        <v>5101</v>
      </c>
      <c r="B1475" s="85">
        <v>3</v>
      </c>
      <c r="C1475" s="118">
        <v>0</v>
      </c>
      <c r="D1475" s="85" t="s">
        <v>3902</v>
      </c>
      <c r="E1475" s="85" t="b">
        <v>0</v>
      </c>
      <c r="F1475" s="85" t="b">
        <v>0</v>
      </c>
      <c r="G1475" s="85" t="b">
        <v>0</v>
      </c>
    </row>
    <row r="1476" spans="1:7" ht="15">
      <c r="A1476" s="85" t="s">
        <v>5040</v>
      </c>
      <c r="B1476" s="85">
        <v>4</v>
      </c>
      <c r="C1476" s="118">
        <v>0.014865678798221293</v>
      </c>
      <c r="D1476" s="85" t="s">
        <v>3904</v>
      </c>
      <c r="E1476" s="85" t="b">
        <v>0</v>
      </c>
      <c r="F1476" s="85" t="b">
        <v>0</v>
      </c>
      <c r="G1476" s="85" t="b">
        <v>0</v>
      </c>
    </row>
    <row r="1477" spans="1:7" ht="15">
      <c r="A1477" s="85" t="s">
        <v>5041</v>
      </c>
      <c r="B1477" s="85">
        <v>4</v>
      </c>
      <c r="C1477" s="118">
        <v>0.014865678798221293</v>
      </c>
      <c r="D1477" s="85" t="s">
        <v>3904</v>
      </c>
      <c r="E1477" s="85" t="b">
        <v>0</v>
      </c>
      <c r="F1477" s="85" t="b">
        <v>0</v>
      </c>
      <c r="G1477" s="85" t="b">
        <v>0</v>
      </c>
    </row>
    <row r="1478" spans="1:7" ht="15">
      <c r="A1478" s="85" t="s">
        <v>5138</v>
      </c>
      <c r="B1478" s="85">
        <v>3</v>
      </c>
      <c r="C1478" s="118">
        <v>0.01114925909866597</v>
      </c>
      <c r="D1478" s="85" t="s">
        <v>3904</v>
      </c>
      <c r="E1478" s="85" t="b">
        <v>0</v>
      </c>
      <c r="F1478" s="85" t="b">
        <v>0</v>
      </c>
      <c r="G1478" s="85" t="b">
        <v>0</v>
      </c>
    </row>
    <row r="1479" spans="1:7" ht="15">
      <c r="A1479" s="85" t="s">
        <v>382</v>
      </c>
      <c r="B1479" s="85">
        <v>2</v>
      </c>
      <c r="C1479" s="118">
        <v>0.0074328393991106466</v>
      </c>
      <c r="D1479" s="85" t="s">
        <v>3904</v>
      </c>
      <c r="E1479" s="85" t="b">
        <v>0</v>
      </c>
      <c r="F1479" s="85" t="b">
        <v>0</v>
      </c>
      <c r="G1479" s="85" t="b">
        <v>0</v>
      </c>
    </row>
    <row r="1480" spans="1:7" ht="15">
      <c r="A1480" s="85" t="s">
        <v>5289</v>
      </c>
      <c r="B1480" s="85">
        <v>2</v>
      </c>
      <c r="C1480" s="118">
        <v>0.0074328393991106466</v>
      </c>
      <c r="D1480" s="85" t="s">
        <v>3904</v>
      </c>
      <c r="E1480" s="85" t="b">
        <v>0</v>
      </c>
      <c r="F1480" s="85" t="b">
        <v>0</v>
      </c>
      <c r="G1480" s="85" t="b">
        <v>0</v>
      </c>
    </row>
    <row r="1481" spans="1:7" ht="15">
      <c r="A1481" s="85" t="s">
        <v>5290</v>
      </c>
      <c r="B1481" s="85">
        <v>2</v>
      </c>
      <c r="C1481" s="118">
        <v>0.0074328393991106466</v>
      </c>
      <c r="D1481" s="85" t="s">
        <v>3904</v>
      </c>
      <c r="E1481" s="85" t="b">
        <v>0</v>
      </c>
      <c r="F1481" s="85" t="b">
        <v>0</v>
      </c>
      <c r="G1481" s="85" t="b">
        <v>0</v>
      </c>
    </row>
    <row r="1482" spans="1:7" ht="15">
      <c r="A1482" s="85" t="s">
        <v>5291</v>
      </c>
      <c r="B1482" s="85">
        <v>2</v>
      </c>
      <c r="C1482" s="118">
        <v>0.0074328393991106466</v>
      </c>
      <c r="D1482" s="85" t="s">
        <v>3904</v>
      </c>
      <c r="E1482" s="85" t="b">
        <v>0</v>
      </c>
      <c r="F1482" s="85" t="b">
        <v>0</v>
      </c>
      <c r="G1482" s="85" t="b">
        <v>0</v>
      </c>
    </row>
    <row r="1483" spans="1:7" ht="15">
      <c r="A1483" s="85" t="s">
        <v>5292</v>
      </c>
      <c r="B1483" s="85">
        <v>2</v>
      </c>
      <c r="C1483" s="118">
        <v>0.0074328393991106466</v>
      </c>
      <c r="D1483" s="85" t="s">
        <v>3904</v>
      </c>
      <c r="E1483" s="85" t="b">
        <v>0</v>
      </c>
      <c r="F1483" s="85" t="b">
        <v>0</v>
      </c>
      <c r="G1483" s="85" t="b">
        <v>0</v>
      </c>
    </row>
    <row r="1484" spans="1:7" ht="15">
      <c r="A1484" s="85" t="s">
        <v>4937</v>
      </c>
      <c r="B1484" s="85">
        <v>2</v>
      </c>
      <c r="C1484" s="118">
        <v>0.0074328393991106466</v>
      </c>
      <c r="D1484" s="85" t="s">
        <v>3904</v>
      </c>
      <c r="E1484" s="85" t="b">
        <v>0</v>
      </c>
      <c r="F1484" s="85" t="b">
        <v>0</v>
      </c>
      <c r="G1484" s="85" t="b">
        <v>0</v>
      </c>
    </row>
    <row r="1485" spans="1:7" ht="15">
      <c r="A1485" s="85" t="s">
        <v>5293</v>
      </c>
      <c r="B1485" s="85">
        <v>2</v>
      </c>
      <c r="C1485" s="118">
        <v>0.0074328393991106466</v>
      </c>
      <c r="D1485" s="85" t="s">
        <v>3904</v>
      </c>
      <c r="E1485" s="85" t="b">
        <v>0</v>
      </c>
      <c r="F1485" s="85" t="b">
        <v>0</v>
      </c>
      <c r="G1485" s="85" t="b">
        <v>0</v>
      </c>
    </row>
    <row r="1486" spans="1:7" ht="15">
      <c r="A1486" s="85" t="s">
        <v>4913</v>
      </c>
      <c r="B1486" s="85">
        <v>2</v>
      </c>
      <c r="C1486" s="118">
        <v>0.0074328393991106466</v>
      </c>
      <c r="D1486" s="85" t="s">
        <v>3904</v>
      </c>
      <c r="E1486" s="85" t="b">
        <v>0</v>
      </c>
      <c r="F1486" s="85" t="b">
        <v>0</v>
      </c>
      <c r="G1486" s="85" t="b">
        <v>0</v>
      </c>
    </row>
    <row r="1487" spans="1:7" ht="15">
      <c r="A1487" s="85" t="s">
        <v>4914</v>
      </c>
      <c r="B1487" s="85">
        <v>2</v>
      </c>
      <c r="C1487" s="118">
        <v>0.0074328393991106466</v>
      </c>
      <c r="D1487" s="85" t="s">
        <v>3904</v>
      </c>
      <c r="E1487" s="85" t="b">
        <v>0</v>
      </c>
      <c r="F1487" s="85" t="b">
        <v>0</v>
      </c>
      <c r="G1487" s="85" t="b">
        <v>0</v>
      </c>
    </row>
    <row r="1488" spans="1:7" ht="15">
      <c r="A1488" s="85" t="s">
        <v>5294</v>
      </c>
      <c r="B1488" s="85">
        <v>2</v>
      </c>
      <c r="C1488" s="118">
        <v>0.0074328393991106466</v>
      </c>
      <c r="D1488" s="85" t="s">
        <v>3904</v>
      </c>
      <c r="E1488" s="85" t="b">
        <v>1</v>
      </c>
      <c r="F1488" s="85" t="b">
        <v>0</v>
      </c>
      <c r="G1488" s="85" t="b">
        <v>0</v>
      </c>
    </row>
    <row r="1489" spans="1:7" ht="15">
      <c r="A1489" s="85" t="s">
        <v>5295</v>
      </c>
      <c r="B1489" s="85">
        <v>2</v>
      </c>
      <c r="C1489" s="118">
        <v>0.0074328393991106466</v>
      </c>
      <c r="D1489" s="85" t="s">
        <v>3904</v>
      </c>
      <c r="E1489" s="85" t="b">
        <v>0</v>
      </c>
      <c r="F1489" s="85" t="b">
        <v>0</v>
      </c>
      <c r="G1489" s="85" t="b">
        <v>0</v>
      </c>
    </row>
    <row r="1490" spans="1:7" ht="15">
      <c r="A1490" s="85" t="s">
        <v>5296</v>
      </c>
      <c r="B1490" s="85">
        <v>2</v>
      </c>
      <c r="C1490" s="118">
        <v>0.0074328393991106466</v>
      </c>
      <c r="D1490" s="85" t="s">
        <v>3904</v>
      </c>
      <c r="E1490" s="85" t="b">
        <v>0</v>
      </c>
      <c r="F1490" s="85" t="b">
        <v>0</v>
      </c>
      <c r="G1490" s="85" t="b">
        <v>0</v>
      </c>
    </row>
    <row r="1491" spans="1:7" ht="15">
      <c r="A1491" s="85" t="s">
        <v>5297</v>
      </c>
      <c r="B1491" s="85">
        <v>2</v>
      </c>
      <c r="C1491" s="118">
        <v>0.0074328393991106466</v>
      </c>
      <c r="D1491" s="85" t="s">
        <v>3904</v>
      </c>
      <c r="E1491" s="85" t="b">
        <v>0</v>
      </c>
      <c r="F1491" s="85" t="b">
        <v>0</v>
      </c>
      <c r="G1491" s="85" t="b">
        <v>0</v>
      </c>
    </row>
    <row r="1492" spans="1:7" ht="15">
      <c r="A1492" s="85" t="s">
        <v>4938</v>
      </c>
      <c r="B1492" s="85">
        <v>2</v>
      </c>
      <c r="C1492" s="118">
        <v>0.0074328393991106466</v>
      </c>
      <c r="D1492" s="85" t="s">
        <v>3904</v>
      </c>
      <c r="E1492" s="85" t="b">
        <v>0</v>
      </c>
      <c r="F1492" s="85" t="b">
        <v>0</v>
      </c>
      <c r="G1492" s="85" t="b">
        <v>0</v>
      </c>
    </row>
    <row r="1493" spans="1:7" ht="15">
      <c r="A1493" s="85" t="s">
        <v>5298</v>
      </c>
      <c r="B1493" s="85">
        <v>2</v>
      </c>
      <c r="C1493" s="118">
        <v>0.0074328393991106466</v>
      </c>
      <c r="D1493" s="85" t="s">
        <v>3904</v>
      </c>
      <c r="E1493" s="85" t="b">
        <v>0</v>
      </c>
      <c r="F1493" s="85" t="b">
        <v>0</v>
      </c>
      <c r="G1493" s="85" t="b">
        <v>0</v>
      </c>
    </row>
    <row r="1494" spans="1:7" ht="15">
      <c r="A1494" s="85" t="s">
        <v>5299</v>
      </c>
      <c r="B1494" s="85">
        <v>2</v>
      </c>
      <c r="C1494" s="118">
        <v>0.0074328393991106466</v>
      </c>
      <c r="D1494" s="85" t="s">
        <v>3904</v>
      </c>
      <c r="E1494" s="85" t="b">
        <v>0</v>
      </c>
      <c r="F1494" s="85" t="b">
        <v>0</v>
      </c>
      <c r="G1494" s="85" t="b">
        <v>0</v>
      </c>
    </row>
    <row r="1495" spans="1:7" ht="15">
      <c r="A1495" s="85" t="s">
        <v>5300</v>
      </c>
      <c r="B1495" s="85">
        <v>2</v>
      </c>
      <c r="C1495" s="118">
        <v>0.0074328393991106466</v>
      </c>
      <c r="D1495" s="85" t="s">
        <v>3904</v>
      </c>
      <c r="E1495" s="85" t="b">
        <v>0</v>
      </c>
      <c r="F1495" s="85" t="b">
        <v>0</v>
      </c>
      <c r="G1495" s="85" t="b">
        <v>0</v>
      </c>
    </row>
    <row r="1496" spans="1:7" ht="15">
      <c r="A1496" s="85" t="s">
        <v>5301</v>
      </c>
      <c r="B1496" s="85">
        <v>2</v>
      </c>
      <c r="C1496" s="118">
        <v>0.0074328393991106466</v>
      </c>
      <c r="D1496" s="85" t="s">
        <v>3904</v>
      </c>
      <c r="E1496" s="85" t="b">
        <v>0</v>
      </c>
      <c r="F1496" s="85" t="b">
        <v>0</v>
      </c>
      <c r="G1496" s="85" t="b">
        <v>0</v>
      </c>
    </row>
    <row r="1497" spans="1:7" ht="15">
      <c r="A1497" s="85" t="s">
        <v>5302</v>
      </c>
      <c r="B1497" s="85">
        <v>2</v>
      </c>
      <c r="C1497" s="118">
        <v>0.0074328393991106466</v>
      </c>
      <c r="D1497" s="85" t="s">
        <v>3904</v>
      </c>
      <c r="E1497" s="85" t="b">
        <v>0</v>
      </c>
      <c r="F1497" s="85" t="b">
        <v>0</v>
      </c>
      <c r="G1497" s="85" t="b">
        <v>0</v>
      </c>
    </row>
    <row r="1498" spans="1:7" ht="15">
      <c r="A1498" s="85" t="s">
        <v>5303</v>
      </c>
      <c r="B1498" s="85">
        <v>2</v>
      </c>
      <c r="C1498" s="118">
        <v>0.0074328393991106466</v>
      </c>
      <c r="D1498" s="85" t="s">
        <v>3904</v>
      </c>
      <c r="E1498" s="85" t="b">
        <v>0</v>
      </c>
      <c r="F1498" s="85" t="b">
        <v>0</v>
      </c>
      <c r="G1498" s="85" t="b">
        <v>0</v>
      </c>
    </row>
    <row r="1499" spans="1:7" ht="15">
      <c r="A1499" s="85" t="s">
        <v>5304</v>
      </c>
      <c r="B1499" s="85">
        <v>2</v>
      </c>
      <c r="C1499" s="118">
        <v>0.0074328393991106466</v>
      </c>
      <c r="D1499" s="85" t="s">
        <v>3904</v>
      </c>
      <c r="E1499" s="85" t="b">
        <v>0</v>
      </c>
      <c r="F1499" s="85" t="b">
        <v>0</v>
      </c>
      <c r="G1499" s="85" t="b">
        <v>0</v>
      </c>
    </row>
    <row r="1500" spans="1:7" ht="15">
      <c r="A1500" s="85" t="s">
        <v>5305</v>
      </c>
      <c r="B1500" s="85">
        <v>2</v>
      </c>
      <c r="C1500" s="118">
        <v>0.0074328393991106466</v>
      </c>
      <c r="D1500" s="85" t="s">
        <v>3904</v>
      </c>
      <c r="E1500" s="85" t="b">
        <v>0</v>
      </c>
      <c r="F1500" s="85" t="b">
        <v>0</v>
      </c>
      <c r="G1500" s="85" t="b">
        <v>0</v>
      </c>
    </row>
    <row r="1501" spans="1:7" ht="15">
      <c r="A1501" s="85" t="s">
        <v>5306</v>
      </c>
      <c r="B1501" s="85">
        <v>2</v>
      </c>
      <c r="C1501" s="118">
        <v>0.0074328393991106466</v>
      </c>
      <c r="D1501" s="85" t="s">
        <v>3904</v>
      </c>
      <c r="E1501" s="85" t="b">
        <v>0</v>
      </c>
      <c r="F1501" s="85" t="b">
        <v>0</v>
      </c>
      <c r="G1501" s="85" t="b">
        <v>0</v>
      </c>
    </row>
    <row r="1502" spans="1:7" ht="15">
      <c r="A1502" s="85" t="s">
        <v>4084</v>
      </c>
      <c r="B1502" s="85">
        <v>2</v>
      </c>
      <c r="C1502" s="118">
        <v>0.0074328393991106466</v>
      </c>
      <c r="D1502" s="85" t="s">
        <v>3904</v>
      </c>
      <c r="E1502" s="85" t="b">
        <v>0</v>
      </c>
      <c r="F1502" s="85" t="b">
        <v>0</v>
      </c>
      <c r="G1502" s="85" t="b">
        <v>0</v>
      </c>
    </row>
    <row r="1503" spans="1:7" ht="15">
      <c r="A1503" s="85" t="s">
        <v>910</v>
      </c>
      <c r="B1503" s="85">
        <v>2</v>
      </c>
      <c r="C1503" s="118">
        <v>0</v>
      </c>
      <c r="D1503" s="85" t="s">
        <v>3905</v>
      </c>
      <c r="E1503" s="85" t="b">
        <v>0</v>
      </c>
      <c r="F1503" s="85" t="b">
        <v>0</v>
      </c>
      <c r="G1503" s="85" t="b">
        <v>0</v>
      </c>
    </row>
    <row r="1504" spans="1:7" ht="15">
      <c r="A1504" s="85" t="s">
        <v>5311</v>
      </c>
      <c r="B1504" s="85">
        <v>2</v>
      </c>
      <c r="C1504" s="118">
        <v>0</v>
      </c>
      <c r="D1504" s="85" t="s">
        <v>3905</v>
      </c>
      <c r="E1504" s="85" t="b">
        <v>0</v>
      </c>
      <c r="F1504" s="85" t="b">
        <v>0</v>
      </c>
      <c r="G1504" s="85" t="b">
        <v>0</v>
      </c>
    </row>
    <row r="1505" spans="1:7" ht="15">
      <c r="A1505" s="85" t="s">
        <v>4848</v>
      </c>
      <c r="B1505" s="85">
        <v>6</v>
      </c>
      <c r="C1505" s="118">
        <v>0</v>
      </c>
      <c r="D1505" s="85" t="s">
        <v>3906</v>
      </c>
      <c r="E1505" s="85" t="b">
        <v>0</v>
      </c>
      <c r="F1505" s="85" t="b">
        <v>0</v>
      </c>
      <c r="G1505" s="85" t="b">
        <v>0</v>
      </c>
    </row>
    <row r="1506" spans="1:7" ht="15">
      <c r="A1506" s="85" t="s">
        <v>5042</v>
      </c>
      <c r="B1506" s="85">
        <v>3</v>
      </c>
      <c r="C1506" s="118">
        <v>0</v>
      </c>
      <c r="D1506" s="85" t="s">
        <v>3906</v>
      </c>
      <c r="E1506" s="85" t="b">
        <v>1</v>
      </c>
      <c r="F1506" s="85" t="b">
        <v>0</v>
      </c>
      <c r="G1506" s="85" t="b">
        <v>0</v>
      </c>
    </row>
    <row r="1507" spans="1:7" ht="15">
      <c r="A1507" s="85" t="s">
        <v>5142</v>
      </c>
      <c r="B1507" s="85">
        <v>3</v>
      </c>
      <c r="C1507" s="118">
        <v>0</v>
      </c>
      <c r="D1507" s="85" t="s">
        <v>3906</v>
      </c>
      <c r="E1507" s="85" t="b">
        <v>0</v>
      </c>
      <c r="F1507" s="85" t="b">
        <v>0</v>
      </c>
      <c r="G1507" s="85" t="b">
        <v>0</v>
      </c>
    </row>
    <row r="1508" spans="1:7" ht="15">
      <c r="A1508" s="85" t="s">
        <v>5143</v>
      </c>
      <c r="B1508" s="85">
        <v>3</v>
      </c>
      <c r="C1508" s="118">
        <v>0</v>
      </c>
      <c r="D1508" s="85" t="s">
        <v>3906</v>
      </c>
      <c r="E1508" s="85" t="b">
        <v>0</v>
      </c>
      <c r="F1508" s="85" t="b">
        <v>0</v>
      </c>
      <c r="G1508" s="85" t="b">
        <v>0</v>
      </c>
    </row>
    <row r="1509" spans="1:7" ht="15">
      <c r="A1509" s="85" t="s">
        <v>5144</v>
      </c>
      <c r="B1509" s="85">
        <v>3</v>
      </c>
      <c r="C1509" s="118">
        <v>0</v>
      </c>
      <c r="D1509" s="85" t="s">
        <v>3906</v>
      </c>
      <c r="E1509" s="85" t="b">
        <v>0</v>
      </c>
      <c r="F1509" s="85" t="b">
        <v>0</v>
      </c>
      <c r="G1509" s="85" t="b">
        <v>0</v>
      </c>
    </row>
    <row r="1510" spans="1:7" ht="15">
      <c r="A1510" s="85" t="s">
        <v>5145</v>
      </c>
      <c r="B1510" s="85">
        <v>3</v>
      </c>
      <c r="C1510" s="118">
        <v>0</v>
      </c>
      <c r="D1510" s="85" t="s">
        <v>3906</v>
      </c>
      <c r="E1510" s="85" t="b">
        <v>0</v>
      </c>
      <c r="F1510" s="85" t="b">
        <v>0</v>
      </c>
      <c r="G1510" s="85" t="b">
        <v>0</v>
      </c>
    </row>
    <row r="1511" spans="1:7" ht="15">
      <c r="A1511" s="85" t="s">
        <v>4915</v>
      </c>
      <c r="B1511" s="85">
        <v>3</v>
      </c>
      <c r="C1511" s="118">
        <v>0</v>
      </c>
      <c r="D1511" s="85" t="s">
        <v>3906</v>
      </c>
      <c r="E1511" s="85" t="b">
        <v>0</v>
      </c>
      <c r="F1511" s="85" t="b">
        <v>0</v>
      </c>
      <c r="G1511" s="85" t="b">
        <v>0</v>
      </c>
    </row>
    <row r="1512" spans="1:7" ht="15">
      <c r="A1512" s="85" t="s">
        <v>4856</v>
      </c>
      <c r="B1512" s="85">
        <v>3</v>
      </c>
      <c r="C1512" s="118">
        <v>0</v>
      </c>
      <c r="D1512" s="85" t="s">
        <v>3906</v>
      </c>
      <c r="E1512" s="85" t="b">
        <v>0</v>
      </c>
      <c r="F1512" s="85" t="b">
        <v>0</v>
      </c>
      <c r="G1512" s="85" t="b">
        <v>0</v>
      </c>
    </row>
    <row r="1513" spans="1:7" ht="15">
      <c r="A1513" s="85" t="s">
        <v>5146</v>
      </c>
      <c r="B1513" s="85">
        <v>3</v>
      </c>
      <c r="C1513" s="118">
        <v>0</v>
      </c>
      <c r="D1513" s="85" t="s">
        <v>3906</v>
      </c>
      <c r="E1513" s="85" t="b">
        <v>0</v>
      </c>
      <c r="F1513" s="85" t="b">
        <v>0</v>
      </c>
      <c r="G1513" s="85" t="b">
        <v>0</v>
      </c>
    </row>
    <row r="1514" spans="1:7" ht="15">
      <c r="A1514" s="85" t="s">
        <v>5043</v>
      </c>
      <c r="B1514" s="85">
        <v>3</v>
      </c>
      <c r="C1514" s="118">
        <v>0</v>
      </c>
      <c r="D1514" s="85" t="s">
        <v>3906</v>
      </c>
      <c r="E1514" s="85" t="b">
        <v>0</v>
      </c>
      <c r="F1514" s="85" t="b">
        <v>0</v>
      </c>
      <c r="G1514" s="85" t="b">
        <v>0</v>
      </c>
    </row>
    <row r="1515" spans="1:7" ht="15">
      <c r="A1515" s="85" t="s">
        <v>5044</v>
      </c>
      <c r="B1515" s="85">
        <v>3</v>
      </c>
      <c r="C1515" s="118">
        <v>0</v>
      </c>
      <c r="D1515" s="85" t="s">
        <v>3906</v>
      </c>
      <c r="E1515" s="85" t="b">
        <v>0</v>
      </c>
      <c r="F1515" s="85" t="b">
        <v>0</v>
      </c>
      <c r="G1515" s="85" t="b">
        <v>0</v>
      </c>
    </row>
    <row r="1516" spans="1:7" ht="15">
      <c r="A1516" s="85" t="s">
        <v>368</v>
      </c>
      <c r="B1516" s="85">
        <v>2</v>
      </c>
      <c r="C1516" s="118">
        <v>0.008385298050270535</v>
      </c>
      <c r="D1516" s="85" t="s">
        <v>3906</v>
      </c>
      <c r="E1516" s="85" t="b">
        <v>0</v>
      </c>
      <c r="F1516" s="85" t="b">
        <v>0</v>
      </c>
      <c r="G1516" s="85" t="b">
        <v>0</v>
      </c>
    </row>
    <row r="1517" spans="1:7" ht="15">
      <c r="A1517" s="85" t="s">
        <v>5086</v>
      </c>
      <c r="B1517" s="85">
        <v>4</v>
      </c>
      <c r="C1517" s="118">
        <v>0</v>
      </c>
      <c r="D1517" s="85" t="s">
        <v>3908</v>
      </c>
      <c r="E1517" s="85" t="b">
        <v>0</v>
      </c>
      <c r="F1517" s="85" t="b">
        <v>0</v>
      </c>
      <c r="G1517" s="85" t="b">
        <v>0</v>
      </c>
    </row>
    <row r="1518" spans="1:7" ht="15">
      <c r="A1518" s="85" t="s">
        <v>4857</v>
      </c>
      <c r="B1518" s="85">
        <v>4</v>
      </c>
      <c r="C1518" s="118">
        <v>0</v>
      </c>
      <c r="D1518" s="85" t="s">
        <v>3908</v>
      </c>
      <c r="E1518" s="85" t="b">
        <v>0</v>
      </c>
      <c r="F1518" s="85" t="b">
        <v>0</v>
      </c>
      <c r="G1518" s="85" t="b">
        <v>0</v>
      </c>
    </row>
    <row r="1519" spans="1:7" ht="15">
      <c r="A1519" s="85" t="s">
        <v>4922</v>
      </c>
      <c r="B1519" s="85">
        <v>3</v>
      </c>
      <c r="C1519" s="118">
        <v>0</v>
      </c>
      <c r="D1519" s="85" t="s">
        <v>3908</v>
      </c>
      <c r="E1519" s="85" t="b">
        <v>0</v>
      </c>
      <c r="F1519" s="85" t="b">
        <v>0</v>
      </c>
      <c r="G1519" s="85" t="b">
        <v>0</v>
      </c>
    </row>
    <row r="1520" spans="1:7" ht="15">
      <c r="A1520" s="85" t="s">
        <v>5188</v>
      </c>
      <c r="B1520" s="85">
        <v>3</v>
      </c>
      <c r="C1520" s="118">
        <v>0</v>
      </c>
      <c r="D1520" s="85" t="s">
        <v>3908</v>
      </c>
      <c r="E1520" s="85" t="b">
        <v>0</v>
      </c>
      <c r="F1520" s="85" t="b">
        <v>0</v>
      </c>
      <c r="G1520" s="85" t="b">
        <v>0</v>
      </c>
    </row>
    <row r="1521" spans="1:7" ht="15">
      <c r="A1521" s="85" t="s">
        <v>4949</v>
      </c>
      <c r="B1521" s="85">
        <v>3</v>
      </c>
      <c r="C1521" s="118">
        <v>0</v>
      </c>
      <c r="D1521" s="85" t="s">
        <v>3908</v>
      </c>
      <c r="E1521" s="85" t="b">
        <v>0</v>
      </c>
      <c r="F1521" s="85" t="b">
        <v>0</v>
      </c>
      <c r="G1521" s="85" t="b">
        <v>0</v>
      </c>
    </row>
    <row r="1522" spans="1:7" ht="15">
      <c r="A1522" s="85" t="s">
        <v>5189</v>
      </c>
      <c r="B1522" s="85">
        <v>3</v>
      </c>
      <c r="C1522" s="118">
        <v>0</v>
      </c>
      <c r="D1522" s="85" t="s">
        <v>3908</v>
      </c>
      <c r="E1522" s="85" t="b">
        <v>1</v>
      </c>
      <c r="F1522" s="85" t="b">
        <v>0</v>
      </c>
      <c r="G1522" s="85" t="b">
        <v>0</v>
      </c>
    </row>
    <row r="1523" spans="1:7" ht="15">
      <c r="A1523" s="85" t="s">
        <v>4921</v>
      </c>
      <c r="B1523" s="85">
        <v>3</v>
      </c>
      <c r="C1523" s="118">
        <v>0</v>
      </c>
      <c r="D1523" s="85" t="s">
        <v>3908</v>
      </c>
      <c r="E1523" s="85" t="b">
        <v>0</v>
      </c>
      <c r="F1523" s="85" t="b">
        <v>0</v>
      </c>
      <c r="G1523" s="85" t="b">
        <v>0</v>
      </c>
    </row>
    <row r="1524" spans="1:7" ht="15">
      <c r="A1524" s="85" t="s">
        <v>5190</v>
      </c>
      <c r="B1524" s="85">
        <v>3</v>
      </c>
      <c r="C1524" s="118">
        <v>0</v>
      </c>
      <c r="D1524" s="85" t="s">
        <v>3908</v>
      </c>
      <c r="E1524" s="85" t="b">
        <v>0</v>
      </c>
      <c r="F1524" s="85" t="b">
        <v>0</v>
      </c>
      <c r="G1524" s="85" t="b">
        <v>0</v>
      </c>
    </row>
    <row r="1525" spans="1:7" ht="15">
      <c r="A1525" s="85" t="s">
        <v>5191</v>
      </c>
      <c r="B1525" s="85">
        <v>3</v>
      </c>
      <c r="C1525" s="118">
        <v>0</v>
      </c>
      <c r="D1525" s="85" t="s">
        <v>3908</v>
      </c>
      <c r="E1525" s="85" t="b">
        <v>0</v>
      </c>
      <c r="F1525" s="85" t="b">
        <v>0</v>
      </c>
      <c r="G1525" s="85" t="b">
        <v>0</v>
      </c>
    </row>
    <row r="1526" spans="1:7" ht="15">
      <c r="A1526" s="85" t="s">
        <v>5192</v>
      </c>
      <c r="B1526" s="85">
        <v>3</v>
      </c>
      <c r="C1526" s="118">
        <v>0</v>
      </c>
      <c r="D1526" s="85" t="s">
        <v>3908</v>
      </c>
      <c r="E1526" s="85" t="b">
        <v>0</v>
      </c>
      <c r="F1526" s="85" t="b">
        <v>0</v>
      </c>
      <c r="G1526" s="85" t="b">
        <v>0</v>
      </c>
    </row>
    <row r="1527" spans="1:7" ht="15">
      <c r="A1527" s="85" t="s">
        <v>5193</v>
      </c>
      <c r="B1527" s="85">
        <v>3</v>
      </c>
      <c r="C1527" s="118">
        <v>0</v>
      </c>
      <c r="D1527" s="85" t="s">
        <v>3908</v>
      </c>
      <c r="E1527" s="85" t="b">
        <v>0</v>
      </c>
      <c r="F1527" s="85" t="b">
        <v>0</v>
      </c>
      <c r="G1527" s="85" t="b">
        <v>0</v>
      </c>
    </row>
    <row r="1528" spans="1:7" ht="15">
      <c r="A1528" s="85" t="s">
        <v>5045</v>
      </c>
      <c r="B1528" s="85">
        <v>3</v>
      </c>
      <c r="C1528" s="118">
        <v>0</v>
      </c>
      <c r="D1528" s="85" t="s">
        <v>3908</v>
      </c>
      <c r="E1528" s="85" t="b">
        <v>0</v>
      </c>
      <c r="F1528" s="85" t="b">
        <v>0</v>
      </c>
      <c r="G1528" s="85" t="b">
        <v>0</v>
      </c>
    </row>
    <row r="1529" spans="1:7" ht="15">
      <c r="A1529" s="85" t="s">
        <v>5194</v>
      </c>
      <c r="B1529" s="85">
        <v>3</v>
      </c>
      <c r="C1529" s="118">
        <v>0</v>
      </c>
      <c r="D1529" s="85" t="s">
        <v>3908</v>
      </c>
      <c r="E1529" s="85" t="b">
        <v>0</v>
      </c>
      <c r="F1529" s="85" t="b">
        <v>0</v>
      </c>
      <c r="G1529" s="85" t="b">
        <v>0</v>
      </c>
    </row>
    <row r="1530" spans="1:7" ht="15">
      <c r="A1530" s="85" t="s">
        <v>285</v>
      </c>
      <c r="B1530" s="85">
        <v>2</v>
      </c>
      <c r="C1530" s="118">
        <v>0.0057734839034649585</v>
      </c>
      <c r="D1530" s="85" t="s">
        <v>3908</v>
      </c>
      <c r="E1530" s="85" t="b">
        <v>0</v>
      </c>
      <c r="F1530" s="85" t="b">
        <v>0</v>
      </c>
      <c r="G1530" s="85" t="b">
        <v>0</v>
      </c>
    </row>
    <row r="1531" spans="1:7" ht="15">
      <c r="A1531" s="85" t="s">
        <v>5428</v>
      </c>
      <c r="B1531" s="85">
        <v>2</v>
      </c>
      <c r="C1531" s="118">
        <v>0.0057734839034649585</v>
      </c>
      <c r="D1531" s="85" t="s">
        <v>3908</v>
      </c>
      <c r="E1531" s="85" t="b">
        <v>0</v>
      </c>
      <c r="F1531" s="85" t="b">
        <v>0</v>
      </c>
      <c r="G1531" s="85" t="b">
        <v>0</v>
      </c>
    </row>
    <row r="1532" spans="1:7" ht="15">
      <c r="A1532" s="85" t="s">
        <v>4865</v>
      </c>
      <c r="B1532" s="85">
        <v>8</v>
      </c>
      <c r="C1532" s="118">
        <v>0</v>
      </c>
      <c r="D1532" s="85" t="s">
        <v>3909</v>
      </c>
      <c r="E1532" s="85" t="b">
        <v>0</v>
      </c>
      <c r="F1532" s="85" t="b">
        <v>0</v>
      </c>
      <c r="G1532" s="85" t="b">
        <v>0</v>
      </c>
    </row>
    <row r="1533" spans="1:7" ht="15">
      <c r="A1533" s="85" t="s">
        <v>436</v>
      </c>
      <c r="B1533" s="85">
        <v>8</v>
      </c>
      <c r="C1533" s="118">
        <v>0</v>
      </c>
      <c r="D1533" s="85" t="s">
        <v>3909</v>
      </c>
      <c r="E1533" s="85" t="b">
        <v>0</v>
      </c>
      <c r="F1533" s="85" t="b">
        <v>0</v>
      </c>
      <c r="G1533" s="85" t="b">
        <v>0</v>
      </c>
    </row>
    <row r="1534" spans="1:7" ht="15">
      <c r="A1534" s="85" t="s">
        <v>4860</v>
      </c>
      <c r="B1534" s="85">
        <v>8</v>
      </c>
      <c r="C1534" s="118">
        <v>0</v>
      </c>
      <c r="D1534" s="85" t="s">
        <v>3909</v>
      </c>
      <c r="E1534" s="85" t="b">
        <v>0</v>
      </c>
      <c r="F1534" s="85" t="b">
        <v>0</v>
      </c>
      <c r="G1534" s="85" t="b">
        <v>0</v>
      </c>
    </row>
    <row r="1535" spans="1:7" ht="15">
      <c r="A1535" s="85" t="s">
        <v>4899</v>
      </c>
      <c r="B1535" s="85">
        <v>8</v>
      </c>
      <c r="C1535" s="118">
        <v>0</v>
      </c>
      <c r="D1535" s="85" t="s">
        <v>3909</v>
      </c>
      <c r="E1535" s="85" t="b">
        <v>0</v>
      </c>
      <c r="F1535" s="85" t="b">
        <v>0</v>
      </c>
      <c r="G1535" s="85" t="b">
        <v>0</v>
      </c>
    </row>
    <row r="1536" spans="1:7" ht="15">
      <c r="A1536" s="85" t="s">
        <v>4900</v>
      </c>
      <c r="B1536" s="85">
        <v>8</v>
      </c>
      <c r="C1536" s="118">
        <v>0</v>
      </c>
      <c r="D1536" s="85" t="s">
        <v>3909</v>
      </c>
      <c r="E1536" s="85" t="b">
        <v>0</v>
      </c>
      <c r="F1536" s="85" t="b">
        <v>0</v>
      </c>
      <c r="G1536" s="85" t="b">
        <v>0</v>
      </c>
    </row>
    <row r="1537" spans="1:7" ht="15">
      <c r="A1537" s="85" t="s">
        <v>4901</v>
      </c>
      <c r="B1537" s="85">
        <v>8</v>
      </c>
      <c r="C1537" s="118">
        <v>0</v>
      </c>
      <c r="D1537" s="85" t="s">
        <v>3909</v>
      </c>
      <c r="E1537" s="85" t="b">
        <v>0</v>
      </c>
      <c r="F1537" s="85" t="b">
        <v>0</v>
      </c>
      <c r="G1537" s="85" t="b">
        <v>0</v>
      </c>
    </row>
    <row r="1538" spans="1:7" ht="15">
      <c r="A1538" s="85" t="s">
        <v>4869</v>
      </c>
      <c r="B1538" s="85">
        <v>8</v>
      </c>
      <c r="C1538" s="118">
        <v>0</v>
      </c>
      <c r="D1538" s="85" t="s">
        <v>3909</v>
      </c>
      <c r="E1538" s="85" t="b">
        <v>0</v>
      </c>
      <c r="F1538" s="85" t="b">
        <v>0</v>
      </c>
      <c r="G1538" s="85" t="b">
        <v>0</v>
      </c>
    </row>
    <row r="1539" spans="1:7" ht="15">
      <c r="A1539" s="85" t="s">
        <v>4852</v>
      </c>
      <c r="B1539" s="85">
        <v>8</v>
      </c>
      <c r="C1539" s="118">
        <v>0</v>
      </c>
      <c r="D1539" s="85" t="s">
        <v>3909</v>
      </c>
      <c r="E1539" s="85" t="b">
        <v>0</v>
      </c>
      <c r="F1539" s="85" t="b">
        <v>0</v>
      </c>
      <c r="G1539" s="85" t="b">
        <v>0</v>
      </c>
    </row>
    <row r="1540" spans="1:7" ht="15">
      <c r="A1540" s="85" t="s">
        <v>4084</v>
      </c>
      <c r="B1540" s="85">
        <v>8</v>
      </c>
      <c r="C1540" s="118">
        <v>0</v>
      </c>
      <c r="D1540" s="85" t="s">
        <v>3909</v>
      </c>
      <c r="E1540" s="85" t="b">
        <v>0</v>
      </c>
      <c r="F1540" s="85" t="b">
        <v>0</v>
      </c>
      <c r="G1540" s="85" t="b">
        <v>0</v>
      </c>
    </row>
    <row r="1541" spans="1:7" ht="15">
      <c r="A1541" s="85" t="s">
        <v>4923</v>
      </c>
      <c r="B1541" s="85">
        <v>7</v>
      </c>
      <c r="C1541" s="118">
        <v>0.00461299578231599</v>
      </c>
      <c r="D1541" s="85" t="s">
        <v>3909</v>
      </c>
      <c r="E1541" s="85" t="b">
        <v>0</v>
      </c>
      <c r="F1541" s="85" t="b">
        <v>0</v>
      </c>
      <c r="G1541" s="85" t="b">
        <v>0</v>
      </c>
    </row>
    <row r="1542" spans="1:7" ht="15">
      <c r="A1542" s="85" t="s">
        <v>4924</v>
      </c>
      <c r="B1542" s="85">
        <v>7</v>
      </c>
      <c r="C1542" s="118">
        <v>0.00461299578231599</v>
      </c>
      <c r="D1542" s="85" t="s">
        <v>3909</v>
      </c>
      <c r="E1542" s="85" t="b">
        <v>0</v>
      </c>
      <c r="F1542" s="85" t="b">
        <v>0</v>
      </c>
      <c r="G1542" s="85" t="b">
        <v>0</v>
      </c>
    </row>
    <row r="1543" spans="1:7" ht="15">
      <c r="A1543" s="85" t="s">
        <v>4159</v>
      </c>
      <c r="B1543" s="85">
        <v>4</v>
      </c>
      <c r="C1543" s="118">
        <v>0</v>
      </c>
      <c r="D1543" s="85" t="s">
        <v>3910</v>
      </c>
      <c r="E1543" s="85" t="b">
        <v>0</v>
      </c>
      <c r="F1543" s="85" t="b">
        <v>0</v>
      </c>
      <c r="G1543" s="85" t="b">
        <v>0</v>
      </c>
    </row>
    <row r="1544" spans="1:7" ht="15">
      <c r="A1544" s="85" t="s">
        <v>4953</v>
      </c>
      <c r="B1544" s="85">
        <v>3</v>
      </c>
      <c r="C1544" s="118">
        <v>0</v>
      </c>
      <c r="D1544" s="85" t="s">
        <v>3910</v>
      </c>
      <c r="E1544" s="85" t="b">
        <v>0</v>
      </c>
      <c r="F1544" s="85" t="b">
        <v>0</v>
      </c>
      <c r="G1544" s="85" t="b">
        <v>0</v>
      </c>
    </row>
    <row r="1545" spans="1:7" ht="15">
      <c r="A1545" s="85" t="s">
        <v>5441</v>
      </c>
      <c r="B1545" s="85">
        <v>2</v>
      </c>
      <c r="C1545" s="118">
        <v>0</v>
      </c>
      <c r="D1545" s="85" t="s">
        <v>3910</v>
      </c>
      <c r="E1545" s="85" t="b">
        <v>0</v>
      </c>
      <c r="F1545" s="85" t="b">
        <v>0</v>
      </c>
      <c r="G1545" s="85" t="b">
        <v>0</v>
      </c>
    </row>
    <row r="1546" spans="1:7" ht="15">
      <c r="A1546" s="85" t="s">
        <v>5442</v>
      </c>
      <c r="B1546" s="85">
        <v>2</v>
      </c>
      <c r="C1546" s="118">
        <v>0</v>
      </c>
      <c r="D1546" s="85" t="s">
        <v>3910</v>
      </c>
      <c r="E1546" s="85" t="b">
        <v>0</v>
      </c>
      <c r="F1546" s="85" t="b">
        <v>0</v>
      </c>
      <c r="G1546" s="85" t="b">
        <v>0</v>
      </c>
    </row>
    <row r="1547" spans="1:7" ht="15">
      <c r="A1547" s="85" t="s">
        <v>4874</v>
      </c>
      <c r="B1547" s="85">
        <v>2</v>
      </c>
      <c r="C1547" s="118">
        <v>0</v>
      </c>
      <c r="D1547" s="85" t="s">
        <v>3911</v>
      </c>
      <c r="E1547" s="85" t="b">
        <v>0</v>
      </c>
      <c r="F1547" s="85" t="b">
        <v>0</v>
      </c>
      <c r="G1547" s="85" t="b">
        <v>0</v>
      </c>
    </row>
    <row r="1548" spans="1:7" ht="15">
      <c r="A1548" s="85" t="s">
        <v>5445</v>
      </c>
      <c r="B1548" s="85">
        <v>2</v>
      </c>
      <c r="C1548" s="118">
        <v>0</v>
      </c>
      <c r="D1548" s="85" t="s">
        <v>3911</v>
      </c>
      <c r="E1548" s="85" t="b">
        <v>0</v>
      </c>
      <c r="F1548" s="85" t="b">
        <v>0</v>
      </c>
      <c r="G1548" s="85" t="b">
        <v>0</v>
      </c>
    </row>
    <row r="1549" spans="1:7" ht="15">
      <c r="A1549" s="85" t="s">
        <v>4925</v>
      </c>
      <c r="B1549" s="85">
        <v>2</v>
      </c>
      <c r="C1549" s="118">
        <v>0</v>
      </c>
      <c r="D1549" s="85" t="s">
        <v>3911</v>
      </c>
      <c r="E1549" s="85" t="b">
        <v>0</v>
      </c>
      <c r="F1549" s="85" t="b">
        <v>0</v>
      </c>
      <c r="G1549" s="85" t="b">
        <v>0</v>
      </c>
    </row>
    <row r="1550" spans="1:7" ht="15">
      <c r="A1550" s="85" t="s">
        <v>5446</v>
      </c>
      <c r="B1550" s="85">
        <v>2</v>
      </c>
      <c r="C1550" s="118">
        <v>0</v>
      </c>
      <c r="D1550" s="85" t="s">
        <v>3911</v>
      </c>
      <c r="E1550" s="85" t="b">
        <v>0</v>
      </c>
      <c r="F1550" s="85" t="b">
        <v>0</v>
      </c>
      <c r="G1550" s="85" t="b">
        <v>0</v>
      </c>
    </row>
    <row r="1551" spans="1:7" ht="15">
      <c r="A1551" s="85" t="s">
        <v>5447</v>
      </c>
      <c r="B1551" s="85">
        <v>2</v>
      </c>
      <c r="C1551" s="118">
        <v>0</v>
      </c>
      <c r="D1551" s="85" t="s">
        <v>3911</v>
      </c>
      <c r="E1551" s="85" t="b">
        <v>0</v>
      </c>
      <c r="F1551" s="85" t="b">
        <v>0</v>
      </c>
      <c r="G1551" s="85" t="b">
        <v>0</v>
      </c>
    </row>
    <row r="1552" spans="1:7" ht="15">
      <c r="A1552" s="85" t="s">
        <v>4933</v>
      </c>
      <c r="B1552" s="85">
        <v>2</v>
      </c>
      <c r="C1552" s="118">
        <v>0</v>
      </c>
      <c r="D1552" s="85" t="s">
        <v>3911</v>
      </c>
      <c r="E1552" s="85" t="b">
        <v>0</v>
      </c>
      <c r="F1552" s="85" t="b">
        <v>0</v>
      </c>
      <c r="G1552" s="85" t="b">
        <v>0</v>
      </c>
    </row>
    <row r="1553" spans="1:7" ht="15">
      <c r="A1553" s="85" t="s">
        <v>4010</v>
      </c>
      <c r="B1553" s="85">
        <v>2</v>
      </c>
      <c r="C1553" s="118">
        <v>0</v>
      </c>
      <c r="D1553" s="85" t="s">
        <v>3911</v>
      </c>
      <c r="E1553" s="85" t="b">
        <v>0</v>
      </c>
      <c r="F1553" s="85" t="b">
        <v>0</v>
      </c>
      <c r="G1553" s="85" t="b">
        <v>0</v>
      </c>
    </row>
    <row r="1554" spans="1:7" ht="15">
      <c r="A1554" s="85" t="s">
        <v>5448</v>
      </c>
      <c r="B1554" s="85">
        <v>2</v>
      </c>
      <c r="C1554" s="118">
        <v>0</v>
      </c>
      <c r="D1554" s="85" t="s">
        <v>3911</v>
      </c>
      <c r="E1554" s="85" t="b">
        <v>0</v>
      </c>
      <c r="F1554" s="85" t="b">
        <v>0</v>
      </c>
      <c r="G1554" s="85" t="b">
        <v>0</v>
      </c>
    </row>
    <row r="1555" spans="1:7" ht="15">
      <c r="A1555" s="85" t="s">
        <v>4084</v>
      </c>
      <c r="B1555" s="85">
        <v>2</v>
      </c>
      <c r="C1555" s="118">
        <v>0</v>
      </c>
      <c r="D1555" s="85" t="s">
        <v>3911</v>
      </c>
      <c r="E1555" s="85" t="b">
        <v>0</v>
      </c>
      <c r="F1555" s="85" t="b">
        <v>0</v>
      </c>
      <c r="G1555" s="85" t="b">
        <v>0</v>
      </c>
    </row>
    <row r="1556" spans="1:7" ht="15">
      <c r="A1556" s="85" t="s">
        <v>5449</v>
      </c>
      <c r="B1556" s="85">
        <v>2</v>
      </c>
      <c r="C1556" s="118">
        <v>0</v>
      </c>
      <c r="D1556" s="85" t="s">
        <v>3911</v>
      </c>
      <c r="E1556" s="85" t="b">
        <v>0</v>
      </c>
      <c r="F1556" s="85" t="b">
        <v>0</v>
      </c>
      <c r="G1556" s="85" t="b">
        <v>0</v>
      </c>
    </row>
    <row r="1557" spans="1:7" ht="15">
      <c r="A1557" s="85" t="s">
        <v>5114</v>
      </c>
      <c r="B1557" s="85">
        <v>2</v>
      </c>
      <c r="C1557" s="118">
        <v>0</v>
      </c>
      <c r="D1557" s="85" t="s">
        <v>3912</v>
      </c>
      <c r="E1557" s="85" t="b">
        <v>0</v>
      </c>
      <c r="F1557" s="85" t="b">
        <v>0</v>
      </c>
      <c r="G1557" s="85" t="b">
        <v>0</v>
      </c>
    </row>
    <row r="1558" spans="1:7" ht="15">
      <c r="A1558" s="85" t="s">
        <v>5452</v>
      </c>
      <c r="B1558" s="85">
        <v>2</v>
      </c>
      <c r="C1558" s="118">
        <v>0</v>
      </c>
      <c r="D1558" s="85" t="s">
        <v>3912</v>
      </c>
      <c r="E1558" s="85" t="b">
        <v>0</v>
      </c>
      <c r="F1558" s="85" t="b">
        <v>0</v>
      </c>
      <c r="G1558" s="85" t="b">
        <v>0</v>
      </c>
    </row>
    <row r="1559" spans="1:7" ht="15">
      <c r="A1559" s="85" t="s">
        <v>5453</v>
      </c>
      <c r="B1559" s="85">
        <v>2</v>
      </c>
      <c r="C1559" s="118">
        <v>0</v>
      </c>
      <c r="D1559" s="85" t="s">
        <v>3912</v>
      </c>
      <c r="E1559" s="85" t="b">
        <v>0</v>
      </c>
      <c r="F1559" s="85" t="b">
        <v>0</v>
      </c>
      <c r="G1559" s="85" t="b">
        <v>0</v>
      </c>
    </row>
    <row r="1560" spans="1:7" ht="15">
      <c r="A1560" s="85" t="s">
        <v>5025</v>
      </c>
      <c r="B1560" s="85">
        <v>2</v>
      </c>
      <c r="C1560" s="118">
        <v>0</v>
      </c>
      <c r="D1560" s="85" t="s">
        <v>3912</v>
      </c>
      <c r="E1560" s="85" t="b">
        <v>1</v>
      </c>
      <c r="F1560" s="85" t="b">
        <v>0</v>
      </c>
      <c r="G1560" s="85" t="b">
        <v>0</v>
      </c>
    </row>
    <row r="1561" spans="1:7" ht="15">
      <c r="A1561" s="85" t="s">
        <v>4833</v>
      </c>
      <c r="B1561" s="85">
        <v>2</v>
      </c>
      <c r="C1561" s="118">
        <v>0</v>
      </c>
      <c r="D1561" s="85" t="s">
        <v>3912</v>
      </c>
      <c r="E1561" s="85" t="b">
        <v>0</v>
      </c>
      <c r="F1561" s="85" t="b">
        <v>0</v>
      </c>
      <c r="G1561" s="85" t="b">
        <v>0</v>
      </c>
    </row>
    <row r="1562" spans="1:7" ht="15">
      <c r="A1562" s="85" t="s">
        <v>910</v>
      </c>
      <c r="B1562" s="85">
        <v>2</v>
      </c>
      <c r="C1562" s="118">
        <v>0</v>
      </c>
      <c r="D1562" s="85" t="s">
        <v>3912</v>
      </c>
      <c r="E1562" s="85" t="b">
        <v>0</v>
      </c>
      <c r="F1562" s="85" t="b">
        <v>0</v>
      </c>
      <c r="G1562" s="85" t="b">
        <v>0</v>
      </c>
    </row>
    <row r="1563" spans="1:7" ht="15">
      <c r="A1563" s="85" t="s">
        <v>4927</v>
      </c>
      <c r="B1563" s="85">
        <v>2</v>
      </c>
      <c r="C1563" s="118">
        <v>0</v>
      </c>
      <c r="D1563" s="85" t="s">
        <v>3912</v>
      </c>
      <c r="E1563" s="85" t="b">
        <v>0</v>
      </c>
      <c r="F1563" s="85" t="b">
        <v>0</v>
      </c>
      <c r="G1563" s="85" t="b">
        <v>0</v>
      </c>
    </row>
    <row r="1564" spans="1:7" ht="15">
      <c r="A1564" s="85" t="s">
        <v>5454</v>
      </c>
      <c r="B1564" s="85">
        <v>2</v>
      </c>
      <c r="C1564" s="118">
        <v>0</v>
      </c>
      <c r="D1564" s="85" t="s">
        <v>3912</v>
      </c>
      <c r="E1564" s="85" t="b">
        <v>0</v>
      </c>
      <c r="F1564" s="85" t="b">
        <v>0</v>
      </c>
      <c r="G1564" s="85" t="b">
        <v>0</v>
      </c>
    </row>
    <row r="1565" spans="1:7" ht="15">
      <c r="A1565" s="85" t="s">
        <v>430</v>
      </c>
      <c r="B1565" s="85">
        <v>2</v>
      </c>
      <c r="C1565" s="118">
        <v>0</v>
      </c>
      <c r="D1565" s="85" t="s">
        <v>3912</v>
      </c>
      <c r="E1565" s="85" t="b">
        <v>0</v>
      </c>
      <c r="F1565" s="85" t="b">
        <v>0</v>
      </c>
      <c r="G1565" s="85" t="b">
        <v>0</v>
      </c>
    </row>
    <row r="1566" spans="1:7" ht="15">
      <c r="A1566" s="85" t="s">
        <v>5455</v>
      </c>
      <c r="B1566" s="85">
        <v>2</v>
      </c>
      <c r="C1566" s="118">
        <v>0</v>
      </c>
      <c r="D1566" s="85" t="s">
        <v>3912</v>
      </c>
      <c r="E1566" s="85" t="b">
        <v>0</v>
      </c>
      <c r="F1566" s="85" t="b">
        <v>0</v>
      </c>
      <c r="G1566" s="85" t="b">
        <v>0</v>
      </c>
    </row>
    <row r="1567" spans="1:7" ht="15">
      <c r="A1567" s="85" t="s">
        <v>5456</v>
      </c>
      <c r="B1567" s="85">
        <v>2</v>
      </c>
      <c r="C1567" s="118">
        <v>0</v>
      </c>
      <c r="D1567" s="85" t="s">
        <v>3912</v>
      </c>
      <c r="E1567" s="85" t="b">
        <v>0</v>
      </c>
      <c r="F1567" s="85" t="b">
        <v>1</v>
      </c>
      <c r="G1567" s="85" t="b">
        <v>0</v>
      </c>
    </row>
    <row r="1568" spans="1:7" ht="15">
      <c r="A1568" s="85" t="s">
        <v>5457</v>
      </c>
      <c r="B1568" s="85">
        <v>2</v>
      </c>
      <c r="C1568" s="118">
        <v>0</v>
      </c>
      <c r="D1568" s="85" t="s">
        <v>3913</v>
      </c>
      <c r="E1568" s="85" t="b">
        <v>0</v>
      </c>
      <c r="F1568" s="85" t="b">
        <v>0</v>
      </c>
      <c r="G1568" s="85" t="b">
        <v>0</v>
      </c>
    </row>
    <row r="1569" spans="1:7" ht="15">
      <c r="A1569" s="85" t="s">
        <v>5458</v>
      </c>
      <c r="B1569" s="85">
        <v>2</v>
      </c>
      <c r="C1569" s="118">
        <v>0</v>
      </c>
      <c r="D1569" s="85" t="s">
        <v>3913</v>
      </c>
      <c r="E1569" s="85" t="b">
        <v>1</v>
      </c>
      <c r="F1569" s="85" t="b">
        <v>0</v>
      </c>
      <c r="G1569" s="85" t="b">
        <v>0</v>
      </c>
    </row>
    <row r="1570" spans="1:7" ht="15">
      <c r="A1570" s="85" t="s">
        <v>5459</v>
      </c>
      <c r="B1570" s="85">
        <v>2</v>
      </c>
      <c r="C1570" s="118">
        <v>0</v>
      </c>
      <c r="D1570" s="85" t="s">
        <v>3913</v>
      </c>
      <c r="E1570" s="85" t="b">
        <v>0</v>
      </c>
      <c r="F1570" s="85" t="b">
        <v>0</v>
      </c>
      <c r="G1570" s="85" t="b">
        <v>0</v>
      </c>
    </row>
    <row r="1571" spans="1:7" ht="15">
      <c r="A1571" s="85" t="s">
        <v>4915</v>
      </c>
      <c r="B1571" s="85">
        <v>2</v>
      </c>
      <c r="C1571" s="118">
        <v>0</v>
      </c>
      <c r="D1571" s="85" t="s">
        <v>3913</v>
      </c>
      <c r="E1571" s="85" t="b">
        <v>0</v>
      </c>
      <c r="F1571" s="85" t="b">
        <v>0</v>
      </c>
      <c r="G1571" s="85" t="b">
        <v>0</v>
      </c>
    </row>
    <row r="1572" spans="1:7" ht="15">
      <c r="A1572" s="85" t="s">
        <v>5460</v>
      </c>
      <c r="B1572" s="85">
        <v>2</v>
      </c>
      <c r="C1572" s="118">
        <v>0</v>
      </c>
      <c r="D1572" s="85" t="s">
        <v>3913</v>
      </c>
      <c r="E1572" s="85" t="b">
        <v>0</v>
      </c>
      <c r="F1572" s="85" t="b">
        <v>0</v>
      </c>
      <c r="G1572" s="85" t="b">
        <v>0</v>
      </c>
    </row>
    <row r="1573" spans="1:7" ht="15">
      <c r="A1573" s="85" t="s">
        <v>5111</v>
      </c>
      <c r="B1573" s="85">
        <v>2</v>
      </c>
      <c r="C1573" s="118">
        <v>0</v>
      </c>
      <c r="D1573" s="85" t="s">
        <v>3913</v>
      </c>
      <c r="E1573" s="85" t="b">
        <v>0</v>
      </c>
      <c r="F1573" s="85" t="b">
        <v>0</v>
      </c>
      <c r="G1573" s="85" t="b">
        <v>0</v>
      </c>
    </row>
    <row r="1574" spans="1:7" ht="15">
      <c r="A1574" s="85" t="s">
        <v>4084</v>
      </c>
      <c r="B1574" s="85">
        <v>2</v>
      </c>
      <c r="C1574" s="118">
        <v>0</v>
      </c>
      <c r="D1574" s="85" t="s">
        <v>3913</v>
      </c>
      <c r="E1574" s="85" t="b">
        <v>0</v>
      </c>
      <c r="F1574" s="85" t="b">
        <v>0</v>
      </c>
      <c r="G1574" s="85" t="b">
        <v>0</v>
      </c>
    </row>
    <row r="1575" spans="1:7" ht="15">
      <c r="A1575" s="85" t="s">
        <v>428</v>
      </c>
      <c r="B1575" s="85">
        <v>2</v>
      </c>
      <c r="C1575" s="118">
        <v>0</v>
      </c>
      <c r="D1575" s="85" t="s">
        <v>3913</v>
      </c>
      <c r="E1575" s="85" t="b">
        <v>0</v>
      </c>
      <c r="F1575" s="85" t="b">
        <v>0</v>
      </c>
      <c r="G1575" s="85" t="b">
        <v>0</v>
      </c>
    </row>
    <row r="1576" spans="1:7" ht="15">
      <c r="A1576" s="85" t="s">
        <v>483</v>
      </c>
      <c r="B1576" s="85">
        <v>2</v>
      </c>
      <c r="C1576" s="118">
        <v>0</v>
      </c>
      <c r="D1576" s="85" t="s">
        <v>3914</v>
      </c>
      <c r="E1576" s="85" t="b">
        <v>0</v>
      </c>
      <c r="F1576" s="85" t="b">
        <v>0</v>
      </c>
      <c r="G1576" s="85" t="b">
        <v>0</v>
      </c>
    </row>
    <row r="1577" spans="1:7" ht="15">
      <c r="A1577" s="85" t="s">
        <v>4910</v>
      </c>
      <c r="B1577" s="85">
        <v>2</v>
      </c>
      <c r="C1577" s="118">
        <v>0</v>
      </c>
      <c r="D1577" s="85" t="s">
        <v>3914</v>
      </c>
      <c r="E1577" s="85" t="b">
        <v>0</v>
      </c>
      <c r="F1577" s="85" t="b">
        <v>0</v>
      </c>
      <c r="G1577" s="85" t="b">
        <v>0</v>
      </c>
    </row>
    <row r="1578" spans="1:7" ht="15">
      <c r="A1578" s="85" t="s">
        <v>5253</v>
      </c>
      <c r="B1578" s="85">
        <v>2</v>
      </c>
      <c r="C1578" s="118">
        <v>0</v>
      </c>
      <c r="D1578" s="85" t="s">
        <v>3914</v>
      </c>
      <c r="E1578" s="85" t="b">
        <v>0</v>
      </c>
      <c r="F1578" s="85" t="b">
        <v>0</v>
      </c>
      <c r="G1578" s="85" t="b">
        <v>0</v>
      </c>
    </row>
    <row r="1579" spans="1:7" ht="15">
      <c r="A1579" s="85" t="s">
        <v>5254</v>
      </c>
      <c r="B1579" s="85">
        <v>2</v>
      </c>
      <c r="C1579" s="118">
        <v>0</v>
      </c>
      <c r="D1579" s="85" t="s">
        <v>3914</v>
      </c>
      <c r="E1579" s="85" t="b">
        <v>0</v>
      </c>
      <c r="F1579" s="85" t="b">
        <v>1</v>
      </c>
      <c r="G1579" s="85" t="b">
        <v>0</v>
      </c>
    </row>
    <row r="1580" spans="1:7" ht="15">
      <c r="A1580" s="85" t="s">
        <v>5255</v>
      </c>
      <c r="B1580" s="85">
        <v>2</v>
      </c>
      <c r="C1580" s="118">
        <v>0</v>
      </c>
      <c r="D1580" s="85" t="s">
        <v>3914</v>
      </c>
      <c r="E1580" s="85" t="b">
        <v>0</v>
      </c>
      <c r="F1580" s="85" t="b">
        <v>0</v>
      </c>
      <c r="G1580" s="85" t="b">
        <v>0</v>
      </c>
    </row>
    <row r="1581" spans="1:7" ht="15">
      <c r="A1581" s="85" t="s">
        <v>5256</v>
      </c>
      <c r="B1581" s="85">
        <v>2</v>
      </c>
      <c r="C1581" s="118">
        <v>0</v>
      </c>
      <c r="D1581" s="85" t="s">
        <v>3914</v>
      </c>
      <c r="E1581" s="85" t="b">
        <v>0</v>
      </c>
      <c r="F1581" s="85" t="b">
        <v>0</v>
      </c>
      <c r="G1581" s="85" t="b">
        <v>0</v>
      </c>
    </row>
    <row r="1582" spans="1:7" ht="15">
      <c r="A1582" s="85" t="s">
        <v>5257</v>
      </c>
      <c r="B1582" s="85">
        <v>2</v>
      </c>
      <c r="C1582" s="118">
        <v>0</v>
      </c>
      <c r="D1582" s="85" t="s">
        <v>3914</v>
      </c>
      <c r="E1582" s="85" t="b">
        <v>0</v>
      </c>
      <c r="F1582" s="85" t="b">
        <v>0</v>
      </c>
      <c r="G1582" s="85" t="b">
        <v>0</v>
      </c>
    </row>
    <row r="1583" spans="1:7" ht="15">
      <c r="A1583" s="85" t="s">
        <v>5035</v>
      </c>
      <c r="B1583" s="85">
        <v>2</v>
      </c>
      <c r="C1583" s="118">
        <v>0</v>
      </c>
      <c r="D1583" s="85" t="s">
        <v>3914</v>
      </c>
      <c r="E1583" s="85" t="b">
        <v>0</v>
      </c>
      <c r="F1583" s="85" t="b">
        <v>0</v>
      </c>
      <c r="G1583" s="85" t="b">
        <v>0</v>
      </c>
    </row>
    <row r="1584" spans="1:7" ht="15">
      <c r="A1584" s="85" t="s">
        <v>5258</v>
      </c>
      <c r="B1584" s="85">
        <v>2</v>
      </c>
      <c r="C1584" s="118">
        <v>0</v>
      </c>
      <c r="D1584" s="85" t="s">
        <v>3914</v>
      </c>
      <c r="E1584" s="85" t="b">
        <v>0</v>
      </c>
      <c r="F1584" s="85" t="b">
        <v>0</v>
      </c>
      <c r="G1584" s="85" t="b">
        <v>0</v>
      </c>
    </row>
    <row r="1585" spans="1:7" ht="15">
      <c r="A1585" s="85" t="s">
        <v>5259</v>
      </c>
      <c r="B1585" s="85">
        <v>2</v>
      </c>
      <c r="C1585" s="118">
        <v>0</v>
      </c>
      <c r="D1585" s="85" t="s">
        <v>3914</v>
      </c>
      <c r="E1585" s="85" t="b">
        <v>0</v>
      </c>
      <c r="F1585" s="85" t="b">
        <v>0</v>
      </c>
      <c r="G1585" s="85" t="b">
        <v>0</v>
      </c>
    </row>
    <row r="1586" spans="1:7" ht="15">
      <c r="A1586" s="85" t="s">
        <v>5260</v>
      </c>
      <c r="B1586" s="85">
        <v>2</v>
      </c>
      <c r="C1586" s="118">
        <v>0</v>
      </c>
      <c r="D1586" s="85" t="s">
        <v>3914</v>
      </c>
      <c r="E1586" s="85" t="b">
        <v>0</v>
      </c>
      <c r="F1586" s="85" t="b">
        <v>1</v>
      </c>
      <c r="G1586" s="85" t="b">
        <v>0</v>
      </c>
    </row>
    <row r="1587" spans="1:7" ht="15">
      <c r="A1587" s="85" t="s">
        <v>5261</v>
      </c>
      <c r="B1587" s="85">
        <v>2</v>
      </c>
      <c r="C1587" s="118">
        <v>0</v>
      </c>
      <c r="D1587" s="85" t="s">
        <v>3914</v>
      </c>
      <c r="E1587" s="85" t="b">
        <v>0</v>
      </c>
      <c r="F1587" s="85" t="b">
        <v>0</v>
      </c>
      <c r="G1587" s="85" t="b">
        <v>0</v>
      </c>
    </row>
    <row r="1588" spans="1:7" ht="15">
      <c r="A1588" s="85" t="s">
        <v>5262</v>
      </c>
      <c r="B1588" s="85">
        <v>2</v>
      </c>
      <c r="C1588" s="118">
        <v>0</v>
      </c>
      <c r="D1588" s="85" t="s">
        <v>3914</v>
      </c>
      <c r="E1588" s="85" t="b">
        <v>0</v>
      </c>
      <c r="F1588" s="85" t="b">
        <v>0</v>
      </c>
      <c r="G1588" s="85" t="b">
        <v>0</v>
      </c>
    </row>
    <row r="1589" spans="1:7" ht="15">
      <c r="A1589" s="85" t="s">
        <v>4862</v>
      </c>
      <c r="B1589" s="85">
        <v>8</v>
      </c>
      <c r="C1589" s="118">
        <v>0</v>
      </c>
      <c r="D1589" s="85" t="s">
        <v>3915</v>
      </c>
      <c r="E1589" s="85" t="b">
        <v>0</v>
      </c>
      <c r="F1589" s="85" t="b">
        <v>0</v>
      </c>
      <c r="G1589" s="85" t="b">
        <v>0</v>
      </c>
    </row>
    <row r="1590" spans="1:7" ht="15">
      <c r="A1590" s="85" t="s">
        <v>4084</v>
      </c>
      <c r="B1590" s="85">
        <v>8</v>
      </c>
      <c r="C1590" s="118">
        <v>0</v>
      </c>
      <c r="D1590" s="85" t="s">
        <v>3915</v>
      </c>
      <c r="E1590" s="85" t="b">
        <v>0</v>
      </c>
      <c r="F1590" s="85" t="b">
        <v>0</v>
      </c>
      <c r="G1590" s="85" t="b">
        <v>0</v>
      </c>
    </row>
    <row r="1591" spans="1:7" ht="15">
      <c r="A1591" s="85" t="s">
        <v>4837</v>
      </c>
      <c r="B1591" s="85">
        <v>8</v>
      </c>
      <c r="C1591" s="118">
        <v>0</v>
      </c>
      <c r="D1591" s="85" t="s">
        <v>3915</v>
      </c>
      <c r="E1591" s="85" t="b">
        <v>0</v>
      </c>
      <c r="F1591" s="85" t="b">
        <v>0</v>
      </c>
      <c r="G1591" s="85" t="b">
        <v>0</v>
      </c>
    </row>
    <row r="1592" spans="1:7" ht="15">
      <c r="A1592" s="85" t="s">
        <v>4843</v>
      </c>
      <c r="B1592" s="85">
        <v>8</v>
      </c>
      <c r="C1592" s="118">
        <v>0</v>
      </c>
      <c r="D1592" s="85" t="s">
        <v>3915</v>
      </c>
      <c r="E1592" s="85" t="b">
        <v>0</v>
      </c>
      <c r="F1592" s="85" t="b">
        <v>0</v>
      </c>
      <c r="G1592" s="85" t="b">
        <v>0</v>
      </c>
    </row>
    <row r="1593" spans="1:7" ht="15">
      <c r="A1593" s="85" t="s">
        <v>4833</v>
      </c>
      <c r="B1593" s="85">
        <v>5</v>
      </c>
      <c r="C1593" s="118">
        <v>0.01020599913279624</v>
      </c>
      <c r="D1593" s="85" t="s">
        <v>3915</v>
      </c>
      <c r="E1593" s="85" t="b">
        <v>0</v>
      </c>
      <c r="F1593" s="85" t="b">
        <v>0</v>
      </c>
      <c r="G1593" s="85" t="b">
        <v>0</v>
      </c>
    </row>
    <row r="1594" spans="1:7" ht="15">
      <c r="A1594" s="85" t="s">
        <v>910</v>
      </c>
      <c r="B1594" s="85">
        <v>5</v>
      </c>
      <c r="C1594" s="118">
        <v>0.01020599913279624</v>
      </c>
      <c r="D1594" s="85" t="s">
        <v>3915</v>
      </c>
      <c r="E1594" s="85" t="b">
        <v>0</v>
      </c>
      <c r="F1594" s="85" t="b">
        <v>0</v>
      </c>
      <c r="G1594" s="85" t="b">
        <v>0</v>
      </c>
    </row>
    <row r="1595" spans="1:7" ht="15">
      <c r="A1595" s="85" t="s">
        <v>4978</v>
      </c>
      <c r="B1595" s="85">
        <v>5</v>
      </c>
      <c r="C1595" s="118">
        <v>0.01020599913279624</v>
      </c>
      <c r="D1595" s="85" t="s">
        <v>3915</v>
      </c>
      <c r="E1595" s="85" t="b">
        <v>0</v>
      </c>
      <c r="F1595" s="85" t="b">
        <v>0</v>
      </c>
      <c r="G1595" s="85" t="b">
        <v>0</v>
      </c>
    </row>
    <row r="1596" spans="1:7" ht="15">
      <c r="A1596" s="85" t="s">
        <v>4912</v>
      </c>
      <c r="B1596" s="85">
        <v>5</v>
      </c>
      <c r="C1596" s="118">
        <v>0.01020599913279624</v>
      </c>
      <c r="D1596" s="85" t="s">
        <v>3915</v>
      </c>
      <c r="E1596" s="85" t="b">
        <v>0</v>
      </c>
      <c r="F1596" s="85" t="b">
        <v>0</v>
      </c>
      <c r="G1596" s="85" t="b">
        <v>0</v>
      </c>
    </row>
    <row r="1597" spans="1:7" ht="15">
      <c r="A1597" s="85" t="s">
        <v>4979</v>
      </c>
      <c r="B1597" s="85">
        <v>5</v>
      </c>
      <c r="C1597" s="118">
        <v>0.01020599913279624</v>
      </c>
      <c r="D1597" s="85" t="s">
        <v>3915</v>
      </c>
      <c r="E1597" s="85" t="b">
        <v>0</v>
      </c>
      <c r="F1597" s="85" t="b">
        <v>0</v>
      </c>
      <c r="G1597" s="85" t="b">
        <v>0</v>
      </c>
    </row>
    <row r="1598" spans="1:7" ht="15">
      <c r="A1598" s="85" t="s">
        <v>4980</v>
      </c>
      <c r="B1598" s="85">
        <v>5</v>
      </c>
      <c r="C1598" s="118">
        <v>0.01020599913279624</v>
      </c>
      <c r="D1598" s="85" t="s">
        <v>3915</v>
      </c>
      <c r="E1598" s="85" t="b">
        <v>0</v>
      </c>
      <c r="F1598" s="85" t="b">
        <v>0</v>
      </c>
      <c r="G1598" s="85" t="b">
        <v>0</v>
      </c>
    </row>
    <row r="1599" spans="1:7" ht="15">
      <c r="A1599" s="85" t="s">
        <v>4981</v>
      </c>
      <c r="B1599" s="85">
        <v>5</v>
      </c>
      <c r="C1599" s="118">
        <v>0.01020599913279624</v>
      </c>
      <c r="D1599" s="85" t="s">
        <v>3915</v>
      </c>
      <c r="E1599" s="85" t="b">
        <v>0</v>
      </c>
      <c r="F1599" s="85" t="b">
        <v>0</v>
      </c>
      <c r="G1599" s="85" t="b">
        <v>0</v>
      </c>
    </row>
    <row r="1600" spans="1:7" ht="15">
      <c r="A1600" s="85" t="s">
        <v>4982</v>
      </c>
      <c r="B1600" s="85">
        <v>5</v>
      </c>
      <c r="C1600" s="118">
        <v>0.01020599913279624</v>
      </c>
      <c r="D1600" s="85" t="s">
        <v>3915</v>
      </c>
      <c r="E1600" s="85" t="b">
        <v>0</v>
      </c>
      <c r="F1600" s="85" t="b">
        <v>0</v>
      </c>
      <c r="G1600" s="85" t="b">
        <v>0</v>
      </c>
    </row>
    <row r="1601" spans="1:7" ht="15">
      <c r="A1601" s="85" t="s">
        <v>4054</v>
      </c>
      <c r="B1601" s="85">
        <v>5</v>
      </c>
      <c r="C1601" s="118">
        <v>0.01020599913279624</v>
      </c>
      <c r="D1601" s="85" t="s">
        <v>3915</v>
      </c>
      <c r="E1601" s="85" t="b">
        <v>0</v>
      </c>
      <c r="F1601" s="85" t="b">
        <v>0</v>
      </c>
      <c r="G1601" s="85" t="b">
        <v>0</v>
      </c>
    </row>
    <row r="1602" spans="1:7" ht="15">
      <c r="A1602" s="85" t="s">
        <v>4849</v>
      </c>
      <c r="B1602" s="85">
        <v>5</v>
      </c>
      <c r="C1602" s="118">
        <v>0.01020599913279624</v>
      </c>
      <c r="D1602" s="85" t="s">
        <v>3915</v>
      </c>
      <c r="E1602" s="85" t="b">
        <v>0</v>
      </c>
      <c r="F1602" s="85" t="b">
        <v>0</v>
      </c>
      <c r="G1602" s="85" t="b">
        <v>0</v>
      </c>
    </row>
    <row r="1603" spans="1:7" ht="15">
      <c r="A1603" s="85" t="s">
        <v>4983</v>
      </c>
      <c r="B1603" s="85">
        <v>5</v>
      </c>
      <c r="C1603" s="118">
        <v>0.01020599913279624</v>
      </c>
      <c r="D1603" s="85" t="s">
        <v>3915</v>
      </c>
      <c r="E1603" s="85" t="b">
        <v>0</v>
      </c>
      <c r="F1603" s="85" t="b">
        <v>0</v>
      </c>
      <c r="G1603" s="85" t="b">
        <v>0</v>
      </c>
    </row>
    <row r="1604" spans="1:7" ht="15">
      <c r="A1604" s="85" t="s">
        <v>4911</v>
      </c>
      <c r="B1604" s="85">
        <v>3</v>
      </c>
      <c r="C1604" s="118">
        <v>0.012779061968168432</v>
      </c>
      <c r="D1604" s="85" t="s">
        <v>3915</v>
      </c>
      <c r="E1604" s="85" t="b">
        <v>0</v>
      </c>
      <c r="F1604" s="85" t="b">
        <v>0</v>
      </c>
      <c r="G1604" s="85" t="b">
        <v>0</v>
      </c>
    </row>
    <row r="1605" spans="1:7" ht="15">
      <c r="A1605" s="85" t="s">
        <v>4086</v>
      </c>
      <c r="B1605" s="85">
        <v>3</v>
      </c>
      <c r="C1605" s="118">
        <v>0.012779061968168432</v>
      </c>
      <c r="D1605" s="85" t="s">
        <v>3915</v>
      </c>
      <c r="E1605" s="85" t="b">
        <v>0</v>
      </c>
      <c r="F1605" s="85" t="b">
        <v>0</v>
      </c>
      <c r="G1605" s="85" t="b">
        <v>0</v>
      </c>
    </row>
    <row r="1606" spans="1:7" ht="15">
      <c r="A1606" s="85" t="s">
        <v>4038</v>
      </c>
      <c r="B1606" s="85">
        <v>3</v>
      </c>
      <c r="C1606" s="118">
        <v>0.012779061968168432</v>
      </c>
      <c r="D1606" s="85" t="s">
        <v>3915</v>
      </c>
      <c r="E1606" s="85" t="b">
        <v>0</v>
      </c>
      <c r="F1606" s="85" t="b">
        <v>0</v>
      </c>
      <c r="G1606" s="85" t="b">
        <v>0</v>
      </c>
    </row>
    <row r="1607" spans="1:7" ht="15">
      <c r="A1607" s="85" t="s">
        <v>4977</v>
      </c>
      <c r="B1607" s="85">
        <v>3</v>
      </c>
      <c r="C1607" s="118">
        <v>0.012779061968168432</v>
      </c>
      <c r="D1607" s="85" t="s">
        <v>3915</v>
      </c>
      <c r="E1607" s="85" t="b">
        <v>1</v>
      </c>
      <c r="F1607" s="85" t="b">
        <v>0</v>
      </c>
      <c r="G1607" s="85" t="b">
        <v>0</v>
      </c>
    </row>
    <row r="1608" spans="1:7" ht="15">
      <c r="A1608" s="85" t="s">
        <v>4194</v>
      </c>
      <c r="B1608" s="85">
        <v>2</v>
      </c>
      <c r="C1608" s="118">
        <v>0</v>
      </c>
      <c r="D1608" s="85" t="s">
        <v>3916</v>
      </c>
      <c r="E1608" s="85" t="b">
        <v>0</v>
      </c>
      <c r="F1608" s="85" t="b">
        <v>0</v>
      </c>
      <c r="G1608" s="85" t="b">
        <v>0</v>
      </c>
    </row>
    <row r="1609" spans="1:7" ht="15">
      <c r="A1609" s="85" t="s">
        <v>5314</v>
      </c>
      <c r="B1609" s="85">
        <v>2</v>
      </c>
      <c r="C1609" s="118">
        <v>0</v>
      </c>
      <c r="D1609" s="85" t="s">
        <v>3917</v>
      </c>
      <c r="E1609" s="85" t="b">
        <v>0</v>
      </c>
      <c r="F1609" s="85" t="b">
        <v>0</v>
      </c>
      <c r="G1609" s="85" t="b">
        <v>0</v>
      </c>
    </row>
    <row r="1610" spans="1:7" ht="15">
      <c r="A1610" s="85" t="s">
        <v>5315</v>
      </c>
      <c r="B1610" s="85">
        <v>2</v>
      </c>
      <c r="C1610" s="118">
        <v>0</v>
      </c>
      <c r="D1610" s="85" t="s">
        <v>3917</v>
      </c>
      <c r="E1610" s="85" t="b">
        <v>0</v>
      </c>
      <c r="F1610" s="85" t="b">
        <v>0</v>
      </c>
      <c r="G1610" s="85" t="b">
        <v>0</v>
      </c>
    </row>
    <row r="1611" spans="1:7" ht="15">
      <c r="A1611" s="85" t="s">
        <v>4086</v>
      </c>
      <c r="B1611" s="85">
        <v>2</v>
      </c>
      <c r="C1611" s="118">
        <v>0</v>
      </c>
      <c r="D1611" s="85" t="s">
        <v>3917</v>
      </c>
      <c r="E1611" s="85" t="b">
        <v>0</v>
      </c>
      <c r="F1611" s="85" t="b">
        <v>0</v>
      </c>
      <c r="G1611" s="85" t="b">
        <v>0</v>
      </c>
    </row>
    <row r="1612" spans="1:7" ht="15">
      <c r="A1612" s="85" t="s">
        <v>5316</v>
      </c>
      <c r="B1612" s="85">
        <v>2</v>
      </c>
      <c r="C1612" s="118">
        <v>0</v>
      </c>
      <c r="D1612" s="85" t="s">
        <v>3917</v>
      </c>
      <c r="E1612" s="85" t="b">
        <v>0</v>
      </c>
      <c r="F1612" s="85" t="b">
        <v>0</v>
      </c>
      <c r="G1612" s="85" t="b">
        <v>0</v>
      </c>
    </row>
    <row r="1613" spans="1:7" ht="15">
      <c r="A1613" s="85" t="s">
        <v>5317</v>
      </c>
      <c r="B1613" s="85">
        <v>2</v>
      </c>
      <c r="C1613" s="118">
        <v>0</v>
      </c>
      <c r="D1613" s="85" t="s">
        <v>3917</v>
      </c>
      <c r="E1613" s="85" t="b">
        <v>0</v>
      </c>
      <c r="F1613" s="85" t="b">
        <v>0</v>
      </c>
      <c r="G1613" s="85" t="b">
        <v>0</v>
      </c>
    </row>
    <row r="1614" spans="1:7" ht="15">
      <c r="A1614" s="85" t="s">
        <v>4011</v>
      </c>
      <c r="B1614" s="85">
        <v>2</v>
      </c>
      <c r="C1614" s="118">
        <v>0</v>
      </c>
      <c r="D1614" s="85" t="s">
        <v>3917</v>
      </c>
      <c r="E1614" s="85" t="b">
        <v>0</v>
      </c>
      <c r="F1614" s="85" t="b">
        <v>1</v>
      </c>
      <c r="G1614" s="85" t="b">
        <v>0</v>
      </c>
    </row>
    <row r="1615" spans="1:7" ht="15">
      <c r="A1615" s="85" t="s">
        <v>4114</v>
      </c>
      <c r="B1615" s="85">
        <v>2</v>
      </c>
      <c r="C1615" s="118">
        <v>0</v>
      </c>
      <c r="D1615" s="85" t="s">
        <v>3917</v>
      </c>
      <c r="E1615" s="85" t="b">
        <v>0</v>
      </c>
      <c r="F1615" s="85" t="b">
        <v>1</v>
      </c>
      <c r="G1615" s="85" t="b">
        <v>0</v>
      </c>
    </row>
    <row r="1616" spans="1:7" ht="15">
      <c r="A1616" s="85" t="s">
        <v>5046</v>
      </c>
      <c r="B1616" s="85">
        <v>2</v>
      </c>
      <c r="C1616" s="118">
        <v>0</v>
      </c>
      <c r="D1616" s="85" t="s">
        <v>3917</v>
      </c>
      <c r="E1616" s="85" t="b">
        <v>0</v>
      </c>
      <c r="F1616" s="85" t="b">
        <v>0</v>
      </c>
      <c r="G1616" s="85" t="b">
        <v>0</v>
      </c>
    </row>
    <row r="1617" spans="1:7" ht="15">
      <c r="A1617" s="85" t="s">
        <v>5318</v>
      </c>
      <c r="B1617" s="85">
        <v>2</v>
      </c>
      <c r="C1617" s="118">
        <v>0</v>
      </c>
      <c r="D1617" s="85" t="s">
        <v>3917</v>
      </c>
      <c r="E1617" s="85" t="b">
        <v>0</v>
      </c>
      <c r="F1617" s="85" t="b">
        <v>0</v>
      </c>
      <c r="G1617" s="85" t="b">
        <v>0</v>
      </c>
    </row>
    <row r="1618" spans="1:7" ht="15">
      <c r="A1618" s="85" t="s">
        <v>4085</v>
      </c>
      <c r="B1618" s="85">
        <v>11</v>
      </c>
      <c r="C1618" s="118">
        <v>0</v>
      </c>
      <c r="D1618" s="85" t="s">
        <v>3920</v>
      </c>
      <c r="E1618" s="85" t="b">
        <v>0</v>
      </c>
      <c r="F1618" s="85" t="b">
        <v>0</v>
      </c>
      <c r="G1618" s="85" t="b">
        <v>0</v>
      </c>
    </row>
    <row r="1619" spans="1:7" ht="15">
      <c r="A1619" s="85" t="s">
        <v>4890</v>
      </c>
      <c r="B1619" s="85">
        <v>8</v>
      </c>
      <c r="C1619" s="118">
        <v>0.007640681604090877</v>
      </c>
      <c r="D1619" s="85" t="s">
        <v>3920</v>
      </c>
      <c r="E1619" s="85" t="b">
        <v>0</v>
      </c>
      <c r="F1619" s="85" t="b">
        <v>0</v>
      </c>
      <c r="G1619" s="85" t="b">
        <v>0</v>
      </c>
    </row>
    <row r="1620" spans="1:7" ht="15">
      <c r="A1620" s="85" t="s">
        <v>910</v>
      </c>
      <c r="B1620" s="85">
        <v>7</v>
      </c>
      <c r="C1620" s="118">
        <v>0</v>
      </c>
      <c r="D1620" s="85" t="s">
        <v>3920</v>
      </c>
      <c r="E1620" s="85" t="b">
        <v>0</v>
      </c>
      <c r="F1620" s="85" t="b">
        <v>0</v>
      </c>
      <c r="G1620" s="85" t="b">
        <v>0</v>
      </c>
    </row>
    <row r="1621" spans="1:7" ht="15">
      <c r="A1621" s="85" t="s">
        <v>4084</v>
      </c>
      <c r="B1621" s="85">
        <v>7</v>
      </c>
      <c r="C1621" s="118">
        <v>0</v>
      </c>
      <c r="D1621" s="85" t="s">
        <v>3920</v>
      </c>
      <c r="E1621" s="85" t="b">
        <v>0</v>
      </c>
      <c r="F1621" s="85" t="b">
        <v>0</v>
      </c>
      <c r="G1621" s="85" t="b">
        <v>0</v>
      </c>
    </row>
    <row r="1622" spans="1:7" ht="15">
      <c r="A1622" s="85" t="s">
        <v>4947</v>
      </c>
      <c r="B1622" s="85">
        <v>6</v>
      </c>
      <c r="C1622" s="118">
        <v>0.002625364299239734</v>
      </c>
      <c r="D1622" s="85" t="s">
        <v>3920</v>
      </c>
      <c r="E1622" s="85" t="b">
        <v>0</v>
      </c>
      <c r="F1622" s="85" t="b">
        <v>0</v>
      </c>
      <c r="G1622" s="85" t="b">
        <v>0</v>
      </c>
    </row>
    <row r="1623" spans="1:7" ht="15">
      <c r="A1623" s="85" t="s">
        <v>4836</v>
      </c>
      <c r="B1623" s="85">
        <v>6</v>
      </c>
      <c r="C1623" s="118">
        <v>0.002625364299239734</v>
      </c>
      <c r="D1623" s="85" t="s">
        <v>3920</v>
      </c>
      <c r="E1623" s="85" t="b">
        <v>0</v>
      </c>
      <c r="F1623" s="85" t="b">
        <v>0</v>
      </c>
      <c r="G1623" s="85" t="b">
        <v>0</v>
      </c>
    </row>
    <row r="1624" spans="1:7" ht="15">
      <c r="A1624" s="85" t="s">
        <v>4943</v>
      </c>
      <c r="B1624" s="85">
        <v>5</v>
      </c>
      <c r="C1624" s="118">
        <v>0.004775426002556798</v>
      </c>
      <c r="D1624" s="85" t="s">
        <v>3920</v>
      </c>
      <c r="E1624" s="85" t="b">
        <v>0</v>
      </c>
      <c r="F1624" s="85" t="b">
        <v>0</v>
      </c>
      <c r="G1624" s="85" t="b">
        <v>0</v>
      </c>
    </row>
    <row r="1625" spans="1:7" ht="15">
      <c r="A1625" s="85" t="s">
        <v>4861</v>
      </c>
      <c r="B1625" s="85">
        <v>4</v>
      </c>
      <c r="C1625" s="118">
        <v>0.006353935913367175</v>
      </c>
      <c r="D1625" s="85" t="s">
        <v>3920</v>
      </c>
      <c r="E1625" s="85" t="b">
        <v>0</v>
      </c>
      <c r="F1625" s="85" t="b">
        <v>0</v>
      </c>
      <c r="G1625" s="85" t="b">
        <v>0</v>
      </c>
    </row>
    <row r="1626" spans="1:7" ht="15">
      <c r="A1626" s="85" t="s">
        <v>5059</v>
      </c>
      <c r="B1626" s="85">
        <v>4</v>
      </c>
      <c r="C1626" s="118">
        <v>0.006353935913367175</v>
      </c>
      <c r="D1626" s="85" t="s">
        <v>3920</v>
      </c>
      <c r="E1626" s="85" t="b">
        <v>0</v>
      </c>
      <c r="F1626" s="85" t="b">
        <v>0</v>
      </c>
      <c r="G1626" s="85" t="b">
        <v>0</v>
      </c>
    </row>
    <row r="1627" spans="1:7" ht="15">
      <c r="A1627" s="85" t="s">
        <v>5060</v>
      </c>
      <c r="B1627" s="85">
        <v>4</v>
      </c>
      <c r="C1627" s="118">
        <v>0.006353935913367175</v>
      </c>
      <c r="D1627" s="85" t="s">
        <v>3920</v>
      </c>
      <c r="E1627" s="85" t="b">
        <v>0</v>
      </c>
      <c r="F1627" s="85" t="b">
        <v>0</v>
      </c>
      <c r="G1627" s="85" t="b">
        <v>0</v>
      </c>
    </row>
    <row r="1628" spans="1:7" ht="15">
      <c r="A1628" s="85" t="s">
        <v>5061</v>
      </c>
      <c r="B1628" s="85">
        <v>4</v>
      </c>
      <c r="C1628" s="118">
        <v>0.006353935913367175</v>
      </c>
      <c r="D1628" s="85" t="s">
        <v>3920</v>
      </c>
      <c r="E1628" s="85" t="b">
        <v>0</v>
      </c>
      <c r="F1628" s="85" t="b">
        <v>0</v>
      </c>
      <c r="G1628" s="85" t="b">
        <v>0</v>
      </c>
    </row>
    <row r="1629" spans="1:7" ht="15">
      <c r="A1629" s="85" t="s">
        <v>4124</v>
      </c>
      <c r="B1629" s="85">
        <v>4</v>
      </c>
      <c r="C1629" s="118">
        <v>0.006353935913367175</v>
      </c>
      <c r="D1629" s="85" t="s">
        <v>3920</v>
      </c>
      <c r="E1629" s="85" t="b">
        <v>0</v>
      </c>
      <c r="F1629" s="85" t="b">
        <v>0</v>
      </c>
      <c r="G1629" s="85" t="b">
        <v>0</v>
      </c>
    </row>
    <row r="1630" spans="1:7" ht="15">
      <c r="A1630" s="85" t="s">
        <v>5063</v>
      </c>
      <c r="B1630" s="85">
        <v>4</v>
      </c>
      <c r="C1630" s="118">
        <v>0.006353935913367175</v>
      </c>
      <c r="D1630" s="85" t="s">
        <v>3920</v>
      </c>
      <c r="E1630" s="85" t="b">
        <v>0</v>
      </c>
      <c r="F1630" s="85" t="b">
        <v>0</v>
      </c>
      <c r="G1630" s="85" t="b">
        <v>0</v>
      </c>
    </row>
    <row r="1631" spans="1:7" ht="15">
      <c r="A1631" s="85" t="s">
        <v>4938</v>
      </c>
      <c r="B1631" s="85">
        <v>4</v>
      </c>
      <c r="C1631" s="118">
        <v>0.006353935913367175</v>
      </c>
      <c r="D1631" s="85" t="s">
        <v>3920</v>
      </c>
      <c r="E1631" s="85" t="b">
        <v>0</v>
      </c>
      <c r="F1631" s="85" t="b">
        <v>0</v>
      </c>
      <c r="G1631" s="85" t="b">
        <v>0</v>
      </c>
    </row>
    <row r="1632" spans="1:7" ht="15">
      <c r="A1632" s="85" t="s">
        <v>5064</v>
      </c>
      <c r="B1632" s="85">
        <v>4</v>
      </c>
      <c r="C1632" s="118">
        <v>0.006353935913367175</v>
      </c>
      <c r="D1632" s="85" t="s">
        <v>3920</v>
      </c>
      <c r="E1632" s="85" t="b">
        <v>0</v>
      </c>
      <c r="F1632" s="85" t="b">
        <v>0</v>
      </c>
      <c r="G1632" s="85" t="b">
        <v>0</v>
      </c>
    </row>
    <row r="1633" spans="1:7" ht="15">
      <c r="A1633" s="85" t="s">
        <v>4864</v>
      </c>
      <c r="B1633" s="85">
        <v>3</v>
      </c>
      <c r="C1633" s="118">
        <v>0.007215231084207734</v>
      </c>
      <c r="D1633" s="85" t="s">
        <v>3920</v>
      </c>
      <c r="E1633" s="85" t="b">
        <v>0</v>
      </c>
      <c r="F1633" s="85" t="b">
        <v>0</v>
      </c>
      <c r="G1633" s="85" t="b">
        <v>0</v>
      </c>
    </row>
    <row r="1634" spans="1:7" ht="15">
      <c r="A1634" s="85" t="s">
        <v>5156</v>
      </c>
      <c r="B1634" s="85">
        <v>3</v>
      </c>
      <c r="C1634" s="118">
        <v>0.007215231084207734</v>
      </c>
      <c r="D1634" s="85" t="s">
        <v>3920</v>
      </c>
      <c r="E1634" s="85" t="b">
        <v>0</v>
      </c>
      <c r="F1634" s="85" t="b">
        <v>0</v>
      </c>
      <c r="G1634" s="85" t="b">
        <v>0</v>
      </c>
    </row>
    <row r="1635" spans="1:7" ht="15">
      <c r="A1635" s="85" t="s">
        <v>5157</v>
      </c>
      <c r="B1635" s="85">
        <v>3</v>
      </c>
      <c r="C1635" s="118">
        <v>0.007215231084207734</v>
      </c>
      <c r="D1635" s="85" t="s">
        <v>3920</v>
      </c>
      <c r="E1635" s="85" t="b">
        <v>0</v>
      </c>
      <c r="F1635" s="85" t="b">
        <v>0</v>
      </c>
      <c r="G1635" s="85" t="b">
        <v>0</v>
      </c>
    </row>
    <row r="1636" spans="1:7" ht="15">
      <c r="A1636" s="85" t="s">
        <v>5062</v>
      </c>
      <c r="B1636" s="85">
        <v>3</v>
      </c>
      <c r="C1636" s="118">
        <v>0.007215231084207734</v>
      </c>
      <c r="D1636" s="85" t="s">
        <v>3920</v>
      </c>
      <c r="E1636" s="85" t="b">
        <v>0</v>
      </c>
      <c r="F1636" s="85" t="b">
        <v>0</v>
      </c>
      <c r="G1636" s="85" t="b">
        <v>0</v>
      </c>
    </row>
    <row r="1637" spans="1:7" ht="15">
      <c r="A1637" s="85" t="s">
        <v>5158</v>
      </c>
      <c r="B1637" s="85">
        <v>3</v>
      </c>
      <c r="C1637" s="118">
        <v>0.007215231084207734</v>
      </c>
      <c r="D1637" s="85" t="s">
        <v>3920</v>
      </c>
      <c r="E1637" s="85" t="b">
        <v>0</v>
      </c>
      <c r="F1637" s="85" t="b">
        <v>0</v>
      </c>
      <c r="G1637" s="85" t="b">
        <v>0</v>
      </c>
    </row>
    <row r="1638" spans="1:7" ht="15">
      <c r="A1638" s="85" t="s">
        <v>5159</v>
      </c>
      <c r="B1638" s="85">
        <v>3</v>
      </c>
      <c r="C1638" s="118">
        <v>0.007215231084207734</v>
      </c>
      <c r="D1638" s="85" t="s">
        <v>3920</v>
      </c>
      <c r="E1638" s="85" t="b">
        <v>1</v>
      </c>
      <c r="F1638" s="85" t="b">
        <v>0</v>
      </c>
      <c r="G1638" s="85" t="b">
        <v>0</v>
      </c>
    </row>
    <row r="1639" spans="1:7" ht="15">
      <c r="A1639" s="85" t="s">
        <v>4946</v>
      </c>
      <c r="B1639" s="85">
        <v>3</v>
      </c>
      <c r="C1639" s="118">
        <v>0.007215231084207734</v>
      </c>
      <c r="D1639" s="85" t="s">
        <v>3920</v>
      </c>
      <c r="E1639" s="85" t="b">
        <v>0</v>
      </c>
      <c r="F1639" s="85" t="b">
        <v>0</v>
      </c>
      <c r="G1639" s="85" t="b">
        <v>0</v>
      </c>
    </row>
    <row r="1640" spans="1:7" ht="15">
      <c r="A1640" s="85" t="s">
        <v>5160</v>
      </c>
      <c r="B1640" s="85">
        <v>3</v>
      </c>
      <c r="C1640" s="118">
        <v>0.007215231084207734</v>
      </c>
      <c r="D1640" s="85" t="s">
        <v>3920</v>
      </c>
      <c r="E1640" s="85" t="b">
        <v>0</v>
      </c>
      <c r="F1640" s="85" t="b">
        <v>0</v>
      </c>
      <c r="G1640" s="85" t="b">
        <v>0</v>
      </c>
    </row>
    <row r="1641" spans="1:7" ht="15">
      <c r="A1641" s="85" t="s">
        <v>4854</v>
      </c>
      <c r="B1641" s="85">
        <v>3</v>
      </c>
      <c r="C1641" s="118">
        <v>0.007215231084207734</v>
      </c>
      <c r="D1641" s="85" t="s">
        <v>3920</v>
      </c>
      <c r="E1641" s="85" t="b">
        <v>0</v>
      </c>
      <c r="F1641" s="85" t="b">
        <v>0</v>
      </c>
      <c r="G1641" s="85" t="b">
        <v>0</v>
      </c>
    </row>
    <row r="1642" spans="1:7" ht="15">
      <c r="A1642" s="85" t="s">
        <v>5352</v>
      </c>
      <c r="B1642" s="85">
        <v>2</v>
      </c>
      <c r="C1642" s="118">
        <v>0.007112000579742166</v>
      </c>
      <c r="D1642" s="85" t="s">
        <v>3920</v>
      </c>
      <c r="E1642" s="85" t="b">
        <v>0</v>
      </c>
      <c r="F1642" s="85" t="b">
        <v>0</v>
      </c>
      <c r="G1642" s="85" t="b">
        <v>0</v>
      </c>
    </row>
    <row r="1643" spans="1:7" ht="15">
      <c r="A1643" s="85" t="s">
        <v>5353</v>
      </c>
      <c r="B1643" s="85">
        <v>2</v>
      </c>
      <c r="C1643" s="118">
        <v>0.007112000579742166</v>
      </c>
      <c r="D1643" s="85" t="s">
        <v>3920</v>
      </c>
      <c r="E1643" s="85" t="b">
        <v>0</v>
      </c>
      <c r="F1643" s="85" t="b">
        <v>0</v>
      </c>
      <c r="G1643" s="85" t="b">
        <v>0</v>
      </c>
    </row>
    <row r="1644" spans="1:7" ht="15">
      <c r="A1644" s="85" t="s">
        <v>4853</v>
      </c>
      <c r="B1644" s="85">
        <v>2</v>
      </c>
      <c r="C1644" s="118">
        <v>0.007112000579742166</v>
      </c>
      <c r="D1644" s="85" t="s">
        <v>3920</v>
      </c>
      <c r="E1644" s="85" t="b">
        <v>0</v>
      </c>
      <c r="F1644" s="85" t="b">
        <v>0</v>
      </c>
      <c r="G1644" s="85" t="b">
        <v>0</v>
      </c>
    </row>
    <row r="1645" spans="1:7" ht="15">
      <c r="A1645" s="85" t="s">
        <v>4105</v>
      </c>
      <c r="B1645" s="85">
        <v>2</v>
      </c>
      <c r="C1645" s="118">
        <v>0.007112000579742166</v>
      </c>
      <c r="D1645" s="85" t="s">
        <v>3920</v>
      </c>
      <c r="E1645" s="85" t="b">
        <v>0</v>
      </c>
      <c r="F1645" s="85" t="b">
        <v>0</v>
      </c>
      <c r="G1645" s="85" t="b">
        <v>0</v>
      </c>
    </row>
    <row r="1646" spans="1:7" ht="15">
      <c r="A1646" s="85" t="s">
        <v>5161</v>
      </c>
      <c r="B1646" s="85">
        <v>2</v>
      </c>
      <c r="C1646" s="118">
        <v>0.007112000579742166</v>
      </c>
      <c r="D1646" s="85" t="s">
        <v>3920</v>
      </c>
      <c r="E1646" s="85" t="b">
        <v>0</v>
      </c>
      <c r="F1646" s="85" t="b">
        <v>0</v>
      </c>
      <c r="G1646" s="85" t="b">
        <v>0</v>
      </c>
    </row>
    <row r="1647" spans="1:7" ht="15">
      <c r="A1647" s="85" t="s">
        <v>5354</v>
      </c>
      <c r="B1647" s="85">
        <v>2</v>
      </c>
      <c r="C1647" s="118">
        <v>0.007112000579742166</v>
      </c>
      <c r="D1647" s="85" t="s">
        <v>3920</v>
      </c>
      <c r="E1647" s="85" t="b">
        <v>0</v>
      </c>
      <c r="F1647" s="85" t="b">
        <v>0</v>
      </c>
      <c r="G1647" s="85" t="b">
        <v>0</v>
      </c>
    </row>
    <row r="1648" spans="1:7" ht="15">
      <c r="A1648" s="85" t="s">
        <v>5355</v>
      </c>
      <c r="B1648" s="85">
        <v>2</v>
      </c>
      <c r="C1648" s="118">
        <v>0.007112000579742166</v>
      </c>
      <c r="D1648" s="85" t="s">
        <v>3920</v>
      </c>
      <c r="E1648" s="85" t="b">
        <v>0</v>
      </c>
      <c r="F1648" s="85" t="b">
        <v>0</v>
      </c>
      <c r="G1648" s="85" t="b">
        <v>0</v>
      </c>
    </row>
    <row r="1649" spans="1:7" ht="15">
      <c r="A1649" s="85" t="s">
        <v>5162</v>
      </c>
      <c r="B1649" s="85">
        <v>2</v>
      </c>
      <c r="C1649" s="118">
        <v>0.007112000579742166</v>
      </c>
      <c r="D1649" s="85" t="s">
        <v>3920</v>
      </c>
      <c r="E1649" s="85" t="b">
        <v>0</v>
      </c>
      <c r="F1649" s="85" t="b">
        <v>0</v>
      </c>
      <c r="G1649" s="85" t="b">
        <v>0</v>
      </c>
    </row>
    <row r="1650" spans="1:7" ht="15">
      <c r="A1650" s="85" t="s">
        <v>5356</v>
      </c>
      <c r="B1650" s="85">
        <v>2</v>
      </c>
      <c r="C1650" s="118">
        <v>0.007112000579742166</v>
      </c>
      <c r="D1650" s="85" t="s">
        <v>3920</v>
      </c>
      <c r="E1650" s="85" t="b">
        <v>0</v>
      </c>
      <c r="F1650" s="85" t="b">
        <v>0</v>
      </c>
      <c r="G1650" s="85" t="b">
        <v>0</v>
      </c>
    </row>
    <row r="1651" spans="1:7" ht="15">
      <c r="A1651" s="85" t="s">
        <v>4948</v>
      </c>
      <c r="B1651" s="85">
        <v>2</v>
      </c>
      <c r="C1651" s="118">
        <v>0.007112000579742166</v>
      </c>
      <c r="D1651" s="85" t="s">
        <v>3920</v>
      </c>
      <c r="E1651" s="85" t="b">
        <v>0</v>
      </c>
      <c r="F1651" s="85" t="b">
        <v>0</v>
      </c>
      <c r="G1651" s="85" t="b">
        <v>0</v>
      </c>
    </row>
    <row r="1652" spans="1:7" ht="15">
      <c r="A1652" s="85" t="s">
        <v>4902</v>
      </c>
      <c r="B1652" s="85">
        <v>2</v>
      </c>
      <c r="C1652" s="118">
        <v>0.007112000579742166</v>
      </c>
      <c r="D1652" s="85" t="s">
        <v>3920</v>
      </c>
      <c r="E1652" s="85" t="b">
        <v>0</v>
      </c>
      <c r="F1652" s="85" t="b">
        <v>0</v>
      </c>
      <c r="G1652" s="85" t="b">
        <v>0</v>
      </c>
    </row>
    <row r="1653" spans="1:7" ht="15">
      <c r="A1653" s="85" t="s">
        <v>5357</v>
      </c>
      <c r="B1653" s="85">
        <v>2</v>
      </c>
      <c r="C1653" s="118">
        <v>0.007112000579742166</v>
      </c>
      <c r="D1653" s="85" t="s">
        <v>3920</v>
      </c>
      <c r="E1653" s="85" t="b">
        <v>0</v>
      </c>
      <c r="F1653" s="85" t="b">
        <v>0</v>
      </c>
      <c r="G1653" s="85" t="b">
        <v>0</v>
      </c>
    </row>
    <row r="1654" spans="1:7" ht="15">
      <c r="A1654" s="85" t="s">
        <v>5358</v>
      </c>
      <c r="B1654" s="85">
        <v>2</v>
      </c>
      <c r="C1654" s="118">
        <v>0.007112000579742166</v>
      </c>
      <c r="D1654" s="85" t="s">
        <v>3920</v>
      </c>
      <c r="E1654" s="85" t="b">
        <v>0</v>
      </c>
      <c r="F1654" s="85" t="b">
        <v>0</v>
      </c>
      <c r="G1654" s="85" t="b">
        <v>0</v>
      </c>
    </row>
    <row r="1655" spans="1:7" ht="15">
      <c r="A1655" s="85" t="s">
        <v>5359</v>
      </c>
      <c r="B1655" s="85">
        <v>2</v>
      </c>
      <c r="C1655" s="118">
        <v>0.007112000579742166</v>
      </c>
      <c r="D1655" s="85" t="s">
        <v>3920</v>
      </c>
      <c r="E1655" s="85" t="b">
        <v>0</v>
      </c>
      <c r="F1655" s="85" t="b">
        <v>0</v>
      </c>
      <c r="G1655" s="85" t="b">
        <v>0</v>
      </c>
    </row>
    <row r="1656" spans="1:7" ht="15">
      <c r="A1656" s="85" t="s">
        <v>5002</v>
      </c>
      <c r="B1656" s="85">
        <v>4</v>
      </c>
      <c r="C1656" s="118">
        <v>0</v>
      </c>
      <c r="D1656" s="85" t="s">
        <v>3922</v>
      </c>
      <c r="E1656" s="85" t="b">
        <v>0</v>
      </c>
      <c r="F1656" s="85" t="b">
        <v>0</v>
      </c>
      <c r="G1656" s="85" t="b">
        <v>0</v>
      </c>
    </row>
    <row r="1657" spans="1:7" ht="15">
      <c r="A1657" s="85" t="s">
        <v>4855</v>
      </c>
      <c r="B1657" s="85">
        <v>3</v>
      </c>
      <c r="C1657" s="118">
        <v>0</v>
      </c>
      <c r="D1657" s="85" t="s">
        <v>3922</v>
      </c>
      <c r="E1657" s="85" t="b">
        <v>0</v>
      </c>
      <c r="F1657" s="85" t="b">
        <v>0</v>
      </c>
      <c r="G1657" s="85" t="b">
        <v>0</v>
      </c>
    </row>
    <row r="1658" spans="1:7" ht="15">
      <c r="A1658" s="85" t="s">
        <v>5404</v>
      </c>
      <c r="B1658" s="85">
        <v>2</v>
      </c>
      <c r="C1658" s="118">
        <v>0</v>
      </c>
      <c r="D1658" s="85" t="s">
        <v>3922</v>
      </c>
      <c r="E1658" s="85" t="b">
        <v>0</v>
      </c>
      <c r="F1658" s="85" t="b">
        <v>0</v>
      </c>
      <c r="G1658" s="85" t="b">
        <v>0</v>
      </c>
    </row>
    <row r="1659" spans="1:7" ht="15">
      <c r="A1659" s="85" t="s">
        <v>4914</v>
      </c>
      <c r="B1659" s="85">
        <v>2</v>
      </c>
      <c r="C1659" s="118">
        <v>0</v>
      </c>
      <c r="D1659" s="85" t="s">
        <v>3922</v>
      </c>
      <c r="E1659" s="85" t="b">
        <v>0</v>
      </c>
      <c r="F1659" s="85" t="b">
        <v>0</v>
      </c>
      <c r="G1659" s="85" t="b">
        <v>0</v>
      </c>
    </row>
    <row r="1660" spans="1:7" ht="15">
      <c r="A1660" s="85" t="s">
        <v>4842</v>
      </c>
      <c r="B1660" s="85">
        <v>2</v>
      </c>
      <c r="C1660" s="118">
        <v>0</v>
      </c>
      <c r="D1660" s="85" t="s">
        <v>3922</v>
      </c>
      <c r="E1660" s="85" t="b">
        <v>0</v>
      </c>
      <c r="F1660" s="85" t="b">
        <v>0</v>
      </c>
      <c r="G1660" s="85" t="b">
        <v>0</v>
      </c>
    </row>
    <row r="1661" spans="1:7" ht="15">
      <c r="A1661" s="85" t="s">
        <v>5405</v>
      </c>
      <c r="B1661" s="85">
        <v>2</v>
      </c>
      <c r="C1661" s="118">
        <v>0</v>
      </c>
      <c r="D1661" s="85" t="s">
        <v>3922</v>
      </c>
      <c r="E1661" s="85" t="b">
        <v>0</v>
      </c>
      <c r="F1661" s="85" t="b">
        <v>0</v>
      </c>
      <c r="G1661" s="85" t="b">
        <v>0</v>
      </c>
    </row>
    <row r="1662" spans="1:7" ht="15">
      <c r="A1662" s="85" t="s">
        <v>5406</v>
      </c>
      <c r="B1662" s="85">
        <v>2</v>
      </c>
      <c r="C1662" s="118">
        <v>0</v>
      </c>
      <c r="D1662" s="85" t="s">
        <v>3922</v>
      </c>
      <c r="E1662" s="85" t="b">
        <v>0</v>
      </c>
      <c r="F1662" s="85" t="b">
        <v>0</v>
      </c>
      <c r="G1662" s="85" t="b">
        <v>0</v>
      </c>
    </row>
    <row r="1663" spans="1:7" ht="15">
      <c r="A1663" s="85" t="s">
        <v>4952</v>
      </c>
      <c r="B1663" s="85">
        <v>2</v>
      </c>
      <c r="C1663" s="118">
        <v>0</v>
      </c>
      <c r="D1663" s="85" t="s">
        <v>3922</v>
      </c>
      <c r="E1663" s="85" t="b">
        <v>0</v>
      </c>
      <c r="F1663" s="85" t="b">
        <v>0</v>
      </c>
      <c r="G1663" s="85" t="b">
        <v>0</v>
      </c>
    </row>
    <row r="1664" spans="1:7" ht="15">
      <c r="A1664" s="85" t="s">
        <v>5407</v>
      </c>
      <c r="B1664" s="85">
        <v>2</v>
      </c>
      <c r="C1664" s="118">
        <v>0</v>
      </c>
      <c r="D1664" s="85" t="s">
        <v>3922</v>
      </c>
      <c r="E1664" s="85" t="b">
        <v>0</v>
      </c>
      <c r="F1664" s="85" t="b">
        <v>0</v>
      </c>
      <c r="G1664" s="85" t="b">
        <v>0</v>
      </c>
    </row>
    <row r="1665" spans="1:7" ht="15">
      <c r="A1665" s="85" t="s">
        <v>4998</v>
      </c>
      <c r="B1665" s="85">
        <v>2</v>
      </c>
      <c r="C1665" s="118">
        <v>0</v>
      </c>
      <c r="D1665" s="85" t="s">
        <v>3922</v>
      </c>
      <c r="E1665" s="85" t="b">
        <v>1</v>
      </c>
      <c r="F1665" s="85" t="b">
        <v>0</v>
      </c>
      <c r="G1665" s="85" t="b">
        <v>0</v>
      </c>
    </row>
    <row r="1666" spans="1:7" ht="15">
      <c r="A1666" s="85" t="s">
        <v>4100</v>
      </c>
      <c r="B1666" s="85">
        <v>2</v>
      </c>
      <c r="C1666" s="118">
        <v>0</v>
      </c>
      <c r="D1666" s="85" t="s">
        <v>3922</v>
      </c>
      <c r="E1666" s="85" t="b">
        <v>0</v>
      </c>
      <c r="F1666" s="85" t="b">
        <v>0</v>
      </c>
      <c r="G1666" s="85" t="b">
        <v>0</v>
      </c>
    </row>
    <row r="1667" spans="1:7" ht="15">
      <c r="A1667" s="85" t="s">
        <v>5065</v>
      </c>
      <c r="B1667" s="85">
        <v>2</v>
      </c>
      <c r="C1667" s="118">
        <v>0</v>
      </c>
      <c r="D1667" s="85" t="s">
        <v>3922</v>
      </c>
      <c r="E1667" s="85" t="b">
        <v>1</v>
      </c>
      <c r="F1667" s="85" t="b">
        <v>0</v>
      </c>
      <c r="G1667" s="85" t="b">
        <v>0</v>
      </c>
    </row>
    <row r="1668" spans="1:7" ht="15">
      <c r="A1668" s="85" t="s">
        <v>5408</v>
      </c>
      <c r="B1668" s="85">
        <v>2</v>
      </c>
      <c r="C1668" s="118">
        <v>0</v>
      </c>
      <c r="D1668" s="85" t="s">
        <v>3922</v>
      </c>
      <c r="E1668" s="85" t="b">
        <v>0</v>
      </c>
      <c r="F1668" s="85" t="b">
        <v>0</v>
      </c>
      <c r="G1668" s="85" t="b">
        <v>0</v>
      </c>
    </row>
    <row r="1669" spans="1:7" ht="15">
      <c r="A1669" s="85" t="s">
        <v>5423</v>
      </c>
      <c r="B1669" s="85">
        <v>2</v>
      </c>
      <c r="C1669" s="118">
        <v>0</v>
      </c>
      <c r="D1669" s="85" t="s">
        <v>3923</v>
      </c>
      <c r="E1669" s="85" t="b">
        <v>0</v>
      </c>
      <c r="F1669" s="85" t="b">
        <v>0</v>
      </c>
      <c r="G1669" s="85" t="b">
        <v>0</v>
      </c>
    </row>
    <row r="1670" spans="1:7" ht="15">
      <c r="A1670" s="85" t="s">
        <v>4922</v>
      </c>
      <c r="B1670" s="85">
        <v>2</v>
      </c>
      <c r="C1670" s="118">
        <v>0</v>
      </c>
      <c r="D1670" s="85" t="s">
        <v>3923</v>
      </c>
      <c r="E1670" s="85" t="b">
        <v>0</v>
      </c>
      <c r="F1670" s="85" t="b">
        <v>0</v>
      </c>
      <c r="G1670" s="85" t="b">
        <v>0</v>
      </c>
    </row>
    <row r="1671" spans="1:7" ht="15">
      <c r="A1671" s="85" t="s">
        <v>5187</v>
      </c>
      <c r="B1671" s="85">
        <v>2</v>
      </c>
      <c r="C1671" s="118">
        <v>0</v>
      </c>
      <c r="D1671" s="85" t="s">
        <v>3923</v>
      </c>
      <c r="E1671" s="85" t="b">
        <v>0</v>
      </c>
      <c r="F1671" s="85" t="b">
        <v>0</v>
      </c>
      <c r="G1671" s="85" t="b">
        <v>0</v>
      </c>
    </row>
    <row r="1672" spans="1:7" ht="15">
      <c r="A1672" s="85" t="s">
        <v>5026</v>
      </c>
      <c r="B1672" s="85">
        <v>2</v>
      </c>
      <c r="C1672" s="118">
        <v>0</v>
      </c>
      <c r="D1672" s="85" t="s">
        <v>3923</v>
      </c>
      <c r="E1672" s="85" t="b">
        <v>0</v>
      </c>
      <c r="F1672" s="85" t="b">
        <v>0</v>
      </c>
      <c r="G1672" s="85" t="b">
        <v>0</v>
      </c>
    </row>
    <row r="1673" spans="1:7" ht="15">
      <c r="A1673" s="85" t="s">
        <v>4907</v>
      </c>
      <c r="B1673" s="85">
        <v>2</v>
      </c>
      <c r="C1673" s="118">
        <v>0</v>
      </c>
      <c r="D1673" s="85" t="s">
        <v>3923</v>
      </c>
      <c r="E1673" s="85" t="b">
        <v>0</v>
      </c>
      <c r="F1673" s="85" t="b">
        <v>0</v>
      </c>
      <c r="G1673" s="85" t="b">
        <v>0</v>
      </c>
    </row>
    <row r="1674" spans="1:7" ht="15">
      <c r="A1674" s="85" t="s">
        <v>910</v>
      </c>
      <c r="B1674" s="85">
        <v>2</v>
      </c>
      <c r="C1674" s="118">
        <v>0</v>
      </c>
      <c r="D1674" s="85" t="s">
        <v>3923</v>
      </c>
      <c r="E1674" s="85" t="b">
        <v>0</v>
      </c>
      <c r="F1674" s="85" t="b">
        <v>0</v>
      </c>
      <c r="G1674" s="85" t="b">
        <v>0</v>
      </c>
    </row>
    <row r="1675" spans="1:7" ht="15">
      <c r="A1675" s="85" t="s">
        <v>5147</v>
      </c>
      <c r="B1675" s="85">
        <v>2</v>
      </c>
      <c r="C1675" s="118">
        <v>0</v>
      </c>
      <c r="D1675" s="85" t="s">
        <v>3923</v>
      </c>
      <c r="E1675" s="85" t="b">
        <v>0</v>
      </c>
      <c r="F1675" s="85" t="b">
        <v>0</v>
      </c>
      <c r="G1675" s="85" t="b">
        <v>0</v>
      </c>
    </row>
    <row r="1676" spans="1:7" ht="15">
      <c r="A1676" s="85" t="s">
        <v>5424</v>
      </c>
      <c r="B1676" s="85">
        <v>2</v>
      </c>
      <c r="C1676" s="118">
        <v>0</v>
      </c>
      <c r="D1676" s="85" t="s">
        <v>3923</v>
      </c>
      <c r="E1676" s="85" t="b">
        <v>0</v>
      </c>
      <c r="F1676" s="85" t="b">
        <v>0</v>
      </c>
      <c r="G1676" s="85" t="b">
        <v>0</v>
      </c>
    </row>
    <row r="1677" spans="1:7" ht="15">
      <c r="A1677" s="85" t="s">
        <v>5425</v>
      </c>
      <c r="B1677" s="85">
        <v>2</v>
      </c>
      <c r="C1677" s="118">
        <v>0</v>
      </c>
      <c r="D1677" s="85" t="s">
        <v>3923</v>
      </c>
      <c r="E1677" s="85" t="b">
        <v>0</v>
      </c>
      <c r="F1677" s="85" t="b">
        <v>0</v>
      </c>
      <c r="G1677" s="85" t="b">
        <v>0</v>
      </c>
    </row>
    <row r="1678" spans="1:7" ht="15">
      <c r="A1678" s="85" t="s">
        <v>5431</v>
      </c>
      <c r="B1678" s="85">
        <v>2</v>
      </c>
      <c r="C1678" s="118">
        <v>0</v>
      </c>
      <c r="D1678" s="85" t="s">
        <v>3924</v>
      </c>
      <c r="E1678" s="85" t="b">
        <v>0</v>
      </c>
      <c r="F1678" s="85" t="b">
        <v>0</v>
      </c>
      <c r="G1678" s="85" t="b">
        <v>0</v>
      </c>
    </row>
    <row r="1679" spans="1:7" ht="15">
      <c r="A1679" s="85" t="s">
        <v>5432</v>
      </c>
      <c r="B1679" s="85">
        <v>2</v>
      </c>
      <c r="C1679" s="118">
        <v>0</v>
      </c>
      <c r="D1679" s="85" t="s">
        <v>3924</v>
      </c>
      <c r="E1679" s="85" t="b">
        <v>0</v>
      </c>
      <c r="F1679" s="85" t="b">
        <v>0</v>
      </c>
      <c r="G1679" s="85" t="b">
        <v>0</v>
      </c>
    </row>
    <row r="1680" spans="1:7" ht="15">
      <c r="A1680" s="85" t="s">
        <v>5433</v>
      </c>
      <c r="B1680" s="85">
        <v>2</v>
      </c>
      <c r="C1680" s="118">
        <v>0</v>
      </c>
      <c r="D1680" s="85" t="s">
        <v>3924</v>
      </c>
      <c r="E1680" s="85" t="b">
        <v>0</v>
      </c>
      <c r="F1680" s="85" t="b">
        <v>0</v>
      </c>
      <c r="G1680" s="85" t="b">
        <v>0</v>
      </c>
    </row>
    <row r="1681" spans="1:7" ht="15">
      <c r="A1681" s="85" t="s">
        <v>5434</v>
      </c>
      <c r="B1681" s="85">
        <v>2</v>
      </c>
      <c r="C1681" s="118">
        <v>0</v>
      </c>
      <c r="D1681" s="85" t="s">
        <v>3924</v>
      </c>
      <c r="E1681" s="85" t="b">
        <v>0</v>
      </c>
      <c r="F1681" s="85" t="b">
        <v>0</v>
      </c>
      <c r="G1681" s="85" t="b">
        <v>0</v>
      </c>
    </row>
    <row r="1682" spans="1:7" ht="15">
      <c r="A1682" s="85" t="s">
        <v>4847</v>
      </c>
      <c r="B1682" s="85">
        <v>2</v>
      </c>
      <c r="C1682" s="118">
        <v>0</v>
      </c>
      <c r="D1682" s="85" t="s">
        <v>3924</v>
      </c>
      <c r="E1682" s="85" t="b">
        <v>0</v>
      </c>
      <c r="F1682" s="85" t="b">
        <v>0</v>
      </c>
      <c r="G1682" s="85" t="b">
        <v>0</v>
      </c>
    </row>
    <row r="1683" spans="1:7" ht="15">
      <c r="A1683" s="85" t="s">
        <v>5435</v>
      </c>
      <c r="B1683" s="85">
        <v>2</v>
      </c>
      <c r="C1683" s="118">
        <v>0</v>
      </c>
      <c r="D1683" s="85" t="s">
        <v>3924</v>
      </c>
      <c r="E1683" s="85" t="b">
        <v>1</v>
      </c>
      <c r="F1683" s="85" t="b">
        <v>0</v>
      </c>
      <c r="G1683" s="85" t="b">
        <v>0</v>
      </c>
    </row>
    <row r="1684" spans="1:7" ht="15">
      <c r="A1684" s="85" t="s">
        <v>5436</v>
      </c>
      <c r="B1684" s="85">
        <v>2</v>
      </c>
      <c r="C1684" s="118">
        <v>0</v>
      </c>
      <c r="D1684" s="85" t="s">
        <v>3924</v>
      </c>
      <c r="E1684" s="85" t="b">
        <v>0</v>
      </c>
      <c r="F1684" s="85" t="b">
        <v>0</v>
      </c>
      <c r="G1684" s="85" t="b">
        <v>0</v>
      </c>
    </row>
    <row r="1685" spans="1:7" ht="15">
      <c r="A1685" s="85" t="s">
        <v>4948</v>
      </c>
      <c r="B1685" s="85">
        <v>2</v>
      </c>
      <c r="C1685" s="118">
        <v>0</v>
      </c>
      <c r="D1685" s="85" t="s">
        <v>3924</v>
      </c>
      <c r="E1685" s="85" t="b">
        <v>0</v>
      </c>
      <c r="F1685" s="85" t="b">
        <v>0</v>
      </c>
      <c r="G1685" s="85" t="b">
        <v>0</v>
      </c>
    </row>
    <row r="1686" spans="1:7" ht="15">
      <c r="A1686" s="85" t="s">
        <v>4864</v>
      </c>
      <c r="B1686" s="85">
        <v>2</v>
      </c>
      <c r="C1686" s="118">
        <v>0</v>
      </c>
      <c r="D1686" s="85" t="s">
        <v>3924</v>
      </c>
      <c r="E1686" s="85" t="b">
        <v>0</v>
      </c>
      <c r="F1686" s="85" t="b">
        <v>0</v>
      </c>
      <c r="G1686" s="85" t="b">
        <v>0</v>
      </c>
    </row>
    <row r="1687" spans="1:7" ht="15">
      <c r="A1687" s="85" t="s">
        <v>5012</v>
      </c>
      <c r="B1687" s="85">
        <v>2</v>
      </c>
      <c r="C1687" s="118">
        <v>0</v>
      </c>
      <c r="D1687" s="85" t="s">
        <v>3924</v>
      </c>
      <c r="E1687" s="85" t="b">
        <v>0</v>
      </c>
      <c r="F1687" s="85" t="b">
        <v>0</v>
      </c>
      <c r="G1687" s="85" t="b">
        <v>0</v>
      </c>
    </row>
    <row r="1688" spans="1:7" ht="15">
      <c r="A1688" s="85" t="s">
        <v>4054</v>
      </c>
      <c r="B1688" s="85">
        <v>4</v>
      </c>
      <c r="C1688" s="118">
        <v>0</v>
      </c>
      <c r="D1688" s="85" t="s">
        <v>3928</v>
      </c>
      <c r="E1688" s="85" t="b">
        <v>0</v>
      </c>
      <c r="F1688" s="85" t="b">
        <v>0</v>
      </c>
      <c r="G1688" s="85" t="b">
        <v>0</v>
      </c>
    </row>
    <row r="1689" spans="1:7" ht="15">
      <c r="A1689" s="85" t="s">
        <v>4866</v>
      </c>
      <c r="B1689" s="85">
        <v>3</v>
      </c>
      <c r="C1689" s="118">
        <v>0</v>
      </c>
      <c r="D1689" s="85" t="s">
        <v>3928</v>
      </c>
      <c r="E1689" s="85" t="b">
        <v>0</v>
      </c>
      <c r="F1689" s="85" t="b">
        <v>0</v>
      </c>
      <c r="G1689" s="85" t="b">
        <v>0</v>
      </c>
    </row>
    <row r="1690" spans="1:7" ht="15">
      <c r="A1690" s="85" t="s">
        <v>5014</v>
      </c>
      <c r="B1690" s="85">
        <v>2</v>
      </c>
      <c r="C1690" s="118">
        <v>0</v>
      </c>
      <c r="D1690" s="85" t="s">
        <v>3928</v>
      </c>
      <c r="E1690" s="85" t="b">
        <v>0</v>
      </c>
      <c r="F1690" s="85" t="b">
        <v>0</v>
      </c>
      <c r="G1690" s="85" t="b">
        <v>0</v>
      </c>
    </row>
    <row r="1691" spans="1:7" ht="15">
      <c r="A1691" s="85" t="s">
        <v>5015</v>
      </c>
      <c r="B1691" s="85">
        <v>2</v>
      </c>
      <c r="C1691" s="118">
        <v>0</v>
      </c>
      <c r="D1691" s="85" t="s">
        <v>3928</v>
      </c>
      <c r="E1691" s="85" t="b">
        <v>0</v>
      </c>
      <c r="F1691" s="85" t="b">
        <v>0</v>
      </c>
      <c r="G1691" s="85" t="b">
        <v>0</v>
      </c>
    </row>
    <row r="1692" spans="1:7" ht="15">
      <c r="A1692" s="85" t="s">
        <v>5016</v>
      </c>
      <c r="B1692" s="85">
        <v>2</v>
      </c>
      <c r="C1692" s="118">
        <v>0</v>
      </c>
      <c r="D1692" s="85" t="s">
        <v>3928</v>
      </c>
      <c r="E1692" s="85" t="b">
        <v>0</v>
      </c>
      <c r="F1692" s="85" t="b">
        <v>0</v>
      </c>
      <c r="G1692" s="85" t="b">
        <v>0</v>
      </c>
    </row>
    <row r="1693" spans="1:7" ht="15">
      <c r="A1693" s="85" t="s">
        <v>4954</v>
      </c>
      <c r="B1693" s="85">
        <v>2</v>
      </c>
      <c r="C1693" s="118">
        <v>0</v>
      </c>
      <c r="D1693" s="85" t="s">
        <v>3928</v>
      </c>
      <c r="E1693" s="85" t="b">
        <v>0</v>
      </c>
      <c r="F1693" s="85" t="b">
        <v>1</v>
      </c>
      <c r="G1693" s="85" t="b">
        <v>0</v>
      </c>
    </row>
    <row r="1694" spans="1:7" ht="15">
      <c r="A1694" s="85" t="s">
        <v>5017</v>
      </c>
      <c r="B1694" s="85">
        <v>2</v>
      </c>
      <c r="C1694" s="118">
        <v>0</v>
      </c>
      <c r="D1694" s="85" t="s">
        <v>3928</v>
      </c>
      <c r="E1694" s="85" t="b">
        <v>0</v>
      </c>
      <c r="F1694" s="85" t="b">
        <v>0</v>
      </c>
      <c r="G1694" s="85" t="b">
        <v>0</v>
      </c>
    </row>
    <row r="1695" spans="1:7" ht="15">
      <c r="A1695" s="85" t="s">
        <v>4925</v>
      </c>
      <c r="B1695" s="85">
        <v>2</v>
      </c>
      <c r="C1695" s="118">
        <v>0</v>
      </c>
      <c r="D1695" s="85" t="s">
        <v>3928</v>
      </c>
      <c r="E1695" s="85" t="b">
        <v>0</v>
      </c>
      <c r="F1695" s="85" t="b">
        <v>0</v>
      </c>
      <c r="G1695" s="85" t="b">
        <v>0</v>
      </c>
    </row>
    <row r="1696" spans="1:7" ht="15">
      <c r="A1696" s="85" t="s">
        <v>5018</v>
      </c>
      <c r="B1696" s="85">
        <v>2</v>
      </c>
      <c r="C1696" s="118">
        <v>0</v>
      </c>
      <c r="D1696" s="85" t="s">
        <v>3928</v>
      </c>
      <c r="E1696" s="85" t="b">
        <v>0</v>
      </c>
      <c r="F1696" s="85" t="b">
        <v>0</v>
      </c>
      <c r="G1696" s="85" t="b">
        <v>0</v>
      </c>
    </row>
    <row r="1697" spans="1:7" ht="15">
      <c r="A1697" s="85" t="s">
        <v>4955</v>
      </c>
      <c r="B1697" s="85">
        <v>2</v>
      </c>
      <c r="C1697" s="118">
        <v>0</v>
      </c>
      <c r="D1697" s="85" t="s">
        <v>3928</v>
      </c>
      <c r="E1697" s="85" t="b">
        <v>0</v>
      </c>
      <c r="F1697" s="85" t="b">
        <v>0</v>
      </c>
      <c r="G1697" s="85" t="b">
        <v>0</v>
      </c>
    </row>
    <row r="1698" spans="1:7" ht="15">
      <c r="A1698" s="85" t="s">
        <v>4962</v>
      </c>
      <c r="B1698" s="85">
        <v>2</v>
      </c>
      <c r="C1698" s="118">
        <v>0</v>
      </c>
      <c r="D1698" s="85" t="s">
        <v>3928</v>
      </c>
      <c r="E1698" s="85" t="b">
        <v>0</v>
      </c>
      <c r="F1698" s="85" t="b">
        <v>0</v>
      </c>
      <c r="G1698" s="85" t="b">
        <v>0</v>
      </c>
    </row>
    <row r="1699" spans="1:7" ht="15">
      <c r="A1699" s="85" t="s">
        <v>910</v>
      </c>
      <c r="B1699" s="85">
        <v>2</v>
      </c>
      <c r="C1699" s="118">
        <v>0</v>
      </c>
      <c r="D1699" s="85" t="s">
        <v>3929</v>
      </c>
      <c r="E1699" s="85" t="b">
        <v>0</v>
      </c>
      <c r="F1699" s="85" t="b">
        <v>0</v>
      </c>
      <c r="G1699" s="85" t="b">
        <v>0</v>
      </c>
    </row>
    <row r="1700" spans="1:7" ht="15">
      <c r="A1700" s="85" t="s">
        <v>5461</v>
      </c>
      <c r="B1700" s="85">
        <v>2</v>
      </c>
      <c r="C1700" s="118">
        <v>0</v>
      </c>
      <c r="D1700" s="85" t="s">
        <v>3929</v>
      </c>
      <c r="E1700" s="85" t="b">
        <v>0</v>
      </c>
      <c r="F1700" s="85" t="b">
        <v>0</v>
      </c>
      <c r="G1700" s="85" t="b">
        <v>0</v>
      </c>
    </row>
    <row r="1701" spans="1:7" ht="15">
      <c r="A1701" s="85" t="s">
        <v>4086</v>
      </c>
      <c r="B1701" s="85">
        <v>2</v>
      </c>
      <c r="C1701" s="118">
        <v>0</v>
      </c>
      <c r="D1701" s="85" t="s">
        <v>3929</v>
      </c>
      <c r="E1701" s="85" t="b">
        <v>0</v>
      </c>
      <c r="F1701" s="85" t="b">
        <v>0</v>
      </c>
      <c r="G1701" s="85" t="b">
        <v>0</v>
      </c>
    </row>
    <row r="1702" spans="1:7" ht="15">
      <c r="A1702" s="85" t="s">
        <v>5462</v>
      </c>
      <c r="B1702" s="85">
        <v>2</v>
      </c>
      <c r="C1702" s="118">
        <v>0</v>
      </c>
      <c r="D1702" s="85" t="s">
        <v>3929</v>
      </c>
      <c r="E1702" s="85" t="b">
        <v>0</v>
      </c>
      <c r="F1702" s="85" t="b">
        <v>0</v>
      </c>
      <c r="G1702" s="85" t="b">
        <v>0</v>
      </c>
    </row>
    <row r="1703" spans="1:7" ht="15">
      <c r="A1703" s="85" t="s">
        <v>5046</v>
      </c>
      <c r="B1703" s="85">
        <v>2</v>
      </c>
      <c r="C1703" s="118">
        <v>0</v>
      </c>
      <c r="D1703" s="85" t="s">
        <v>3929</v>
      </c>
      <c r="E1703" s="85" t="b">
        <v>0</v>
      </c>
      <c r="F1703" s="85" t="b">
        <v>0</v>
      </c>
      <c r="G1703" s="85" t="b">
        <v>0</v>
      </c>
    </row>
    <row r="1704" spans="1:7" ht="15">
      <c r="A1704" s="85" t="s">
        <v>5102</v>
      </c>
      <c r="B1704" s="85">
        <v>2</v>
      </c>
      <c r="C1704" s="118">
        <v>0</v>
      </c>
      <c r="D1704" s="85" t="s">
        <v>3929</v>
      </c>
      <c r="E1704" s="85" t="b">
        <v>0</v>
      </c>
      <c r="F1704" s="85" t="b">
        <v>0</v>
      </c>
      <c r="G1704" s="85" t="b">
        <v>0</v>
      </c>
    </row>
    <row r="1705" spans="1:7" ht="15">
      <c r="A1705" s="85" t="s">
        <v>5463</v>
      </c>
      <c r="B1705" s="85">
        <v>2</v>
      </c>
      <c r="C1705" s="118">
        <v>0</v>
      </c>
      <c r="D1705" s="85" t="s">
        <v>3929</v>
      </c>
      <c r="E1705" s="85" t="b">
        <v>0</v>
      </c>
      <c r="F1705" s="85" t="b">
        <v>0</v>
      </c>
      <c r="G1705" s="85" t="b">
        <v>0</v>
      </c>
    </row>
    <row r="1706" spans="1:7" ht="15">
      <c r="A1706" s="85" t="s">
        <v>4892</v>
      </c>
      <c r="B1706" s="85">
        <v>2</v>
      </c>
      <c r="C1706" s="118">
        <v>0</v>
      </c>
      <c r="D1706" s="85" t="s">
        <v>3929</v>
      </c>
      <c r="E1706" s="85" t="b">
        <v>0</v>
      </c>
      <c r="F1706" s="85" t="b">
        <v>0</v>
      </c>
      <c r="G1706" s="85" t="b">
        <v>0</v>
      </c>
    </row>
    <row r="1707" spans="1:7" ht="15">
      <c r="A1707" s="85" t="s">
        <v>4853</v>
      </c>
      <c r="B1707" s="85">
        <v>2</v>
      </c>
      <c r="C1707" s="118">
        <v>0</v>
      </c>
      <c r="D1707" s="85" t="s">
        <v>3929</v>
      </c>
      <c r="E1707" s="85" t="b">
        <v>0</v>
      </c>
      <c r="F1707" s="85" t="b">
        <v>0</v>
      </c>
      <c r="G1707" s="85" t="b">
        <v>0</v>
      </c>
    </row>
    <row r="1708" spans="1:7" ht="15">
      <c r="A1708" s="85" t="s">
        <v>4116</v>
      </c>
      <c r="B1708" s="85">
        <v>2</v>
      </c>
      <c r="C1708" s="118">
        <v>0</v>
      </c>
      <c r="D1708" s="85" t="s">
        <v>3929</v>
      </c>
      <c r="E1708" s="85" t="b">
        <v>0</v>
      </c>
      <c r="F1708" s="85" t="b">
        <v>0</v>
      </c>
      <c r="G1708" s="85" t="b">
        <v>0</v>
      </c>
    </row>
    <row r="1709" spans="1:7" ht="15">
      <c r="A1709" s="85" t="s">
        <v>4855</v>
      </c>
      <c r="B1709" s="85">
        <v>2</v>
      </c>
      <c r="C1709" s="118">
        <v>0</v>
      </c>
      <c r="D1709" s="85" t="s">
        <v>3929</v>
      </c>
      <c r="E1709" s="85" t="b">
        <v>0</v>
      </c>
      <c r="F1709" s="85" t="b">
        <v>0</v>
      </c>
      <c r="G1709" s="85" t="b">
        <v>0</v>
      </c>
    </row>
    <row r="1710" spans="1:7" ht="15">
      <c r="A1710" s="85" t="s">
        <v>4101</v>
      </c>
      <c r="B1710" s="85">
        <v>2</v>
      </c>
      <c r="C1710" s="118">
        <v>0</v>
      </c>
      <c r="D1710" s="85" t="s">
        <v>3929</v>
      </c>
      <c r="E1710" s="85" t="b">
        <v>0</v>
      </c>
      <c r="F1710" s="85" t="b">
        <v>0</v>
      </c>
      <c r="G1710" s="85" t="b">
        <v>0</v>
      </c>
    </row>
    <row r="1711" spans="1:7" ht="15">
      <c r="A1711" s="85" t="s">
        <v>4910</v>
      </c>
      <c r="B1711" s="85">
        <v>2</v>
      </c>
      <c r="C1711" s="118">
        <v>0</v>
      </c>
      <c r="D1711" s="85" t="s">
        <v>3931</v>
      </c>
      <c r="E1711" s="85" t="b">
        <v>0</v>
      </c>
      <c r="F1711" s="85" t="b">
        <v>0</v>
      </c>
      <c r="G1711" s="85" t="b">
        <v>0</v>
      </c>
    </row>
    <row r="1712" spans="1:7" ht="15">
      <c r="A1712" s="85" t="s">
        <v>4130</v>
      </c>
      <c r="B1712" s="85">
        <v>2</v>
      </c>
      <c r="C1712" s="118">
        <v>0</v>
      </c>
      <c r="D1712" s="85" t="s">
        <v>3931</v>
      </c>
      <c r="E1712" s="85" t="b">
        <v>0</v>
      </c>
      <c r="F1712" s="85" t="b">
        <v>0</v>
      </c>
      <c r="G1712" s="85" t="b">
        <v>0</v>
      </c>
    </row>
    <row r="1713" spans="1:7" ht="15">
      <c r="A1713" s="85" t="s">
        <v>5185</v>
      </c>
      <c r="B1713" s="85">
        <v>2</v>
      </c>
      <c r="C1713" s="118">
        <v>0</v>
      </c>
      <c r="D1713" s="85" t="s">
        <v>3931</v>
      </c>
      <c r="E1713" s="85" t="b">
        <v>0</v>
      </c>
      <c r="F1713" s="85" t="b">
        <v>0</v>
      </c>
      <c r="G1713" s="85" t="b">
        <v>0</v>
      </c>
    </row>
    <row r="1714" spans="1:7" ht="15">
      <c r="A1714" s="85" t="s">
        <v>5464</v>
      </c>
      <c r="B1714" s="85">
        <v>2</v>
      </c>
      <c r="C1714" s="118">
        <v>0</v>
      </c>
      <c r="D1714" s="85" t="s">
        <v>3931</v>
      </c>
      <c r="E1714" s="85" t="b">
        <v>0</v>
      </c>
      <c r="F1714" s="85" t="b">
        <v>0</v>
      </c>
      <c r="G1714" s="85" t="b">
        <v>0</v>
      </c>
    </row>
    <row r="1715" spans="1:7" ht="15">
      <c r="A1715" s="85" t="s">
        <v>4085</v>
      </c>
      <c r="B1715" s="85">
        <v>2</v>
      </c>
      <c r="C1715" s="118">
        <v>0</v>
      </c>
      <c r="D1715" s="85" t="s">
        <v>3931</v>
      </c>
      <c r="E1715" s="85" t="b">
        <v>0</v>
      </c>
      <c r="F1715" s="85" t="b">
        <v>0</v>
      </c>
      <c r="G1715" s="85" t="b">
        <v>0</v>
      </c>
    </row>
    <row r="1716" spans="1:7" ht="15">
      <c r="A1716" s="85" t="s">
        <v>4084</v>
      </c>
      <c r="B1716" s="85">
        <v>2</v>
      </c>
      <c r="C1716" s="118">
        <v>0</v>
      </c>
      <c r="D1716" s="85" t="s">
        <v>3931</v>
      </c>
      <c r="E1716" s="85" t="b">
        <v>0</v>
      </c>
      <c r="F1716" s="85" t="b">
        <v>0</v>
      </c>
      <c r="G1716" s="85" t="b">
        <v>0</v>
      </c>
    </row>
    <row r="1717" spans="1:7" ht="15">
      <c r="A1717" s="85" t="s">
        <v>5019</v>
      </c>
      <c r="B1717" s="85">
        <v>2</v>
      </c>
      <c r="C1717" s="118">
        <v>0</v>
      </c>
      <c r="D1717" s="85" t="s">
        <v>3931</v>
      </c>
      <c r="E1717" s="85" t="b">
        <v>0</v>
      </c>
      <c r="F1717" s="85" t="b">
        <v>0</v>
      </c>
      <c r="G171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2019-08-15T19:08:09Z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